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casillas\ownCloud\Jefatura Obra 2020\2020\Página de Transparencia de Tesorería\2020\Anual\SIRET\"/>
    </mc:Choice>
  </mc:AlternateContent>
  <bookViews>
    <workbookView xWindow="0" yWindow="0" windowWidth="20490" windowHeight="6855"/>
  </bookViews>
  <sheets>
    <sheet name="Notas a los Edos Financieros" sheetId="1" r:id="rId1"/>
    <sheet name="Contenido" sheetId="2" r:id="rId2"/>
    <sheet name="EA-INTG" sheetId="145" state="hidden" r:id="rId3"/>
    <sheet name="ESF-INTG" sheetId="137" state="hidden" r:id="rId4"/>
    <sheet name="EV-INTG" sheetId="146" state="hidden" r:id="rId5"/>
    <sheet name="EF" sheetId="147" state="hidden" r:id="rId6"/>
    <sheet name="ESF DIF" sheetId="3" r:id="rId7"/>
    <sheet name="ACT DIF" sheetId="4" r:id="rId8"/>
    <sheet name="HVP DIF" sheetId="5" r:id="rId9"/>
    <sheet name="EFE DIF" sheetId="6" r:id="rId10"/>
    <sheet name="Conciliacion_Ig DIF" sheetId="7" r:id="rId11"/>
    <sheet name="Conciliacion_Eg DIF" sheetId="8" r:id="rId12"/>
    <sheet name="Memoria DIF" sheetId="9" r:id="rId13"/>
    <sheet name="ESF COMUDE" sheetId="10" r:id="rId14"/>
    <sheet name="ACT COMUDE" sheetId="11" r:id="rId15"/>
    <sheet name="VHP COMUDE" sheetId="12" r:id="rId16"/>
    <sheet name="EFE COMUDE" sheetId="13" r:id="rId17"/>
    <sheet name="Conciliacion_Ig COMUDE" sheetId="14" r:id="rId18"/>
    <sheet name="Conciliacion_Eg COMUDE" sheetId="15" r:id="rId19"/>
    <sheet name="Memoria COMUDE" sheetId="16" r:id="rId20"/>
    <sheet name="ESF SAPAL" sheetId="17" r:id="rId21"/>
    <sheet name="ACT SAPAL" sheetId="18" r:id="rId22"/>
    <sheet name="VHP SAPAL" sheetId="19" r:id="rId23"/>
    <sheet name="EFE SAPAL" sheetId="20" r:id="rId24"/>
    <sheet name="Conciliacion_Ig SAPAL" sheetId="21" r:id="rId25"/>
    <sheet name="Conciliacion_Eg SAPAL" sheetId="22" r:id="rId26"/>
    <sheet name="Memoria SAPAL" sheetId="23" r:id="rId27"/>
    <sheet name="ESF IMM" sheetId="24" r:id="rId28"/>
    <sheet name="ACT IMM" sheetId="25" r:id="rId29"/>
    <sheet name="VHP IMM" sheetId="26" r:id="rId30"/>
    <sheet name="EFE IMM" sheetId="27" r:id="rId31"/>
    <sheet name="Conciliacion_Ig IMM" sheetId="28" r:id="rId32"/>
    <sheet name="Conciliacion_Eg IMM" sheetId="29" r:id="rId33"/>
    <sheet name="Memoria IMM" sheetId="30" r:id="rId34"/>
    <sheet name="ESF ZOOLOGICO" sheetId="31" r:id="rId35"/>
    <sheet name="ACT ZOOLOGICO" sheetId="32" r:id="rId36"/>
    <sheet name="VHP ZOOLOGICO" sheetId="33" r:id="rId37"/>
    <sheet name="EFE ZOOLOGICO" sheetId="34" r:id="rId38"/>
    <sheet name="Conciliacion_Ig ZOOLOGICO" sheetId="35" r:id="rId39"/>
    <sheet name="Conciliacion_Eg ZOOLOGICO" sheetId="36" r:id="rId40"/>
    <sheet name="Memoria ZOOLOGICO" sheetId="37" r:id="rId41"/>
    <sheet name="ESF FPJ" sheetId="38" r:id="rId42"/>
    <sheet name="ACT FPJ" sheetId="39" r:id="rId43"/>
    <sheet name="VHP FPJ" sheetId="40" r:id="rId44"/>
    <sheet name="EFE FPJ" sheetId="41" r:id="rId45"/>
    <sheet name="Conciliacion_Ig FPJ" sheetId="42" r:id="rId46"/>
    <sheet name="Conciliacion_Eg FPJ" sheetId="43" r:id="rId47"/>
    <sheet name="Memoria FPJ" sheetId="44" r:id="rId48"/>
    <sheet name="ESF EXPLORA" sheetId="45" r:id="rId49"/>
    <sheet name="ACT EXPLORA" sheetId="46" r:id="rId50"/>
    <sheet name="VHP EXPLORA" sheetId="47" r:id="rId51"/>
    <sheet name="EFE EXPLORA" sheetId="48" r:id="rId52"/>
    <sheet name="Conciliacion_Ig EXPLORA" sheetId="49" r:id="rId53"/>
    <sheet name="Conciliacion_Eg EXPLORA" sheetId="50" r:id="rId54"/>
    <sheet name="Memoria EXPLORA" sheetId="51" r:id="rId55"/>
    <sheet name="ESF ICL" sheetId="52" r:id="rId56"/>
    <sheet name="ACT ICL" sheetId="53" r:id="rId57"/>
    <sheet name="VHP ICL" sheetId="54" r:id="rId58"/>
    <sheet name="EFE ICL" sheetId="55" r:id="rId59"/>
    <sheet name="Conciliacion_Ig ICL" sheetId="56" r:id="rId60"/>
    <sheet name="Conciliacion_Eg" sheetId="57" r:id="rId61"/>
    <sheet name="Memoria ICL" sheetId="58" r:id="rId62"/>
    <sheet name="ESF MUSEO" sheetId="59" r:id="rId63"/>
    <sheet name="ACT MUSEO" sheetId="60" r:id="rId64"/>
    <sheet name="VHP MUSEO" sheetId="61" r:id="rId65"/>
    <sheet name="EFE MUSEO" sheetId="62" r:id="rId66"/>
    <sheet name="Conciliacion_Ig MUSEO" sheetId="63" r:id="rId67"/>
    <sheet name="Conciliacion_Eg MUSEO" sheetId="64" r:id="rId68"/>
    <sheet name="Memoria MUSEO" sheetId="65" r:id="rId69"/>
    <sheet name="ESF FERIA" sheetId="66" r:id="rId70"/>
    <sheet name="ACT FERIA" sheetId="68" r:id="rId71"/>
    <sheet name="VHP FERIA" sheetId="67" r:id="rId72"/>
    <sheet name="EFE FERIA" sheetId="69" r:id="rId73"/>
    <sheet name="Conciliacion_Ig FERIA" sheetId="70" r:id="rId74"/>
    <sheet name="Conciliacion_Eg FERIA" sheetId="71" r:id="rId75"/>
    <sheet name="Memoria FERIA" sheetId="72" r:id="rId76"/>
    <sheet name="ESF IMPLAN" sheetId="73" r:id="rId77"/>
    <sheet name="ACT IMPLAN" sheetId="74" r:id="rId78"/>
    <sheet name="VHP IMPLAN" sheetId="75" r:id="rId79"/>
    <sheet name="EFE IMPLAN" sheetId="76" r:id="rId80"/>
    <sheet name="Conciliacion_Ig IMPLAN" sheetId="77" r:id="rId81"/>
    <sheet name="Conciliacion_Eg IMPLAN" sheetId="78" r:id="rId82"/>
    <sheet name="Memoria IMPLAN" sheetId="79" r:id="rId83"/>
    <sheet name="ESF METROPOLITANO" sheetId="80" r:id="rId84"/>
    <sheet name="ACT METROPOLITANO" sheetId="81" r:id="rId85"/>
    <sheet name="VHP METROPOLITANO" sheetId="82" r:id="rId86"/>
    <sheet name="EFE METROPOLITANO" sheetId="83" r:id="rId87"/>
    <sheet name="Conciliacion_Ig METROPOLITANO" sheetId="84" r:id="rId88"/>
    <sheet name="Conciliacion_Eg METROPOLITANO" sheetId="85" r:id="rId89"/>
    <sheet name="Memoria METROPOLITANO" sheetId="86" r:id="rId90"/>
    <sheet name="ESF IMUVI" sheetId="87" r:id="rId91"/>
    <sheet name="ACT IMUVI" sheetId="88" r:id="rId92"/>
    <sheet name="VHP IMUVI" sheetId="89" r:id="rId93"/>
    <sheet name="EFE IMUVI" sheetId="90" r:id="rId94"/>
    <sheet name="Conciliacion_Ig IMUVI" sheetId="91" r:id="rId95"/>
    <sheet name="Conciliacion_Eg IMUVI" sheetId="92" r:id="rId96"/>
    <sheet name="Memoria IMUVI" sheetId="93" r:id="rId97"/>
    <sheet name="ESF BOMBEROS" sheetId="94" r:id="rId98"/>
    <sheet name="ACT BOMBEROS" sheetId="95" r:id="rId99"/>
    <sheet name="VHP BOMBEROS" sheetId="96" r:id="rId100"/>
    <sheet name="EFE BOMBEROS" sheetId="97" r:id="rId101"/>
    <sheet name="Conciliacion_Ig BOMBEROS" sheetId="98" r:id="rId102"/>
    <sheet name="Conciliacion_Eg BOMBEROS" sheetId="99" r:id="rId103"/>
    <sheet name="Memoria BOMBEROS" sheetId="100" r:id="rId104"/>
    <sheet name="ESF C INDUSTRIAL" sheetId="101" r:id="rId105"/>
    <sheet name="ACT C INDUSTRIAL" sheetId="102" r:id="rId106"/>
    <sheet name="VHP C INDUSTRIAL" sheetId="103" r:id="rId107"/>
    <sheet name="EFE C INDUSTRIAL" sheetId="104" r:id="rId108"/>
    <sheet name="Conciliacion_Ig C INDUSTRIAL" sheetId="105" r:id="rId109"/>
    <sheet name="Conciliacion_Eg C INDUSTRIAL" sheetId="106" r:id="rId110"/>
    <sheet name="Memoria C INDUSTRIAL" sheetId="107" r:id="rId111"/>
    <sheet name="ESF FIDOC" sheetId="108" r:id="rId112"/>
    <sheet name="ACT FIDOC" sheetId="109" r:id="rId113"/>
    <sheet name="VHP FIDOC" sheetId="110" r:id="rId114"/>
    <sheet name="EFE FIDOC" sheetId="111" r:id="rId115"/>
    <sheet name="Conciliacion_Ig FIDOC" sheetId="112" r:id="rId116"/>
    <sheet name="Conciliacion_Eg FIDOC" sheetId="113" r:id="rId117"/>
    <sheet name="Memoria FIDOC" sheetId="114" r:id="rId118"/>
    <sheet name="ESF SIAP" sheetId="115" r:id="rId119"/>
    <sheet name="ACT SIAP" sheetId="116" r:id="rId120"/>
    <sheet name="VHP SIAP" sheetId="117" r:id="rId121"/>
    <sheet name="EFE SIAP" sheetId="118" r:id="rId122"/>
    <sheet name="Conciliacion_Ig SIAP" sheetId="119" r:id="rId123"/>
    <sheet name="Conciliacion_Eg SIAP" sheetId="120" r:id="rId124"/>
    <sheet name="Memoria SIAP" sheetId="121" r:id="rId125"/>
    <sheet name="ESF-SR" sheetId="138" r:id="rId126"/>
    <sheet name="ACT-SR" sheetId="139" r:id="rId127"/>
    <sheet name="VHP-SR" sheetId="140" r:id="rId128"/>
    <sheet name="EFE-SR" sheetId="141" r:id="rId129"/>
    <sheet name="Conciliacion_Ig-SR" sheetId="142" r:id="rId130"/>
    <sheet name="Conciliacion_Eg - SR" sheetId="143" r:id="rId131"/>
    <sheet name="Memoria-SR" sheetId="144" r:id="rId132"/>
    <sheet name="ESF ACADEMIA" sheetId="122" r:id="rId133"/>
    <sheet name="ACT ACADEMIA" sheetId="123" r:id="rId134"/>
    <sheet name="VHP ACADEMIA" sheetId="124" r:id="rId135"/>
    <sheet name=" EFE ACADEMIA" sheetId="125" r:id="rId136"/>
    <sheet name="Conciliacion_Ig ACADEMIA" sheetId="126" r:id="rId137"/>
    <sheet name="Conciliacion_Eg ACADEMIA" sheetId="127" r:id="rId138"/>
    <sheet name="Memoria ACADEMIA" sheetId="128" r:id="rId139"/>
    <sheet name="ESF IMJ" sheetId="129" r:id="rId140"/>
    <sheet name="ACT IMJ" sheetId="130" r:id="rId141"/>
    <sheet name="VHP IMJ" sheetId="131" r:id="rId142"/>
    <sheet name="EFE IMJ" sheetId="132" r:id="rId143"/>
    <sheet name="Conciliacion_Ig IMJ" sheetId="133" r:id="rId144"/>
    <sheet name="Conciliacion_Eg IMJ" sheetId="134" r:id="rId145"/>
    <sheet name="Memoria IMJ" sheetId="135" r:id="rId146"/>
  </sheets>
  <externalReferences>
    <externalReference r:id="rId147"/>
    <externalReference r:id="rId148"/>
    <externalReference r:id="rId149"/>
    <externalReference r:id="rId150"/>
    <externalReference r:id="rId151"/>
    <externalReference r:id="rId152"/>
  </externalReferences>
  <definedNames>
    <definedName name="_xlnm._FilterDatabase" localSheetId="126" hidden="1">'ACT-SR'!$A$5:$E$220</definedName>
    <definedName name="_xlnm._FilterDatabase" localSheetId="5" hidden="1">EF!$3:$64</definedName>
    <definedName name="_xlnm.Print_Titles" localSheetId="98">'ACT BOMBEROS'!$1:$3</definedName>
    <definedName name="_xlnm.Print_Titles" localSheetId="49">'ACT EXPLORA'!$1:$3</definedName>
    <definedName name="_xlnm.Print_Titles" localSheetId="70">'ACT FERIA'!$1:$3</definedName>
    <definedName name="_xlnm.Print_Titles" localSheetId="42">'ACT FPJ'!$1:$3</definedName>
    <definedName name="_xlnm.Print_Titles" localSheetId="56">'ACT ICL'!$1:$3</definedName>
    <definedName name="_xlnm.Print_Titles" localSheetId="91">'ACT IMUVI'!$1:$3</definedName>
    <definedName name="_xlnm.Print_Titles" localSheetId="84">'ACT METROPOLITANO'!$1:$3</definedName>
    <definedName name="_xlnm.Print_Titles" localSheetId="63">'ACT MUSEO'!$1:$3</definedName>
    <definedName name="_xlnm.Print_Titles" localSheetId="35">'ACT ZOOLOGICO'!$1:$4</definedName>
    <definedName name="_xlnm.Print_Titles" localSheetId="72">'EFE FERIA'!$1:$3</definedName>
    <definedName name="_xlnm.Print_Titles" localSheetId="65">'EFE MUSEO'!$1:$3</definedName>
    <definedName name="_xlnm.Print_Titles" localSheetId="48">'ESF EXPLORA'!$1:$3</definedName>
    <definedName name="_xlnm.Print_Titles" localSheetId="69">'ESF FERIA'!$1:$3</definedName>
    <definedName name="_xlnm.Print_Titles" localSheetId="41">'ESF FPJ'!$1:$3</definedName>
    <definedName name="_xlnm.Print_Titles" localSheetId="55">'ESF ICL'!$1:$3</definedName>
    <definedName name="_xlnm.Print_Titles" localSheetId="76">'ESF IMPLAN'!$1:$3</definedName>
    <definedName name="_xlnm.Print_Titles" localSheetId="83">'ESF METROPOLITANO'!$1:$3</definedName>
    <definedName name="_xlnm.Print_Titles" localSheetId="62">'ESF MUSEO'!$1:$3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104" l="1"/>
  <c r="C47" i="104"/>
  <c r="D47" i="62"/>
  <c r="C47" i="62"/>
  <c r="C28" i="41" l="1"/>
  <c r="D15" i="41"/>
  <c r="C15" i="41"/>
  <c r="D47" i="48"/>
  <c r="C47" i="48"/>
  <c r="D15" i="48"/>
  <c r="C15" i="48"/>
  <c r="AQ62" i="147" l="1"/>
  <c r="AQ63" i="147" s="1"/>
  <c r="AQ44" i="147"/>
  <c r="X58" i="146" l="1"/>
  <c r="C25" i="33"/>
  <c r="C74" i="102" l="1"/>
  <c r="BG17" i="145" l="1"/>
  <c r="C74" i="81"/>
  <c r="C65" i="60"/>
  <c r="C37" i="60"/>
  <c r="C279" i="53"/>
  <c r="C186" i="46"/>
  <c r="C87" i="46"/>
  <c r="C74" i="46"/>
  <c r="C65" i="46"/>
  <c r="C59" i="46"/>
  <c r="C46" i="46"/>
  <c r="C47" i="32"/>
  <c r="C9" i="18" l="1"/>
  <c r="F47" i="144" l="1"/>
  <c r="F46" i="144"/>
  <c r="F45" i="144"/>
  <c r="F44" i="144"/>
  <c r="F43" i="144"/>
  <c r="F42" i="144"/>
  <c r="F41" i="144"/>
  <c r="F40" i="144"/>
  <c r="F39" i="144"/>
  <c r="F38" i="144"/>
  <c r="F37" i="144"/>
  <c r="F36" i="144"/>
  <c r="H3" i="144"/>
  <c r="A3" i="144"/>
  <c r="H2" i="144"/>
  <c r="H1" i="144"/>
  <c r="C30" i="143"/>
  <c r="C7" i="143"/>
  <c r="C39" i="143" s="1"/>
  <c r="C15" i="142"/>
  <c r="C7" i="142"/>
  <c r="C20" i="142" s="1"/>
  <c r="E3" i="141"/>
  <c r="A3" i="141"/>
  <c r="E2" i="141"/>
  <c r="E1" i="141"/>
  <c r="E3" i="140"/>
  <c r="A3" i="140"/>
  <c r="E2" i="140"/>
  <c r="E1" i="140"/>
  <c r="D220" i="139"/>
  <c r="D219" i="139"/>
  <c r="D218" i="139"/>
  <c r="D217" i="139"/>
  <c r="D216" i="139"/>
  <c r="D215" i="139"/>
  <c r="D214" i="139"/>
  <c r="D213" i="139"/>
  <c r="D212" i="139"/>
  <c r="D211" i="139"/>
  <c r="D210" i="139"/>
  <c r="D209" i="139"/>
  <c r="D208" i="139"/>
  <c r="D207" i="139"/>
  <c r="D206" i="139"/>
  <c r="D205" i="139"/>
  <c r="D204" i="139"/>
  <c r="D203" i="139"/>
  <c r="D202" i="139"/>
  <c r="D201" i="139"/>
  <c r="D200" i="139"/>
  <c r="D199" i="139"/>
  <c r="D198" i="139"/>
  <c r="D197" i="139"/>
  <c r="D196" i="139"/>
  <c r="D195" i="139"/>
  <c r="D194" i="139"/>
  <c r="D193" i="139"/>
  <c r="D192" i="139"/>
  <c r="D191" i="139"/>
  <c r="D190" i="139"/>
  <c r="D189" i="139"/>
  <c r="D188" i="139"/>
  <c r="D187" i="139"/>
  <c r="D186" i="139"/>
  <c r="D185" i="139"/>
  <c r="D184" i="139"/>
  <c r="D183" i="139"/>
  <c r="D182" i="139"/>
  <c r="D181" i="139"/>
  <c r="D180" i="139"/>
  <c r="D179" i="139"/>
  <c r="D178" i="139"/>
  <c r="D177" i="139"/>
  <c r="D176" i="139"/>
  <c r="D175" i="139"/>
  <c r="D174" i="139"/>
  <c r="D173" i="139"/>
  <c r="D172" i="139"/>
  <c r="D171" i="139"/>
  <c r="D170" i="139"/>
  <c r="D169" i="139"/>
  <c r="D168" i="139"/>
  <c r="D167" i="139"/>
  <c r="D166" i="139"/>
  <c r="D165" i="139"/>
  <c r="D164" i="139"/>
  <c r="D163" i="139"/>
  <c r="D162" i="139"/>
  <c r="D161" i="139"/>
  <c r="D160" i="139"/>
  <c r="D159" i="139"/>
  <c r="D158" i="139"/>
  <c r="D157" i="139"/>
  <c r="D156" i="139"/>
  <c r="D155" i="139"/>
  <c r="D154" i="139"/>
  <c r="D153" i="139"/>
  <c r="D152" i="139"/>
  <c r="D151" i="139"/>
  <c r="D150" i="139"/>
  <c r="D149" i="139"/>
  <c r="D148" i="139"/>
  <c r="D147" i="139"/>
  <c r="D146" i="139"/>
  <c r="D145" i="139"/>
  <c r="D144" i="139"/>
  <c r="D143" i="139"/>
  <c r="D142" i="139"/>
  <c r="D141" i="139"/>
  <c r="D140" i="139"/>
  <c r="D139" i="139"/>
  <c r="D138" i="139"/>
  <c r="D137" i="139"/>
  <c r="D136" i="139"/>
  <c r="D135" i="139"/>
  <c r="D134" i="139"/>
  <c r="D133" i="139"/>
  <c r="D132" i="139"/>
  <c r="D131" i="139"/>
  <c r="D130" i="139"/>
  <c r="D129" i="139"/>
  <c r="D128" i="139"/>
  <c r="D127" i="139"/>
  <c r="D126" i="139"/>
  <c r="D125" i="139"/>
  <c r="D124" i="139"/>
  <c r="D123" i="139"/>
  <c r="D122" i="139"/>
  <c r="D121" i="139"/>
  <c r="D120" i="139"/>
  <c r="D119" i="139"/>
  <c r="D118" i="139"/>
  <c r="D117" i="139"/>
  <c r="D116" i="139"/>
  <c r="D115" i="139"/>
  <c r="D114" i="139"/>
  <c r="D113" i="139"/>
  <c r="D112" i="139"/>
  <c r="D111" i="139"/>
  <c r="D110" i="139"/>
  <c r="D109" i="139"/>
  <c r="D108" i="139"/>
  <c r="D107" i="139"/>
  <c r="D106" i="139"/>
  <c r="D105" i="139"/>
  <c r="D104" i="139"/>
  <c r="D103" i="139"/>
  <c r="D102" i="139"/>
  <c r="D101" i="139"/>
  <c r="D100" i="139"/>
  <c r="D99" i="139"/>
  <c r="D98" i="139"/>
  <c r="E3" i="139"/>
  <c r="A3" i="139"/>
  <c r="E2" i="139"/>
  <c r="E1" i="139"/>
  <c r="E14" i="138"/>
  <c r="F14" i="138" s="1"/>
  <c r="G14" i="138" s="1"/>
  <c r="H3" i="138"/>
  <c r="A3" i="138"/>
  <c r="H2" i="138"/>
  <c r="H1" i="138"/>
  <c r="E54" i="101" l="1"/>
  <c r="D158" i="94"/>
  <c r="C158" i="94"/>
  <c r="C101" i="31" l="1"/>
  <c r="E72" i="31"/>
  <c r="D72" i="31"/>
  <c r="E52" i="31"/>
  <c r="D52" i="31"/>
  <c r="C72" i="31"/>
  <c r="C39" i="31"/>
  <c r="C15" i="133" l="1"/>
  <c r="C7" i="133"/>
  <c r="C20" i="133" s="1"/>
  <c r="C15" i="126" l="1"/>
  <c r="C12" i="126"/>
  <c r="C7" i="126"/>
  <c r="C5" i="126"/>
  <c r="C20" i="126" l="1"/>
  <c r="H3" i="121"/>
  <c r="H2" i="121"/>
  <c r="C30" i="120"/>
  <c r="C7" i="120"/>
  <c r="C39" i="120" s="1"/>
  <c r="C15" i="119"/>
  <c r="C7" i="119"/>
  <c r="C20" i="119" s="1"/>
  <c r="A3" i="119" a="1"/>
  <c r="A3" i="119" s="1"/>
  <c r="E3" i="117"/>
  <c r="E2" i="117"/>
  <c r="C15" i="112" l="1"/>
  <c r="C7" i="112"/>
  <c r="C20" i="112" s="1"/>
  <c r="D220" i="109"/>
  <c r="D219" i="109"/>
  <c r="D218" i="109"/>
  <c r="D217" i="109"/>
  <c r="D216" i="109"/>
  <c r="D215" i="109"/>
  <c r="D214" i="109"/>
  <c r="D213" i="109"/>
  <c r="D212" i="109"/>
  <c r="D211" i="109"/>
  <c r="D210" i="109"/>
  <c r="D209" i="109"/>
  <c r="D208" i="109"/>
  <c r="D207" i="109"/>
  <c r="D206" i="109"/>
  <c r="D205" i="109"/>
  <c r="D204" i="109"/>
  <c r="D203" i="109"/>
  <c r="D202" i="109"/>
  <c r="D201" i="109"/>
  <c r="D200" i="109"/>
  <c r="D199" i="109"/>
  <c r="D198" i="109"/>
  <c r="D197" i="109"/>
  <c r="D196" i="109"/>
  <c r="D195" i="109"/>
  <c r="D194" i="109"/>
  <c r="D193" i="109"/>
  <c r="D192" i="109"/>
  <c r="D191" i="109"/>
  <c r="D190" i="109"/>
  <c r="D189" i="109"/>
  <c r="D188" i="109"/>
  <c r="D187" i="109"/>
  <c r="C186" i="109"/>
  <c r="D186" i="109" s="1"/>
  <c r="D185" i="109"/>
  <c r="C185" i="109"/>
  <c r="D184" i="109"/>
  <c r="D183" i="109"/>
  <c r="D182" i="109"/>
  <c r="D181" i="109"/>
  <c r="D180" i="109"/>
  <c r="D179" i="109"/>
  <c r="D178" i="109"/>
  <c r="D177" i="109"/>
  <c r="D176" i="109"/>
  <c r="D175" i="109"/>
  <c r="D174" i="109"/>
  <c r="D173" i="109"/>
  <c r="D172" i="109"/>
  <c r="D171" i="109"/>
  <c r="D170" i="109"/>
  <c r="D169" i="109"/>
  <c r="D168" i="109"/>
  <c r="D167" i="109"/>
  <c r="D166" i="109"/>
  <c r="D165" i="109"/>
  <c r="D164" i="109"/>
  <c r="D163" i="109"/>
  <c r="D162" i="109"/>
  <c r="D161" i="109"/>
  <c r="D160" i="109"/>
  <c r="D159" i="109"/>
  <c r="D158" i="109"/>
  <c r="D157" i="109"/>
  <c r="D156" i="109"/>
  <c r="D155" i="109"/>
  <c r="D154" i="109"/>
  <c r="D153" i="109"/>
  <c r="D152" i="109"/>
  <c r="D151" i="109"/>
  <c r="D150" i="109"/>
  <c r="D149" i="109"/>
  <c r="D148" i="109"/>
  <c r="D147" i="109"/>
  <c r="D146" i="109"/>
  <c r="D145" i="109"/>
  <c r="D144" i="109"/>
  <c r="D143" i="109"/>
  <c r="D142" i="109"/>
  <c r="D141" i="109"/>
  <c r="D140" i="109"/>
  <c r="D139" i="109"/>
  <c r="D138" i="109"/>
  <c r="D137" i="109"/>
  <c r="D136" i="109"/>
  <c r="D135" i="109"/>
  <c r="D134" i="109"/>
  <c r="D133" i="109"/>
  <c r="D132" i="109"/>
  <c r="D131" i="109"/>
  <c r="D130" i="109"/>
  <c r="D129" i="109"/>
  <c r="D128" i="109"/>
  <c r="D127" i="109"/>
  <c r="D126" i="109"/>
  <c r="D125" i="109"/>
  <c r="D124" i="109"/>
  <c r="D123" i="109"/>
  <c r="D122" i="109"/>
  <c r="D121" i="109"/>
  <c r="D120" i="109"/>
  <c r="D119" i="109"/>
  <c r="D118" i="109"/>
  <c r="D117" i="109"/>
  <c r="D116" i="109"/>
  <c r="D115" i="109"/>
  <c r="D114" i="109"/>
  <c r="D113" i="109"/>
  <c r="D112" i="109"/>
  <c r="D111" i="109"/>
  <c r="D110" i="109"/>
  <c r="D109" i="109"/>
  <c r="D108" i="109"/>
  <c r="D107" i="109"/>
  <c r="D106" i="109"/>
  <c r="D105" i="109"/>
  <c r="D104" i="109"/>
  <c r="D103" i="109"/>
  <c r="D102" i="109"/>
  <c r="D101" i="109"/>
  <c r="D100" i="109"/>
  <c r="D99" i="109"/>
  <c r="D98" i="109"/>
  <c r="C73" i="109"/>
  <c r="C8" i="109"/>
  <c r="E3" i="109"/>
  <c r="A3" i="109"/>
  <c r="E2" i="109"/>
  <c r="E1" i="109"/>
  <c r="C15" i="105" l="1"/>
  <c r="C7" i="105"/>
  <c r="C20" i="105" s="1"/>
  <c r="C30" i="99" l="1"/>
  <c r="C7" i="99"/>
  <c r="C39" i="99" s="1"/>
  <c r="C15" i="98"/>
  <c r="C7" i="98"/>
  <c r="C20" i="98" s="1"/>
  <c r="C15" i="91" l="1"/>
  <c r="C7" i="91"/>
  <c r="C20" i="91" s="1"/>
  <c r="C30" i="85" l="1"/>
  <c r="C7" i="85"/>
  <c r="C39" i="85" s="1"/>
  <c r="C30" i="78" l="1"/>
  <c r="C7" i="78"/>
  <c r="C39" i="78" s="1"/>
  <c r="C30" i="57" l="1"/>
  <c r="C11" i="57"/>
  <c r="C10" i="57"/>
  <c r="C7" i="57" s="1"/>
  <c r="C39" i="57" s="1"/>
  <c r="C15" i="56"/>
  <c r="C20" i="56" s="1"/>
  <c r="C7" i="56"/>
  <c r="C15" i="49" l="1"/>
  <c r="C7" i="49"/>
  <c r="C20" i="49" s="1"/>
  <c r="C103" i="45"/>
  <c r="E76" i="45"/>
  <c r="D76" i="45"/>
  <c r="E74" i="45"/>
  <c r="D74" i="45"/>
  <c r="C74" i="45"/>
  <c r="E68" i="45"/>
  <c r="D68" i="45"/>
  <c r="E64" i="45"/>
  <c r="D64" i="45"/>
  <c r="E63" i="45"/>
  <c r="D63" i="45"/>
  <c r="C62" i="45"/>
  <c r="E54" i="45"/>
  <c r="D54" i="45"/>
  <c r="C54" i="45"/>
  <c r="E14" i="45"/>
  <c r="F14" i="45" s="1"/>
  <c r="G14" i="45" s="1"/>
  <c r="D62" i="45" l="1"/>
  <c r="E62" i="45"/>
  <c r="C30" i="43"/>
  <c r="C7" i="43"/>
  <c r="A3" i="43"/>
  <c r="C39" i="43" l="1"/>
  <c r="E3" i="33"/>
  <c r="E2" i="33"/>
  <c r="E1" i="33"/>
  <c r="C214" i="32"/>
  <c r="C213" i="32" s="1"/>
  <c r="C212" i="32" s="1"/>
  <c r="C184" i="32"/>
  <c r="C115" i="32"/>
  <c r="C105" i="32"/>
  <c r="C98" i="32"/>
  <c r="C97" i="32" s="1"/>
  <c r="C60" i="32"/>
  <c r="C8" i="32"/>
  <c r="E3" i="32"/>
  <c r="E2" i="32"/>
  <c r="E60" i="31"/>
  <c r="D60" i="31"/>
  <c r="C60" i="31"/>
  <c r="C52" i="31"/>
  <c r="C30" i="31"/>
  <c r="E14" i="31"/>
  <c r="F14" i="31" s="1"/>
  <c r="G14" i="31" s="1"/>
  <c r="H3" i="31"/>
  <c r="A3" i="31"/>
  <c r="H2" i="31"/>
  <c r="C211" i="32" l="1"/>
  <c r="C210" i="32" l="1"/>
  <c r="C209" i="32" l="1"/>
  <c r="C208" i="32" l="1"/>
  <c r="C207" i="32" l="1"/>
  <c r="C206" i="32" l="1"/>
  <c r="C110" i="24"/>
  <c r="C103" i="24" s="1"/>
  <c r="C105" i="24"/>
  <c r="C104" i="24"/>
  <c r="E103" i="24"/>
  <c r="D103" i="24"/>
  <c r="E74" i="24"/>
  <c r="D74" i="24"/>
  <c r="C74" i="24"/>
  <c r="E62" i="24"/>
  <c r="D62" i="24"/>
  <c r="C62" i="24"/>
  <c r="E54" i="24"/>
  <c r="D54" i="24"/>
  <c r="C54" i="24"/>
  <c r="E14" i="24"/>
  <c r="F14" i="24" s="1"/>
  <c r="G14" i="24" s="1"/>
  <c r="C205" i="32" l="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E14" i="10"/>
  <c r="F14" i="10" s="1"/>
  <c r="G14" i="10" s="1"/>
  <c r="C204" i="32" l="1"/>
  <c r="C203" i="32" l="1"/>
  <c r="C202" i="32" l="1"/>
  <c r="C201" i="32" l="1"/>
  <c r="C200" i="32" l="1"/>
  <c r="C199" i="32" l="1"/>
  <c r="C198" i="32" l="1"/>
  <c r="C197" i="32" l="1"/>
  <c r="C196" i="32" l="1"/>
  <c r="C195" i="32" l="1"/>
  <c r="C194" i="32" l="1"/>
  <c r="C193" i="32" l="1"/>
  <c r="C192" i="32" l="1"/>
  <c r="C191" i="32" l="1"/>
  <c r="C190" i="32" l="1"/>
  <c r="C183" i="32" l="1"/>
  <c r="C96" i="32" l="1"/>
  <c r="D217" i="32" l="1"/>
  <c r="D186" i="32"/>
  <c r="D180" i="32"/>
  <c r="D172" i="32"/>
  <c r="D164" i="32"/>
  <c r="D156" i="32"/>
  <c r="D148" i="32"/>
  <c r="D140" i="32"/>
  <c r="D132" i="32"/>
  <c r="D124" i="32"/>
  <c r="D116" i="32"/>
  <c r="D109" i="32"/>
  <c r="D102" i="32"/>
  <c r="D96" i="32"/>
  <c r="D181" i="32"/>
  <c r="D216" i="32"/>
  <c r="D185" i="32"/>
  <c r="D179" i="32"/>
  <c r="D171" i="32"/>
  <c r="D163" i="32"/>
  <c r="D155" i="32"/>
  <c r="D147" i="32"/>
  <c r="D139" i="32"/>
  <c r="D131" i="32"/>
  <c r="D123" i="32"/>
  <c r="D108" i="32"/>
  <c r="D101" i="32"/>
  <c r="D188" i="32"/>
  <c r="D142" i="32"/>
  <c r="D111" i="32"/>
  <c r="D187" i="32"/>
  <c r="D141" i="32"/>
  <c r="D110" i="32"/>
  <c r="D215" i="32"/>
  <c r="D178" i="32"/>
  <c r="D170" i="32"/>
  <c r="D162" i="32"/>
  <c r="D154" i="32"/>
  <c r="D146" i="32"/>
  <c r="D138" i="32"/>
  <c r="D130" i="32"/>
  <c r="D122" i="32"/>
  <c r="D107" i="32"/>
  <c r="D100" i="32"/>
  <c r="D182" i="32"/>
  <c r="D134" i="32"/>
  <c r="D104" i="32"/>
  <c r="D165" i="32"/>
  <c r="D133" i="32"/>
  <c r="D103" i="32"/>
  <c r="D177" i="32"/>
  <c r="D169" i="32"/>
  <c r="D161" i="32"/>
  <c r="D153" i="32"/>
  <c r="D145" i="32"/>
  <c r="D137" i="32"/>
  <c r="D129" i="32"/>
  <c r="D121" i="32"/>
  <c r="D114" i="32"/>
  <c r="D106" i="32"/>
  <c r="D99" i="32"/>
  <c r="D174" i="32"/>
  <c r="D150" i="32"/>
  <c r="D118" i="32"/>
  <c r="D176" i="32"/>
  <c r="D168" i="32"/>
  <c r="D160" i="32"/>
  <c r="D152" i="32"/>
  <c r="D144" i="32"/>
  <c r="D136" i="32"/>
  <c r="D128" i="32"/>
  <c r="D120" i="32"/>
  <c r="D113" i="32"/>
  <c r="D166" i="32"/>
  <c r="D158" i="32"/>
  <c r="D126" i="32"/>
  <c r="D157" i="32"/>
  <c r="D125" i="32"/>
  <c r="D189" i="32"/>
  <c r="D175" i="32"/>
  <c r="D167" i="32"/>
  <c r="D159" i="32"/>
  <c r="D151" i="32"/>
  <c r="D143" i="32"/>
  <c r="D135" i="32"/>
  <c r="D127" i="32"/>
  <c r="D119" i="32"/>
  <c r="D112" i="32"/>
  <c r="D173" i="32"/>
  <c r="D149" i="32"/>
  <c r="D117" i="32"/>
  <c r="D214" i="32"/>
  <c r="D213" i="32"/>
  <c r="D97" i="32"/>
  <c r="D98" i="32"/>
  <c r="D105" i="32"/>
  <c r="D115" i="32"/>
  <c r="D212" i="32"/>
  <c r="D184" i="32"/>
  <c r="D211" i="32"/>
  <c r="D210" i="32"/>
  <c r="D209" i="32"/>
  <c r="D208" i="32"/>
  <c r="D207" i="32"/>
  <c r="D206" i="32"/>
  <c r="D205" i="32"/>
  <c r="D204" i="32"/>
  <c r="D203" i="32"/>
  <c r="D202" i="32"/>
  <c r="D201" i="32"/>
  <c r="D200" i="32"/>
  <c r="D199" i="32"/>
  <c r="D198" i="32"/>
  <c r="D197" i="32"/>
  <c r="D196" i="32"/>
  <c r="D195" i="32"/>
  <c r="D194" i="32"/>
  <c r="D193" i="32"/>
  <c r="D192" i="32"/>
  <c r="D191" i="32"/>
  <c r="D190" i="32"/>
  <c r="D183" i="32"/>
</calcChain>
</file>

<file path=xl/sharedStrings.xml><?xml version="1.0" encoding="utf-8"?>
<sst xmlns="http://schemas.openxmlformats.org/spreadsheetml/2006/main" count="16650" uniqueCount="2320">
  <si>
    <t>Integración de las Notas de Desglose de las Paramunicipales del municipio de León</t>
  </si>
  <si>
    <t>Notas de Desglose y Memoria</t>
  </si>
  <si>
    <t>NOTAS</t>
  </si>
  <si>
    <t>DESCRIPCIÓN</t>
  </si>
  <si>
    <t>I. NOTAS DE DESGLOSE:</t>
  </si>
  <si>
    <t>INFORMACION CONTABLE</t>
  </si>
  <si>
    <t>ESF-01</t>
  </si>
  <si>
    <t>FONDOS CON AFECTACIÓN ESPECÍFICA E INVERSIONES FINANCIERAS</t>
  </si>
  <si>
    <t>ESF-02</t>
  </si>
  <si>
    <t>CONTRIBUCIONES POR RECUPERAR</t>
  </si>
  <si>
    <t>ESF-03</t>
  </si>
  <si>
    <t>CONTRIBUCIONES POR RECUPERAR CORTO PLAZO</t>
  </si>
  <si>
    <t>ESF-04</t>
  </si>
  <si>
    <t>BIENES DISPONIBLES PARA SU TRANSFORMACIÓN ESTIMACIONES Y DETERIOROS</t>
  </si>
  <si>
    <t>ESF-05</t>
  </si>
  <si>
    <t>INVENTARIO Y ALMACENES</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</si>
  <si>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</si>
  <si>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</si>
  <si>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</si>
  <si>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</si>
  <si>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</si>
  <si>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</si>
  <si>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</si>
  <si>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</si>
  <si>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</si>
  <si>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</si>
  <si>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</si>
  <si>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OTROS ACTIVOS NO CIRCULANTES</t>
  </si>
  <si>
    <t>ESF-12</t>
  </si>
  <si>
    <t>CUENTAS Y DOCUMENTOS POR PAGAR</t>
  </si>
  <si>
    <t>ESF-13</t>
  </si>
  <si>
    <t>FONDOS Y BIENES DE TERCEROS</t>
  </si>
  <si>
    <t>ESF-14</t>
  </si>
  <si>
    <t>OTROS PASIVOS CIRCULANTES</t>
  </si>
  <si>
    <t>EA-01</t>
  </si>
  <si>
    <t>INGRESOS</t>
  </si>
  <si>
    <t>EA-02</t>
  </si>
  <si>
    <t>OTROS INGRESOS</t>
  </si>
  <si>
    <t>EA-03</t>
  </si>
  <si>
    <t>GASTOS</t>
  </si>
  <si>
    <t>VHP-01</t>
  </si>
  <si>
    <t>PATRIMONIO CONTRIBUIDO</t>
  </si>
  <si>
    <t>VHP-02</t>
  </si>
  <si>
    <t>PATRIMONIO GENERADO</t>
  </si>
  <si>
    <t>EFE-01</t>
  </si>
  <si>
    <t>FLUJO DE EFECTIVO</t>
  </si>
  <si>
    <t>EFE-02</t>
  </si>
  <si>
    <t>ADQ. BIENES MUEBLES E INMUEBLES</t>
  </si>
  <si>
    <t>EFE-03</t>
  </si>
  <si>
    <t>CONCILIACIÓN DEL FLUJO DE EFECTIVO</t>
  </si>
  <si>
    <t>Conciliacion_Ig</t>
  </si>
  <si>
    <t>CONCILIACIÓN ENTRE LOS INGRESOS PRESUPUESTARIOS Y CONTABLES</t>
  </si>
  <si>
    <t>Conciliacion_Eg</t>
  </si>
  <si>
    <t>CONCILIACIÓN ENTRE LOS EGRESOS PRESUPUESTARIOS Y LOS GASTOS CONTABLES</t>
  </si>
  <si>
    <t>II. DE MEMORIA (DE ORDEN):</t>
  </si>
  <si>
    <t>Memoria</t>
  </si>
  <si>
    <t>CONTABLES</t>
  </si>
  <si>
    <t>PRESUPUESTALES</t>
  </si>
  <si>
    <t>Correspondiente del 01 Enero al 31 De Diciembre de 2020</t>
  </si>
  <si>
    <t>Entidades Paraestatales y Fideicomisos No Empresariales y No Financieros
Notas a los Estados Financieros de las Descentralizadas del Municipio de León
AL 31 DE DICIEMBRE DE 2019</t>
  </si>
  <si>
    <t>DIF</t>
  </si>
  <si>
    <t>Desarrollo Integral de la Familia</t>
  </si>
  <si>
    <t>COMUDE</t>
  </si>
  <si>
    <t>Comisión Municipal del Deporte y Cultura Física</t>
  </si>
  <si>
    <t>SAPAL</t>
  </si>
  <si>
    <t xml:space="preserve">Sistema Municipal de Agua Potable y Alcantarillado </t>
  </si>
  <si>
    <t>IMM</t>
  </si>
  <si>
    <t>Instituto Municipal de la Mujer</t>
  </si>
  <si>
    <t>ZOOLEON</t>
  </si>
  <si>
    <t>Patronato del Parque Zoológico de León</t>
  </si>
  <si>
    <t>FPJ</t>
  </si>
  <si>
    <t>Fideicomiso Promoción Juvenil</t>
  </si>
  <si>
    <t>EXPLORA</t>
  </si>
  <si>
    <t>Patronato de Explora</t>
  </si>
  <si>
    <t>ICL</t>
  </si>
  <si>
    <t>Instituto Cultural de León</t>
  </si>
  <si>
    <t>MC</t>
  </si>
  <si>
    <t>Museo de la Ciudad</t>
  </si>
  <si>
    <t>FERIALEON</t>
  </si>
  <si>
    <t xml:space="preserve">Patronato de la Feria y Parque Ecológico </t>
  </si>
  <si>
    <t>IMPLAN</t>
  </si>
  <si>
    <t xml:space="preserve">Instituto Municipal de Planeación </t>
  </si>
  <si>
    <t>PPM</t>
  </si>
  <si>
    <t>Patronato del Parque Metropolitano</t>
  </si>
  <si>
    <t>IMUVI</t>
  </si>
  <si>
    <t xml:space="preserve">Instituto Municipal de Vivienda </t>
  </si>
  <si>
    <t>BOMBEROS</t>
  </si>
  <si>
    <t>Patronato de Bomberos</t>
  </si>
  <si>
    <t>FCIND</t>
  </si>
  <si>
    <t>Fideicomiso Ciudad Industrial</t>
  </si>
  <si>
    <t>FIDOC</t>
  </si>
  <si>
    <t>Fideicomiso de Obras por Cooperación</t>
  </si>
  <si>
    <t>SIAP</t>
  </si>
  <si>
    <t xml:space="preserve">Sistema Integral de Aseo Público </t>
  </si>
  <si>
    <t>AMSP</t>
  </si>
  <si>
    <t>Academia Metropolitana de Seguridad Pública</t>
  </si>
  <si>
    <t>IMJ</t>
  </si>
  <si>
    <t>Instituto Municipal de la Juventud</t>
  </si>
  <si>
    <t>Ejercicio:</t>
  </si>
  <si>
    <t>Notas de Desglose Estado de Situación Financiera</t>
  </si>
  <si>
    <t>Periodicidad:</t>
  </si>
  <si>
    <t>Correspondiente del 01 de Enero al 31 de Diciembre del 2020</t>
  </si>
  <si>
    <t>Corte:</t>
  </si>
  <si>
    <t>Notas</t>
  </si>
  <si>
    <t>ESF-01 FONDOS CON AFECTACIÓN ESPECÍFICA E INVERSIONES FINANCIERAS</t>
  </si>
  <si>
    <t>Cuenta</t>
  </si>
  <si>
    <t>Nombre de la Cuenta</t>
  </si>
  <si>
    <t>Monto</t>
  </si>
  <si>
    <t>Tipo</t>
  </si>
  <si>
    <t>Inversiones Temporales (Hasta 3 meses)</t>
  </si>
  <si>
    <t>Fondos con Afectación Específica</t>
  </si>
  <si>
    <t>Inversiones Financieras de Corto Plazo</t>
  </si>
  <si>
    <t>Inversiones a Largo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</si>
  <si>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</si>
  <si>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</si>
  <si>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</si>
  <si>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</si>
  <si>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</si>
  <si>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</si>
  <si>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</si>
  <si>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</si>
  <si>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</si>
  <si>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</si>
  <si>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</si>
  <si>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</si>
  <si>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Préstamos Otorgados a Corto Plazo</t>
  </si>
  <si>
    <t>Otros Derechos a Recibir Efectivo o Equivalentes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</si>
  <si>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</si>
  <si>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</si>
  <si>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</si>
  <si>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</si>
  <si>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</si>
  <si>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ESF-04 BIENES DISPONIBLES PARA SU TRANSFORMACIÓN ESTIMACIONES Y DETERIOROS (INVENTARIOS)</t>
  </si>
  <si>
    <t>Sistema de Costeo</t>
  </si>
  <si>
    <t>Método de Valuación</t>
  </si>
  <si>
    <t>Convencia de la Aplicación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</si>
  <si>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</si>
  <si>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</si>
  <si>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</si>
  <si>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</si>
  <si>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</si>
  <si>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</si>
  <si>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</si>
  <si>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</si>
  <si>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Método</t>
  </si>
  <si>
    <t>Conveniencia de Aplicación</t>
  </si>
  <si>
    <t>Impacto a la informacion financiera por cambios en el metodo</t>
  </si>
  <si>
    <t>Almacenes</t>
  </si>
  <si>
    <t>Almacén de Materiales y Suministros de Consumo</t>
  </si>
  <si>
    <t>ESF-06 FIDEICOMISOS, MANDATOS Y CONTRATOS ANÁLOGOS</t>
  </si>
  <si>
    <t>Fideicomisos, Mandatos y Contratos Análogos</t>
  </si>
  <si>
    <t>ESF-07 PARTICIPACIONES Y APORTACIONES DE CAPITAL</t>
  </si>
  <si>
    <t>Participaciones y Aportaciones de Capital</t>
  </si>
  <si>
    <t>ESF-08 BIENES MUEBLES E INMUEBLES</t>
  </si>
  <si>
    <t>Dep. Gasto</t>
  </si>
  <si>
    <t>Dep. Acumulada</t>
  </si>
  <si>
    <t>Tasas Aplicada</t>
  </si>
  <si>
    <t>Criterios</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</si>
  <si>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</si>
  <si>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</si>
  <si>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</si>
  <si>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</si>
  <si>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</si>
  <si>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</si>
  <si>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</si>
  <si>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</si>
  <si>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</si>
  <si>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</si>
  <si>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</si>
  <si>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</si>
  <si>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</si>
  <si>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</si>
  <si>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</si>
  <si>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</si>
  <si>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</si>
  <si>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</si>
  <si>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</si>
  <si>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</si>
  <si>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</si>
  <si>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</si>
  <si>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</si>
  <si>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</si>
  <si>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</si>
  <si>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</si>
  <si>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</si>
  <si>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</si>
  <si>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</si>
  <si>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</si>
  <si>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</si>
  <si>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</si>
  <si>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</si>
  <si>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</si>
  <si>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Criterio</t>
  </si>
  <si>
    <t>Estimación por Pérdida o Deterioro de Activos Circulantes</t>
  </si>
  <si>
    <t>Estimaciones para Cuentas Incobrables por Derechos a Recibir Efectivo o Equivalentes</t>
  </si>
  <si>
    <t>Estimación por Deterioro de Inventarios</t>
  </si>
  <si>
    <t>ESF-11 OTROS ACTIVOS</t>
  </si>
  <si>
    <t>Otros Activos no Circulantes</t>
  </si>
  <si>
    <t>Bienes en Concesión</t>
  </si>
  <si>
    <t>Bienes en Arrendamiento Financiero</t>
  </si>
  <si>
    <t>Bienes en Comodato</t>
  </si>
  <si>
    <t>ESF-12 CUENTAS Y DOCUMENTOS POR PAGAR</t>
  </si>
  <si>
    <t>Más 365 Días</t>
  </si>
  <si>
    <t>Factibilidad de Pago</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</si>
  <si>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</si>
  <si>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</si>
  <si>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</si>
  <si>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</si>
  <si>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</si>
  <si>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</si>
  <si>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</si>
  <si>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</si>
  <si>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</si>
  <si>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</si>
  <si>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</si>
  <si>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</si>
  <si>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</si>
  <si>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</si>
  <si>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</si>
  <si>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</si>
  <si>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</si>
  <si>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</si>
  <si>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</si>
  <si>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</si>
  <si>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</si>
  <si>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</si>
  <si>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</si>
  <si>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</si>
  <si>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</si>
  <si>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</si>
  <si>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</si>
  <si>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</si>
  <si>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</si>
  <si>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</si>
  <si>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ESF-14 OTROS PASIVOS CIRCULANTES</t>
  </si>
  <si>
    <t>Otros Pasivos Diferidos a Corto Plazo</t>
  </si>
  <si>
    <t>Otros Pasivos Circulantes</t>
  </si>
  <si>
    <t>Pasivos Diferidos a Largo Plazo</t>
  </si>
  <si>
    <t>Créditos Diferidos a Largo Plazo</t>
  </si>
  <si>
    <t>Intereses Cobrados por Adelantado a Largo Plazo</t>
  </si>
  <si>
    <t>Otros Pasivos Diferidos a Largo Plazo</t>
  </si>
  <si>
    <t>Bajo protesta de decir verdad declaramos que los Estados Financieros y sus notas, son razonablemente correctos y son responsabilidad del emisor.</t>
  </si>
  <si>
    <t>Notas de Desglose Estado de Actividades</t>
  </si>
  <si>
    <t>ACT-01 INGRESOS DE GESTION</t>
  </si>
  <si>
    <t>Característica Significativa</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</si>
  <si>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</si>
  <si>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</si>
  <si>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</si>
  <si>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</si>
  <si>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</si>
  <si>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</si>
  <si>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</si>
  <si>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</si>
  <si>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</si>
  <si>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Impuestos no Comprendidos en la Ley de Ingresos Vigente, Causados en Ejercicios Fiscales Anteriores Pendientes de Liquidación o Pago</t>
  </si>
  <si>
    <t>Otros Impuestos</t>
  </si>
  <si>
    <t>Cuotas y Aportaciones de Seguridad Social</t>
  </si>
  <si>
    <t>Aportaciones para Fondos de Vivienda</t>
  </si>
  <si>
    <t>Cuotas para la Seguridad Social</t>
  </si>
  <si>
    <t>Cuotas de Ahorro para el Retiro</t>
  </si>
  <si>
    <t>Accesorios de Cuotas y Aportaciones de Seguridad Social</t>
  </si>
  <si>
    <t>Otras Cuotas y Aportaciones para la Seguridad Social</t>
  </si>
  <si>
    <t>Contribuciones de Mejoras</t>
  </si>
  <si>
    <t>Contribuciones de Mejoras por Obras Públicas</t>
  </si>
  <si>
    <t>Contribuciones de Mejoras no Comprendidas en la Ley de Ingresos Vigente, Causadas en Ejercicios Fiscales Anteriores Pendientes de Liquidación o Pago</t>
  </si>
  <si>
    <t>Derechos</t>
  </si>
  <si>
    <t>Derechos por el Uso, Goce, Aprovechamiento o Explotación de Bienes de Dominio Público</t>
  </si>
  <si>
    <t>Derechos por Prestación de Servicios</t>
  </si>
  <si>
    <t>Accesorios de Derechos</t>
  </si>
  <si>
    <t>Derechos no Comprendidos en la Ley de Ingresos Vigente, Causados en Ejercicios Fiscales Anteriores Pendientes de Liquidación o Pago</t>
  </si>
  <si>
    <t>Otros Derechos</t>
  </si>
  <si>
    <t>Productos</t>
  </si>
  <si>
    <t>Productos no Comprendidos en la Ley de Ingresos Vigente, Causados en Ejercicios Fiscales Anteriores Pendientes de Liquidación o Pago</t>
  </si>
  <si>
    <t>Aprovechamientos</t>
  </si>
  <si>
    <t>Incentivos Derivados de la Colaboración Fiscal</t>
  </si>
  <si>
    <t>Multas</t>
  </si>
  <si>
    <t>Indemnizaciones</t>
  </si>
  <si>
    <t>Reintegros</t>
  </si>
  <si>
    <t>Aprovechamientos Provenientes de Obras Públicas</t>
  </si>
  <si>
    <t>Aprovechamientos no Comprendidos en la Ley de Ingresos Vigente, Causados en Ejercicios Fiscales Anteriores Pendientes de Liquidación o Pago</t>
  </si>
  <si>
    <t>Accesorios de Aprovechamientos</t>
  </si>
  <si>
    <t>Otros Aprovechamientos</t>
  </si>
  <si>
    <t>ngresos por Venta de Bienes y Prestación de Servicios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</si>
  <si>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</si>
  <si>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</si>
  <si>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</si>
  <si>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</si>
  <si>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</si>
  <si>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</si>
  <si>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</si>
  <si>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</si>
  <si>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ACT-02 PARTICIPACIONES, APORTACIONES, CONVENIOS, INCENTIVOS…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</si>
  <si>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</si>
  <si>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</si>
  <si>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Participaciones</t>
  </si>
  <si>
    <t>Aportaciones</t>
  </si>
  <si>
    <t>Convenios</t>
  </si>
  <si>
    <t>Incentivos derivados de la Colaboración Fiscal</t>
  </si>
  <si>
    <t>Fondos Distintos de Aportaciones</t>
  </si>
  <si>
    <t>Transferencias, Asignaciones, Subsidios y Otras ayudas</t>
  </si>
  <si>
    <t>Transferencias Internas y Asignaciones del Sector Público</t>
  </si>
  <si>
    <t>Subsidios y Subvenciones</t>
  </si>
  <si>
    <t>Pensiones y Jubilaciones</t>
  </si>
  <si>
    <t>Transferencias del Fondo Mexicano del Petróleo para la Estabilización y el Desarrollo</t>
  </si>
  <si>
    <t>ACT-03 OTROS INGRESOS Y BENEFICIOS</t>
  </si>
  <si>
    <t>OTROS INGRESOS Y BENEFICIOS</t>
  </si>
  <si>
    <t>Ingresos Financieros</t>
  </si>
  <si>
    <t>Intereses Ganados de Títulos, Valores y demás Instrumentos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</si>
  <si>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</si>
  <si>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</si>
  <si>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</si>
  <si>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</si>
  <si>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</si>
  <si>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</si>
  <si>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</si>
  <si>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</si>
  <si>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</si>
  <si>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</si>
  <si>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</si>
  <si>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por Tipo de Cambio a Favor</t>
  </si>
  <si>
    <t>Diferencias de Cotizaciones a Favor en Valores Negociables</t>
  </si>
  <si>
    <t>Resultado por Posición Monetaria</t>
  </si>
  <si>
    <t>Utilidades por Participación Patrimonial</t>
  </si>
  <si>
    <t>Diferencias por Reestructuración de Deuda Pública a Favor</t>
  </si>
  <si>
    <t>ACT-04 GASTOS Y OTRAS PERDIDAS</t>
  </si>
  <si>
    <t>%</t>
  </si>
  <si>
    <t>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</si>
  <si>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</si>
  <si>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</si>
  <si>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</si>
  <si>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</si>
  <si>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</si>
  <si>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</si>
  <si>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</si>
  <si>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</si>
  <si>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</si>
  <si>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</si>
  <si>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</si>
  <si>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</si>
  <si>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</si>
  <si>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</si>
  <si>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</si>
  <si>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</si>
  <si>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</si>
  <si>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</si>
  <si>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</si>
  <si>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</si>
  <si>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</si>
  <si>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</si>
  <si>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</si>
  <si>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</si>
  <si>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</si>
  <si>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</si>
  <si>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</si>
  <si>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</si>
  <si>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</si>
  <si>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</si>
  <si>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</si>
  <si>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</si>
  <si>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</si>
  <si>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</si>
  <si>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</si>
  <si>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</si>
  <si>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</si>
  <si>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</si>
  <si>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</si>
  <si>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</si>
  <si>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</si>
  <si>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</si>
  <si>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</si>
  <si>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</si>
  <si>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</si>
  <si>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</si>
  <si>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</si>
  <si>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</si>
  <si>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</si>
  <si>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</si>
  <si>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</si>
  <si>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</si>
  <si>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</si>
  <si>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</si>
  <si>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</si>
  <si>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</si>
  <si>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</si>
  <si>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</si>
  <si>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</si>
  <si>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</si>
  <si>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</si>
  <si>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</si>
  <si>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</si>
  <si>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</si>
  <si>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</si>
  <si>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</si>
  <si>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</si>
  <si>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</si>
  <si>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</si>
  <si>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</si>
  <si>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</si>
  <si>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</si>
  <si>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</si>
  <si>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</si>
  <si>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</si>
  <si>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</si>
  <si>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</si>
  <si>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</si>
  <si>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</si>
  <si>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</si>
  <si>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</si>
  <si>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</si>
  <si>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</si>
  <si>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</si>
  <si>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</si>
  <si>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</si>
  <si>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</si>
  <si>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</si>
  <si>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</si>
  <si>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</si>
  <si>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</si>
  <si>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</si>
  <si>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</si>
  <si>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</si>
  <si>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</si>
  <si>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</si>
  <si>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</si>
  <si>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</si>
  <si>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</si>
  <si>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Aumento por Insuficiencia de Estimaciones por Pérdida o Deterioro u Obsolescencia</t>
  </si>
  <si>
    <t>Aumento por Insuficiencia de Provisiones</t>
  </si>
  <si>
    <t>Otros Gastos</t>
  </si>
  <si>
    <t>Gastos de Ejercicios Anteriores</t>
  </si>
  <si>
    <t>Pérdidas por Responsabilidades</t>
  </si>
  <si>
    <t>Bonificaciones y Descuentos Otorgados</t>
  </si>
  <si>
    <t>Diferencias por Tipo de Cambio Negativas</t>
  </si>
  <si>
    <t>Diferencias de Cotizaciones Negativas en Valores Negociables</t>
  </si>
  <si>
    <t>Pérdidas por Participación Patrimonial</t>
  </si>
  <si>
    <t>Diferencias por Reestructuración de Deuda Pública Negativas</t>
  </si>
  <si>
    <t>Otros Gastos Varios</t>
  </si>
  <si>
    <t>INVERSIÓN PÚBLICA</t>
  </si>
  <si>
    <t>Inversión Pública no Capitalizable</t>
  </si>
  <si>
    <t>Construcción en Bienes no Capitalizable</t>
  </si>
  <si>
    <t xml:space="preserve">SISTEMA PARA EL DESARROLLO INTEGRAL DE LA FAMILIA EN EL MUNICIPIO DE LEON </t>
  </si>
  <si>
    <t>Trimestral</t>
  </si>
  <si>
    <t>Notas de Desglose Estado de Variación en la Hacienda Pública</t>
  </si>
  <si>
    <t>VHP-01 PATRIMONIO CONTRIBUIDO</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</si>
  <si>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</si>
  <si>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</si>
  <si>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</si>
  <si>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</si>
  <si>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</si>
  <si>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</si>
  <si>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</si>
  <si>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</si>
  <si>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</si>
  <si>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</si>
  <si>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</si>
  <si>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</si>
  <si>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</si>
  <si>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</si>
  <si>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</si>
  <si>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</si>
  <si>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</si>
  <si>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</si>
  <si>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Notas de Desglose Estado de Flujos de Efectivo</t>
  </si>
  <si>
    <t>EFE-01 FLUJOS DE EFECTIVO</t>
  </si>
  <si>
    <t>Saldo Final</t>
  </si>
  <si>
    <t>Saldo Inicial</t>
  </si>
  <si>
    <t>Efectivo</t>
  </si>
  <si>
    <t>Bancos/Tesorería</t>
  </si>
  <si>
    <t>Bancos/Dependencias y Otros</t>
  </si>
  <si>
    <t>Depósitos de Fondos de Terceros en Garantía y/o Administración</t>
  </si>
  <si>
    <t>Otros Efectivos y Equivalentes</t>
  </si>
  <si>
    <t>Total</t>
  </si>
  <si>
    <t>EFE-02 ADQ. BIENES MUEBLES E INMUEBLES</t>
  </si>
  <si>
    <t>Subsidio</t>
  </si>
  <si>
    <t>Pagos</t>
  </si>
  <si>
    <t>EFE-03 CONCILIACION DEL FLUJO DE EFECTIVO</t>
  </si>
  <si>
    <t>Saldo anterior</t>
  </si>
  <si>
    <t>Diferencias por Tipo de Cambio Negativas en Efectivo y Equivalentes</t>
  </si>
  <si>
    <t>Conciliación entre los Ingresos Presupuestarios y Contables</t>
  </si>
  <si>
    <t>(Cifras en pesos)</t>
  </si>
  <si>
    <t>1. Total de Ingresos Presupuestarios</t>
  </si>
  <si>
    <t>2. Más Ingresos Contables No Presupuestarios</t>
  </si>
  <si>
    <t>2.1</t>
  </si>
  <si>
    <t>2.2</t>
  </si>
  <si>
    <t>Incremento por Variación de inventarios</t>
  </si>
  <si>
    <t>2.3</t>
  </si>
  <si>
    <t>2.4</t>
  </si>
  <si>
    <t>2.5</t>
  </si>
  <si>
    <t>2.6</t>
  </si>
  <si>
    <t>Otros Ingresos Contables No Presupuestarios</t>
  </si>
  <si>
    <t>3. Menos ingresos presupuestarios no contables</t>
  </si>
  <si>
    <t>Aprovechamientos Patrimoniales</t>
  </si>
  <si>
    <t>Ingresos Derivados de Financiamientos</t>
  </si>
  <si>
    <t>Otros Ingresos Presupuestarios No Contables</t>
  </si>
  <si>
    <t>4. Ingresos Contables (4 = 1 + 2 - 3)</t>
  </si>
  <si>
    <t>Conciliación entre los Egresos Presupuestarios y los Gastos Contables</t>
  </si>
  <si>
    <t>1. Total de Egresos Presupuestarios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</si>
  <si>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</si>
  <si>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</si>
  <si>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</si>
  <si>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</si>
  <si>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</si>
  <si>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</si>
  <si>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</si>
  <si>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</si>
  <si>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</si>
  <si>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</si>
  <si>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</si>
  <si>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</si>
  <si>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</si>
  <si>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</si>
  <si>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</si>
  <si>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</si>
  <si>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</si>
  <si>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</si>
  <si>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</si>
  <si>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</si>
  <si>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</si>
  <si>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</si>
  <si>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</si>
  <si>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</si>
  <si>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 Más Gastos Contables No Presupuestarios</t>
  </si>
  <si>
    <t>3.1</t>
  </si>
  <si>
    <t>3.2</t>
  </si>
  <si>
    <t>3.3</t>
  </si>
  <si>
    <t>3.4</t>
  </si>
  <si>
    <t>Aumento por insuficiencia de Estimaciones por Pérdida o Deterioro u Obsolescencia</t>
  </si>
  <si>
    <t>3.5</t>
  </si>
  <si>
    <t>Aumento por insuficiencia de Provisiones</t>
  </si>
  <si>
    <t>3.6</t>
  </si>
  <si>
    <t>3.7</t>
  </si>
  <si>
    <t>Otros Gastos Contables No Presupuestarios</t>
  </si>
  <si>
    <t>4. Total de Gasto Contable (4 = 1 - 2 + 3)</t>
  </si>
  <si>
    <t>Notas de Memoria</t>
  </si>
  <si>
    <t>Concepto</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</si>
  <si>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</si>
  <si>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</si>
  <si>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</si>
  <si>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</si>
  <si>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</si>
  <si>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</si>
  <si>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</si>
  <si>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</si>
  <si>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</si>
  <si>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</si>
  <si>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</si>
  <si>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</si>
  <si>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</si>
  <si>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</si>
  <si>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</si>
  <si>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</si>
  <si>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</si>
  <si>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</si>
  <si>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</si>
  <si>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</si>
  <si>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</si>
  <si>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</si>
  <si>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</si>
  <si>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</si>
  <si>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</si>
  <si>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</si>
  <si>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</si>
  <si>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</si>
  <si>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</si>
  <si>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</si>
  <si>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</si>
  <si>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</si>
  <si>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</si>
  <si>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Ley de Ingresos Estimada</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</si>
  <si>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</si>
  <si>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</si>
  <si>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</si>
  <si>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</si>
  <si>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</si>
  <si>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</si>
  <si>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</si>
  <si>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</si>
  <si>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</si>
  <si>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</si>
  <si>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</si>
  <si>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t>
  </si>
  <si>
    <t>COMISION MUNICIPAL DE CULTURA FISICA Y DEPORTE DE LEON GUANAJUATO</t>
  </si>
  <si>
    <t>Correspondiente del 01 de Enero al 31 de Diciembre de 2020</t>
  </si>
  <si>
    <t>FORMA PARTE DE APROXIMADAMENTE EL 23 % DE LOS INGRESOS DE LA INSTITUCIÓN</t>
  </si>
  <si>
    <t>FORMA PARTE DE APROXIMADAMENTE EL 73% DE LOS INGRESOS DE LA INSTITUCIÓN</t>
  </si>
  <si>
    <t>COMISION MUNICIPAL DE CULTURA FISICA Y DEPORTE DE LEÓN, GUANAJUATO</t>
  </si>
  <si>
    <t xml:space="preserve">Correspondiente del 01 de Enero al  AL 31 de Diciembre del 2020 </t>
  </si>
  <si>
    <t>COMISIÓN MUNICIPAL DE CULTURA FÍSICA Y DEPORTE DE LEÓN, GUANAJUATO</t>
  </si>
  <si>
    <t>SISTEMA DE AGUA POTABLE Y ALCANTARILLADO DE LEÓN</t>
  </si>
  <si>
    <t>Correspondiente del 01 de enero al 30 de diciembre de 2020</t>
  </si>
  <si>
    <t>1114</t>
  </si>
  <si>
    <t>PAGARÉ BANCARIO</t>
  </si>
  <si>
    <t>1115</t>
  </si>
  <si>
    <t>1122</t>
  </si>
  <si>
    <t>1123</t>
  </si>
  <si>
    <t>1131</t>
  </si>
  <si>
    <t>1132</t>
  </si>
  <si>
    <t>1134</t>
  </si>
  <si>
    <t>1139</t>
  </si>
  <si>
    <t>ESF -04 BIENES DISPONIBLES PARA SU TRANSFORMACIÓN ESTIMACIONES Y DETERIOROS (INVENTARIOS)</t>
  </si>
  <si>
    <t>1151</t>
  </si>
  <si>
    <t>PROMEDIO</t>
  </si>
  <si>
    <t>Caracteristica</t>
  </si>
  <si>
    <t>1231</t>
  </si>
  <si>
    <t>1233</t>
  </si>
  <si>
    <t>LÍNEA RECTA</t>
  </si>
  <si>
    <t>5% ANUAL</t>
  </si>
  <si>
    <t>REGISTRO MENSUAL</t>
  </si>
  <si>
    <t>1234</t>
  </si>
  <si>
    <t>1235</t>
  </si>
  <si>
    <t>1236</t>
  </si>
  <si>
    <t>1241</t>
  </si>
  <si>
    <t>10% Y 33.33%</t>
  </si>
  <si>
    <t>1244</t>
  </si>
  <si>
    <t>25% ANUAL</t>
  </si>
  <si>
    <t>1246</t>
  </si>
  <si>
    <t>10% Y 8%</t>
  </si>
  <si>
    <t>1251</t>
  </si>
  <si>
    <t>REGISTRO MENSUAL POR VIGENCIA</t>
  </si>
  <si>
    <t>1252</t>
  </si>
  <si>
    <t>1254</t>
  </si>
  <si>
    <t>1271</t>
  </si>
  <si>
    <t>1161</t>
  </si>
  <si>
    <t>CUENTAS CON VENCIMIENTO DE 24 MESES O MAS</t>
  </si>
  <si>
    <t>1162</t>
  </si>
  <si>
    <t>2% SOBRE EL INVENTARIO AL CIERRE DEL EJERCICIO</t>
  </si>
  <si>
    <t>2111</t>
  </si>
  <si>
    <t>2112</t>
  </si>
  <si>
    <t>2113</t>
  </si>
  <si>
    <t>2114</t>
  </si>
  <si>
    <t>2115</t>
  </si>
  <si>
    <t>2117</t>
  </si>
  <si>
    <t>2119</t>
  </si>
  <si>
    <t>2164</t>
  </si>
  <si>
    <t>2249</t>
  </si>
  <si>
    <t>3311</t>
  </si>
  <si>
    <t>Saldo Anterior</t>
  </si>
  <si>
    <t>CONCILIACION ENTRE LOS INGRESOS PRESUPUESTARIOS Y CONTABLES</t>
  </si>
  <si>
    <t>CORRESPONDIENTES AL 01 DE ENERO AL 30 DE DICIEMBRE DE 2020</t>
  </si>
  <si>
    <t>CONCILIACION ENTRE LOS EGRESOS PRESUPUESTARIOS Y CONTABLES</t>
  </si>
  <si>
    <t>Accesorios Devengados por Cobrar</t>
  </si>
  <si>
    <t>Accesorios por Cobrar Devengados</t>
  </si>
  <si>
    <t>Valores Segregados</t>
  </si>
  <si>
    <t>Segregación de Valores</t>
  </si>
  <si>
    <t>linea recta</t>
  </si>
  <si>
    <t>INSTITUTO MUNICIPAL DE LAS MUJERES</t>
  </si>
  <si>
    <t>Correspondiente del 01 DE ENERO al 31 DE DICIEMBRE DE 2020</t>
  </si>
  <si>
    <t>ACT-03 OTROS INGRESOS</t>
  </si>
  <si>
    <t>NOTAS DE DESGLOSE ESTADO SITUACIÓN FINANCIERA</t>
  </si>
  <si>
    <t/>
  </si>
  <si>
    <t>ESF-04 BIENES DISPONIBLES PARA SU TRANSFORMACION, ESTIMACIONES Y DETERIORO (INVENTARIOS)</t>
  </si>
  <si>
    <t>UNITARIO</t>
  </si>
  <si>
    <t>COSTO DE ADQUISICÓN</t>
  </si>
  <si>
    <t>PEPS</t>
  </si>
  <si>
    <t xml:space="preserve"> </t>
  </si>
  <si>
    <t>EA-01 INGRESOS</t>
  </si>
  <si>
    <t>Cuotas para el Seguro Social</t>
  </si>
  <si>
    <t>Derechos a los Hidrocarburos</t>
  </si>
  <si>
    <t>Productos de Tipo Corriente</t>
  </si>
  <si>
    <t>Productos Derivados del Uso y Aprovechamiento de Bienes no Sujetos a Régimen de Dominio Público</t>
  </si>
  <si>
    <t>Enajenación de Bienes Muebles no Sujetos a ser Inventariados</t>
  </si>
  <si>
    <t>Accesorios de Productos</t>
  </si>
  <si>
    <t>Otros Productos que Generan Ingresos Corrientes</t>
  </si>
  <si>
    <t>Aprovechamientos de Tipo Corriente</t>
  </si>
  <si>
    <t>Aprovechamientos por Participaciones Derivadas de la Aplicación de Leyes</t>
  </si>
  <si>
    <t>Aprovechamientos por Aportaciones y Cooperaciones</t>
  </si>
  <si>
    <t>Ingresos por Venta de Bienes y Servicios</t>
  </si>
  <si>
    <t>Ingresos por Venta de Mercancías</t>
  </si>
  <si>
    <t>Ingresos por Venta de Bienes y Servicios Producidos en Establecimientos del Gobierno</t>
  </si>
  <si>
    <t>Ingresos por Venta de Bienes y Servicios de Organismos Descentralizados</t>
  </si>
  <si>
    <t>Ingresos de Operación de Entidades Paraestatales Empresariales y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</si>
  <si>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</si>
  <si>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</si>
  <si>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Ingresos Causados en Ejercicios Fiscales Anteriores Pendientes de Liquidación o Pago</t>
  </si>
  <si>
    <t>PARTICIPACIONES, APORTACIONES, TRANSFERENCIAS, ASIGNACIONES, SUBSIDIOS Y OTRAS AYUDAS</t>
  </si>
  <si>
    <t>Participaciones y Aportaciones</t>
  </si>
  <si>
    <t>Transferencias del Sector Público</t>
  </si>
  <si>
    <t>Transferencias del Exterior</t>
  </si>
  <si>
    <t>EA-02 OTROS INGRESOS</t>
  </si>
  <si>
    <t>Intereses Ganados de Valores, Créditos, Bonos y Otros.</t>
  </si>
  <si>
    <t>Disminución del Exceso en Provisiones</t>
  </si>
  <si>
    <t>Otros Ingresos de Ejercicios Anteriores</t>
  </si>
  <si>
    <t>Diferencias por Tipo de Cambio a Favor en Efectivo y Equivalentes</t>
  </si>
  <si>
    <t>EA-03 GASTOS</t>
  </si>
  <si>
    <t>Del 01 de Enero Al 31 de Diciembre 2020</t>
  </si>
  <si>
    <t>0.00</t>
  </si>
  <si>
    <t>Correspondiente del 01 de enero al 30 de septiembre 2020</t>
  </si>
  <si>
    <t>1. Total de egresos (presupuestarios)</t>
  </si>
  <si>
    <t>2. Menos egresos presupuestarios no contables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</si>
  <si>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</si>
  <si>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</si>
  <si>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</si>
  <si>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</si>
  <si>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</si>
  <si>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</si>
  <si>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</si>
  <si>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</si>
  <si>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</si>
  <si>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propios</t>
  </si>
  <si>
    <t>Acciones y participaciones de capital</t>
  </si>
  <si>
    <t>Compra de títulos y valores</t>
  </si>
  <si>
    <t>Inversiones en fideicomisos, mandatos y otros análogos</t>
  </si>
  <si>
    <t>Provisiones para contingencias y otras erogaciones especiales</t>
  </si>
  <si>
    <t>Amortización de la deuda pública</t>
  </si>
  <si>
    <t>Adeudos de ejercicios fiscales anteriores (ADEFAS)</t>
  </si>
  <si>
    <t>Otros egresos presupuestales no contables</t>
  </si>
  <si>
    <t>3. Más gastos contables no presupuestales</t>
  </si>
  <si>
    <t>Estimaciones, depreciaciones, deterioros, obsolescencia y amortizaciones</t>
  </si>
  <si>
    <t>Disminución de inventarios</t>
  </si>
  <si>
    <t>Aumento por insuficiencia de estimaciones por pérdida o deterioro u obsolescencia</t>
  </si>
  <si>
    <t>Aumento por insuficiencia de provisiones</t>
  </si>
  <si>
    <t>Otros gastos</t>
  </si>
  <si>
    <t>Otros gastos contables no presupuestales</t>
  </si>
  <si>
    <t>ESF-04 INVENTARIO</t>
  </si>
  <si>
    <t>Bajo protesta de decir verdad declaramos que los Estados Financieros y sus notas, son razonablemente correctos y son responsabilidad del emisor de la información financiera y contable.</t>
  </si>
  <si>
    <t>Fideicomiso Promoción Juvenil 129747</t>
  </si>
  <si>
    <t>ANUAL</t>
  </si>
  <si>
    <t>Correspondiente del 01 de Enero al 31 de Diciembre del 2020 .</t>
  </si>
  <si>
    <t>NO APLICA</t>
  </si>
  <si>
    <t>Bajo protesta de decir verdad declaramos que los Estados Financieros y sus notas, son razonablemente correctos y son responsa</t>
  </si>
  <si>
    <t>bilidad del emisor de la información financiera y contable</t>
  </si>
  <si>
    <t>COMITÉ TECNICO DEL FIDEICOMISO PROMOCION JUVENIL 129747</t>
  </si>
  <si>
    <t>TIIE</t>
  </si>
  <si>
    <t>"Bajo protesta de decir verdad declaramos que los Estados Financieros y sus Notas, son razonablemente correctos y son responsabilidad del emisor"</t>
  </si>
  <si>
    <t>Correspondiente del 01 de Enero al 31 de Diciembre</t>
  </si>
  <si>
    <t>Correspondiente del 01 de Enero al 30 de Septiembre 2020</t>
  </si>
  <si>
    <t>11221-0000-0010-0002</t>
  </si>
  <si>
    <t>ESCUELA PROFESIONAL DE COMERCIO Y ADMINISTRACION AC</t>
  </si>
  <si>
    <t>VIGENTE</t>
  </si>
  <si>
    <t>11221-0000-0010-0008</t>
  </si>
  <si>
    <t>INSTITUTO ESTATAL DE LA CULTURA</t>
  </si>
  <si>
    <t>11221-0000-0010-0012</t>
  </si>
  <si>
    <t>UNIVERSIDAD AUTÓNOMA DE MÉXICO</t>
  </si>
  <si>
    <t>11221-0000-0010-0014</t>
  </si>
  <si>
    <t>FORUM CULTURAL GUANAJUATO</t>
  </si>
  <si>
    <t>11221-0000-0010-0013</t>
  </si>
  <si>
    <t>MUNICIPIO DE LEON</t>
  </si>
  <si>
    <t>11221-0000-0010-0017</t>
  </si>
  <si>
    <t>SISTEMA DE AGUA POTABLE Y ALCANTARILLADO DE LEON</t>
  </si>
  <si>
    <t>11221-0000-0010-0021</t>
  </si>
  <si>
    <t>PARTIDO ACCIÓN NACIONAL</t>
  </si>
  <si>
    <t>SE REALIZARA TRAMITE PARA RECUPERAR</t>
  </si>
  <si>
    <t>11221-0000-0010-0027</t>
  </si>
  <si>
    <t>UNIVERSIDAD DE LA SALLE BAJIO AC</t>
  </si>
  <si>
    <t>11221-0000-0010-0041</t>
  </si>
  <si>
    <t>UNIVERSIDAD DE GUANAJUATO</t>
  </si>
  <si>
    <t>11221-0000-0010-0042</t>
  </si>
  <si>
    <t>GAYTAN AGUIÑAGA IRMA</t>
  </si>
  <si>
    <t>11221-0000-0010-0079</t>
  </si>
  <si>
    <t>TENEDORA DE CINES, S.A. DE C.V.</t>
  </si>
  <si>
    <t>11221-0000-0010-0082</t>
  </si>
  <si>
    <t>SOCIEDAD MERCANTIL ESTATAL DE ACCIÓN CULTURAL</t>
  </si>
  <si>
    <t>11221-0000-0010-0090</t>
  </si>
  <si>
    <t>EDITORIAL TELEVISA, S.A. DE C.V.</t>
  </si>
  <si>
    <t>11249-0000-0001-0001</t>
  </si>
  <si>
    <t xml:space="preserve">IVA A FAVOR </t>
  </si>
  <si>
    <t>POR ACREEDITAR</t>
  </si>
  <si>
    <t>11249-0000-0001-0003</t>
  </si>
  <si>
    <t>IVA ACREDITABLE PENDIENTE DE PAGO</t>
  </si>
  <si>
    <t>11231-0000-0001-0003</t>
  </si>
  <si>
    <t>SANTANDER</t>
  </si>
  <si>
    <t>Saldo por Recuperar</t>
  </si>
  <si>
    <t>11231-0000-0002-0024</t>
  </si>
  <si>
    <t>ISAIAS ALVAREZ MARICHEZ</t>
  </si>
  <si>
    <t>Gasto por Comprobar</t>
  </si>
  <si>
    <t>11231-0000-0002-0033</t>
  </si>
  <si>
    <t>RAMIREZ GONZALEZ LEONARDO</t>
  </si>
  <si>
    <t>11231-0000-0002-0051</t>
  </si>
  <si>
    <t>OROZCO ALVAREZ LIZBETH</t>
  </si>
  <si>
    <t>11231-0000-0002-0059</t>
  </si>
  <si>
    <t>PONCE DURAN MONICA GUADALUPE</t>
  </si>
  <si>
    <t>11231-0000-0002-0065</t>
  </si>
  <si>
    <t>ANDRADE SILVA MARTHA PATRICIA</t>
  </si>
  <si>
    <t>11231-0000-0002-0073</t>
  </si>
  <si>
    <t>FLORES RIVEIRA CARLOS MARIA</t>
  </si>
  <si>
    <t>11231-0000-0002-0074</t>
  </si>
  <si>
    <t>NILO FERNANDEZ KATIA</t>
  </si>
  <si>
    <t>11231-0000-0002-0076</t>
  </si>
  <si>
    <t>ALVEAR GARCIA JOSÉ ANTONIO</t>
  </si>
  <si>
    <t>11231-0000-0002-0082</t>
  </si>
  <si>
    <t>ALVAREZ MARICHEZ ISAIAS</t>
  </si>
  <si>
    <t>11231-0000-0002-0089</t>
  </si>
  <si>
    <t>GUTIERREZ AYALA LIZBETH FLORENTINA</t>
  </si>
  <si>
    <t>11231-0000-0002-0094</t>
  </si>
  <si>
    <t>PEREZ FLORES TANIA</t>
  </si>
  <si>
    <t>11231-0000-0003-0016</t>
  </si>
  <si>
    <t>HERNANDEZ FELIPE DE JESUS</t>
  </si>
  <si>
    <t>Descuento de anticipo via nomina</t>
  </si>
  <si>
    <t>11231-0000-0003-0019</t>
  </si>
  <si>
    <t>PEREZ MORENO JAVIER IGNACIO</t>
  </si>
  <si>
    <t>11231-0000-0003-0033</t>
  </si>
  <si>
    <t>RIVERA RAMIREZ GRACIELA</t>
  </si>
  <si>
    <t>11231-0000-0003-0043</t>
  </si>
  <si>
    <t>MANZO RODRIGUEZ CLAUDIA LORENA</t>
  </si>
  <si>
    <t>11231-0000-0003-0046</t>
  </si>
  <si>
    <t>GONZALEZ BARROSO ALFREDO</t>
  </si>
  <si>
    <t>11231-0000-0003-0073</t>
  </si>
  <si>
    <t>PORRAS JUAREZ FRANCISCO JAVIER</t>
  </si>
  <si>
    <t>11231-0000-0003-0076</t>
  </si>
  <si>
    <t>GONZALEZ MORENO VERONICA</t>
  </si>
  <si>
    <t>11231-0000-0003-0079</t>
  </si>
  <si>
    <t>TORRES NERI JUAN ANTONIO</t>
  </si>
  <si>
    <t>11231-0000-0003-0084</t>
  </si>
  <si>
    <t>MARTINEZ TOVAR JESUS URIEL</t>
  </si>
  <si>
    <t>11231-0000-0003-0098</t>
  </si>
  <si>
    <t>VALADEZ CAMARENA JOSE FERNANDO</t>
  </si>
  <si>
    <t>11231-0000-0003-0099</t>
  </si>
  <si>
    <t>PANTOJA BUSTAMANTE GUILLERMO TADEO</t>
  </si>
  <si>
    <t>11231-0000-0003-0100</t>
  </si>
  <si>
    <t>PONCE MONTERO RODOLFO</t>
  </si>
  <si>
    <t>11231-0000-0003-0103</t>
  </si>
  <si>
    <t>MANRIQUE CANDELAS MA TRINIDA</t>
  </si>
  <si>
    <t>11231-0000-0003-0104</t>
  </si>
  <si>
    <t>SALCEDO RICARDO</t>
  </si>
  <si>
    <t>11231-0000-0003-0107</t>
  </si>
  <si>
    <t>KEYS SANCHEZ EDUARDO</t>
  </si>
  <si>
    <t>11231-0000-0003-0115</t>
  </si>
  <si>
    <t>GARCIA COSTALES MARIA</t>
  </si>
  <si>
    <t>11231-0000-0003-0119</t>
  </si>
  <si>
    <t>GALLO MARIA DOLORES</t>
  </si>
  <si>
    <t>11231-0000-0003-0137</t>
  </si>
  <si>
    <t>LUGO LOPEZ ISRAEL ANDRES</t>
  </si>
  <si>
    <t>11231-0000-0003-0138</t>
  </si>
  <si>
    <t>MARTINEZ TOVAR MARIA DOLORES</t>
  </si>
  <si>
    <t>11231-0000-0003-0145</t>
  </si>
  <si>
    <t>QUIROGA BARRERA ROSA MARIA</t>
  </si>
  <si>
    <t>11231-0000-0003-0156</t>
  </si>
  <si>
    <t>BARAJAS HERNANDEZ CHRISTIAN</t>
  </si>
  <si>
    <t>11231-0000-0003-0157</t>
  </si>
  <si>
    <t>ALCOCER PULIDO IGNACIO</t>
  </si>
  <si>
    <t>11231-0000-0003-0158</t>
  </si>
  <si>
    <t>CARRILLO CALDERON IRIS</t>
  </si>
  <si>
    <t>11231-0000-0003-0159</t>
  </si>
  <si>
    <t>GUTIERREZ VAZQUEZ JOSE LUIS</t>
  </si>
  <si>
    <t>11231-0000-0003-0160</t>
  </si>
  <si>
    <t>SAUCEDO VALADEZ LUIS GERONIMO</t>
  </si>
  <si>
    <t>11231-0000-0003-0161</t>
  </si>
  <si>
    <t>JAIMES JURADO ESTEBAN</t>
  </si>
  <si>
    <t>11231-0000-0003-0162</t>
  </si>
  <si>
    <t>ALCARAZ CASTRO JORGE BRAULIO DE JESUS</t>
  </si>
  <si>
    <t>11231-0000-0003-0163</t>
  </si>
  <si>
    <t>SMITH VELAZQUEZ JAQUELINE</t>
  </si>
  <si>
    <t>11231-0000-0003-0164</t>
  </si>
  <si>
    <t>GUTIERREZ HERRERA MABEL GISELA</t>
  </si>
  <si>
    <t>11231-0000-0003-0165</t>
  </si>
  <si>
    <t>HERNANDEZ GONZALEZ CARLOS ANTONIO</t>
  </si>
  <si>
    <t>11231-0000-0003-0166</t>
  </si>
  <si>
    <t>PARAMO LOPEZ ADELA PALMIRA</t>
  </si>
  <si>
    <t>11231-0000-0003-0181</t>
  </si>
  <si>
    <t>ROMO GONZALEZ LAURA MARCELA</t>
  </si>
  <si>
    <t>11231-0000-0003-0196</t>
  </si>
  <si>
    <t>NEGRETE ALVAREZ OSCAR ARTURO</t>
  </si>
  <si>
    <t>11231-0000-0003-0199</t>
  </si>
  <si>
    <t>CRUZ NUÑEZ CARLOS</t>
  </si>
  <si>
    <t>11231-0000-0003-0200</t>
  </si>
  <si>
    <t>DE ANDA ALVAREZ NICOLAS</t>
  </si>
  <si>
    <t>11231-0000-0003-0201</t>
  </si>
  <si>
    <t>GONZALEZ GARCIA JONATHAN JOSAFAT</t>
  </si>
  <si>
    <t>11231-0000-0003-0202</t>
  </si>
  <si>
    <t>LOFARO FUENTES AMALFI NILLILIA</t>
  </si>
  <si>
    <t>11231-0000-0003-0203</t>
  </si>
  <si>
    <t>MEDINA REGALADO ARANTXA CARRE</t>
  </si>
  <si>
    <t>11231-0000-0003-0205</t>
  </si>
  <si>
    <t>HERNANDEZ GOMEZ MA. DEL ROCIO</t>
  </si>
  <si>
    <t>11231-0000-0003-0206</t>
  </si>
  <si>
    <t>MARTINEZ HERMENEGILDO JOSE ANTONIO</t>
  </si>
  <si>
    <t>11231-0000-0003-0207</t>
  </si>
  <si>
    <t>SERNA GUERRERO MA. GUADALUPE</t>
  </si>
  <si>
    <t>11231-0000-0003-0208</t>
  </si>
  <si>
    <t>SANCHEZ GONZALEZ MARIA DEL SOL</t>
  </si>
  <si>
    <t>11231-0000-0003-0209</t>
  </si>
  <si>
    <t>TORRES DIAZ ULISES ABRAHAM</t>
  </si>
  <si>
    <t>11231-0000-0003-0216</t>
  </si>
  <si>
    <t>JIMENEZ GONZALEZ MARANATHA MARCELA</t>
  </si>
  <si>
    <t>11231-0000-0003-0232</t>
  </si>
  <si>
    <t>MACIAS GONZALEZ OFELIA</t>
  </si>
  <si>
    <t>11231-0000-0003-0239</t>
  </si>
  <si>
    <t>HERNANDEZ RODRIGUEZ EDUARDO</t>
  </si>
  <si>
    <t>11231-0000-0003-0242</t>
  </si>
  <si>
    <t>ALVAREZ MARICHES ISAIAS</t>
  </si>
  <si>
    <t>11231-0000-0003-0243</t>
  </si>
  <si>
    <t>ALVAREZ AKIL JUAN PABLO</t>
  </si>
  <si>
    <t>11231-0000-0003-0244</t>
  </si>
  <si>
    <t>LARA MARTINEZ MA ASUNCION</t>
  </si>
  <si>
    <t>11231-0000-0003-0255</t>
  </si>
  <si>
    <t>CORNEJO LOSADA FRANCISCO GERARDO</t>
  </si>
  <si>
    <t>11231-0000-0003-0256</t>
  </si>
  <si>
    <t>MENDOZA RAMOS CARLOS ALEJANDRO</t>
  </si>
  <si>
    <t>11231-0000-0003-0278</t>
  </si>
  <si>
    <t>VERA CORTES JOSE ANDRES</t>
  </si>
  <si>
    <t>11231-0000-0003-0280</t>
  </si>
  <si>
    <t>TORRES LOZANO JUAN GERARDO</t>
  </si>
  <si>
    <t>11231-0000-0003-0292</t>
  </si>
  <si>
    <t>LARA HIGUERA ROCIO MARGARITA</t>
  </si>
  <si>
    <t>Por Recuperar</t>
  </si>
  <si>
    <t>11310-0000-0001-0008</t>
  </si>
  <si>
    <t>TELEFONOS DE MEXICO</t>
  </si>
  <si>
    <t>11310-0000-0001-0037</t>
  </si>
  <si>
    <t>HOTELES MODERNOS SA DE CV</t>
  </si>
  <si>
    <t>11310-0000-0001-0045</t>
  </si>
  <si>
    <t>LEON OFICINA DE CONVENCIONES Y VISITANTE</t>
  </si>
  <si>
    <t>11310-0000-0001-0047</t>
  </si>
  <si>
    <t>OSORNIO CUADROS ARTURO</t>
  </si>
  <si>
    <t>11310-0000-0001-0061</t>
  </si>
  <si>
    <t>11310-0000-0001-0066</t>
  </si>
  <si>
    <t>GONZALEZ GALAN ARMANDO ANTONIO</t>
  </si>
  <si>
    <t>11310-0000-0001-0071</t>
  </si>
  <si>
    <t>SEGUROS EL POTOSI SA DE CV</t>
  </si>
  <si>
    <t>11310-0000-0001-0073</t>
  </si>
  <si>
    <t>RUJONA SA DE CV</t>
  </si>
  <si>
    <t>11310-0000-0001-0074</t>
  </si>
  <si>
    <t>MARTINEZ TORRES CARLOS ADOLFO</t>
  </si>
  <si>
    <t>11310-0000-0001-0078</t>
  </si>
  <si>
    <t>TRUJILLO LEMUS CESAR</t>
  </si>
  <si>
    <t>11310-0000-0001-0080</t>
  </si>
  <si>
    <t>TOLEDO MUÑOZ EDUARDO</t>
  </si>
  <si>
    <t>11310-0000-0001-0081</t>
  </si>
  <si>
    <t>JIMENEZ ROSAS PEDRO</t>
  </si>
  <si>
    <t>11310-0000-0001-0085</t>
  </si>
  <si>
    <t>11310-0000-0001-0086</t>
  </si>
  <si>
    <t>ARENAS MENA ALEJANDRO</t>
  </si>
  <si>
    <t>11310-0000-0001-0087</t>
  </si>
  <si>
    <t>GRUPO CODIGO</t>
  </si>
  <si>
    <t>11310-0000-0001-0088</t>
  </si>
  <si>
    <t>GODINEZ VILLANUEVA ABRAHAM</t>
  </si>
  <si>
    <t>11310-0000-0001-0090</t>
  </si>
  <si>
    <t>TS GLOBAL SOLUTION  SA DE CV</t>
  </si>
  <si>
    <t>11310-0000-0001-0091</t>
  </si>
  <si>
    <t>GASCA MACIAS KARLA EVELIA</t>
  </si>
  <si>
    <t>11310-0000-0001-0093</t>
  </si>
  <si>
    <t>GONZALEZ MONTUY JOSE LUIS</t>
  </si>
  <si>
    <t>11310-0000-0001-0094</t>
  </si>
  <si>
    <t>11310-0000-0001-0095</t>
  </si>
  <si>
    <t>RIVERA VARGAS DAVID ANGEL</t>
  </si>
  <si>
    <t>11310-0000-0001-0097</t>
  </si>
  <si>
    <t>CHAVEZ MONTOYA TERESA</t>
  </si>
  <si>
    <t>11310-0000-0001-0098</t>
  </si>
  <si>
    <t>RODRIGUEZ MACIAS ITZEL</t>
  </si>
  <si>
    <t>11310-0000-0001-0099</t>
  </si>
  <si>
    <t>PUBLICIDAD EFECTIVA DE LEON SA DE CV</t>
  </si>
  <si>
    <t>11310-0000-0001-0102</t>
  </si>
  <si>
    <t>SOLUCION DIGITAL EMPRESARIAL SA DE CV</t>
  </si>
  <si>
    <t>11310-0000-0001-0103</t>
  </si>
  <si>
    <t>CARDENAS CASTRO CARLOS ALBERTO</t>
  </si>
  <si>
    <t>11310-0000-0001-0104</t>
  </si>
  <si>
    <t>BODEGA DE VIDRIOS Y CRISTALES DE LEON</t>
  </si>
  <si>
    <t>11310-0000-0001-0110</t>
  </si>
  <si>
    <t>SERVICIOS CORPORATIVOS BROWS</t>
  </si>
  <si>
    <t>11310-0000-0001-0115</t>
  </si>
  <si>
    <t>MENDEZ GARCIA EDITH DEL ROSARIO</t>
  </si>
  <si>
    <t>11310-0000-0001-0117</t>
  </si>
  <si>
    <t>LUCA SILVIU CRISTIAN</t>
  </si>
  <si>
    <t>11310-0000-0001-0118</t>
  </si>
  <si>
    <t>SEARS OPERADORA MEXICO</t>
  </si>
  <si>
    <t>11310-0000-0001-0122</t>
  </si>
  <si>
    <t>COMISION FEDERAL DE ELECTRICIDAD</t>
  </si>
  <si>
    <t>11310-0000-0001-0125</t>
  </si>
  <si>
    <t>11310-0000-0001-0126</t>
  </si>
  <si>
    <t>MENDEZ AGUAYO MARIA FERNANDA</t>
  </si>
  <si>
    <t>11310-0000-0001-0128</t>
  </si>
  <si>
    <t>GECTECH DE MEXICO SA DE CV</t>
  </si>
  <si>
    <t>11310-0000-0001-0131</t>
  </si>
  <si>
    <t>QUALITAS COMPAÑIA DE SEGUROS SA DE CV</t>
  </si>
  <si>
    <t>11310-0000-0001-0132</t>
  </si>
  <si>
    <t>PROMOTORA DE HOTELES IMPERIAL SA DE CV</t>
  </si>
  <si>
    <t>11310-0000-0001-0133</t>
  </si>
  <si>
    <t>GRUPO TORRES CORZO AUTOMOTRIZ DEL BAJIO</t>
  </si>
  <si>
    <t>11310-0000-0001-0135</t>
  </si>
  <si>
    <t>BERNAL PADILLA MAYRA VANESSA</t>
  </si>
  <si>
    <t>11310-0000-0001-0136</t>
  </si>
  <si>
    <t>HOTEL LAS HADAS RESORTS SA DE CV</t>
  </si>
  <si>
    <t>11310-0000-0001-0141</t>
  </si>
  <si>
    <t>GONZALEZ JAUREGUI JOSE LIBRADO</t>
  </si>
  <si>
    <t>11310-0000-0001-0143</t>
  </si>
  <si>
    <t>AUTOS PULLMAN SA DE CV</t>
  </si>
  <si>
    <t>11310-0000-0001-0146</t>
  </si>
  <si>
    <t>EDITORIAL MARTINICA SA DECV</t>
  </si>
  <si>
    <t>11310-0000-0001-0149</t>
  </si>
  <si>
    <t>PLANMEDIOS Y PRODUCCIONES SA DE CV</t>
  </si>
  <si>
    <t>11310-0000-0001-0156</t>
  </si>
  <si>
    <t>PONTEVEDRA HOTELERA SA DE CV</t>
  </si>
  <si>
    <t>11310-0000-0001-0159</t>
  </si>
  <si>
    <t>MUSIC CLUB  INTERNATIONAL S DE RL DE CV</t>
  </si>
  <si>
    <t>11310-0000-0001-0168</t>
  </si>
  <si>
    <t>CAJA POPULAR ARBOLEDAS</t>
  </si>
  <si>
    <t>11310-0000-0001-0172</t>
  </si>
  <si>
    <t>GUTIERREZ ORTIZ LILIAN</t>
  </si>
  <si>
    <t>LINEA RECTA</t>
  </si>
  <si>
    <t>10% Y 30% EQUIPO DE COMPUTO</t>
  </si>
  <si>
    <t>MENSUAL</t>
  </si>
  <si>
    <t>BUENA</t>
  </si>
  <si>
    <t>12510-5911-0000-0000</t>
  </si>
  <si>
    <t>SOFTWARE</t>
  </si>
  <si>
    <t>12731-0000-0001-0000</t>
  </si>
  <si>
    <t>COMUNICACIONES NEXTEL DE MEXICO</t>
  </si>
  <si>
    <t>12731-0000-0002-0000</t>
  </si>
  <si>
    <t>COMISION FEDERAL DE ELCTRICIDAD</t>
  </si>
  <si>
    <t>21121-0000-0002-0027</t>
  </si>
  <si>
    <t>IMPRESOS DEL BAJIO(IMEBA)</t>
  </si>
  <si>
    <t>SE REALIZARA PAGO</t>
  </si>
  <si>
    <t>21121-0000-0002-0033</t>
  </si>
  <si>
    <t>LINOTIPOGRAFICA DAVALOS</t>
  </si>
  <si>
    <t>21121-0000-0002-0036</t>
  </si>
  <si>
    <t>PADILLA HERMANOS IMPRESORA SA</t>
  </si>
  <si>
    <t>21121-0000-0002-0061</t>
  </si>
  <si>
    <t>GRUPO TURISTICO DEL CENTRO OCCID</t>
  </si>
  <si>
    <t>21121-0000-0002-0080</t>
  </si>
  <si>
    <t>HOTELES MODERNOS</t>
  </si>
  <si>
    <t>21121-0000-0002-0109</t>
  </si>
  <si>
    <t>RAMIREZ CISNEROS JUAN MANUEL</t>
  </si>
  <si>
    <t>21121-0000-0002-0130</t>
  </si>
  <si>
    <t>21121-0000-0002-0153</t>
  </si>
  <si>
    <t>LA MARIPOSA DE LEON SA DE CV</t>
  </si>
  <si>
    <t>21121-0000-0002-0176</t>
  </si>
  <si>
    <t>PROTECCION ELECTRONICA MONTERREY SA DE C</t>
  </si>
  <si>
    <t>21121-0000-0002-0196</t>
  </si>
  <si>
    <t>OLVERA MORENO DAVID</t>
  </si>
  <si>
    <t>21121-0000-0002-0223</t>
  </si>
  <si>
    <t>GRUPO NACIONAL PROVINCIAL SAB</t>
  </si>
  <si>
    <t>21121-0000-0002-0259</t>
  </si>
  <si>
    <t>CAMARENA MARQUEZ JAIME HUMBERTO</t>
  </si>
  <si>
    <t>21121-0000-0002-0338</t>
  </si>
  <si>
    <t>TINOCO GARCIA PAOLA</t>
  </si>
  <si>
    <t>21121-0000-0002-0349</t>
  </si>
  <si>
    <t>MENCHACA FERNANDEZ LUIS ALBERTO</t>
  </si>
  <si>
    <t>21121-0000-0002-0392</t>
  </si>
  <si>
    <t>21121-0000-0002-0428</t>
  </si>
  <si>
    <t>VAZQUEZ ZUÑIGA OSCAR ULISES</t>
  </si>
  <si>
    <t>21121-0000-0002-0456</t>
  </si>
  <si>
    <t>EOS SOLUCIONES S DE RL DE CV</t>
  </si>
  <si>
    <t>21121-0000-0002-0476</t>
  </si>
  <si>
    <t>AGUILAR JIMENEZ ERIK ALEJANDRO</t>
  </si>
  <si>
    <t>21121-0000-0002-0511</t>
  </si>
  <si>
    <t>TELEVISION DE PUEBLA SA DE CV</t>
  </si>
  <si>
    <t>21121-0000-0002-0528</t>
  </si>
  <si>
    <t>ALCANTAR ALONSO MAURICIO ALEJANDRO</t>
  </si>
  <si>
    <t>21121-0000-0002-0534</t>
  </si>
  <si>
    <t>21121-0000-0002-0536</t>
  </si>
  <si>
    <t>COMERCIALIZADORA DE PAPEL GODI SA DE CV</t>
  </si>
  <si>
    <t>21121-0000-0002-0538</t>
  </si>
  <si>
    <t>21121-0000-0002-0562</t>
  </si>
  <si>
    <t>SILVIU LUCA CRISTIAN</t>
  </si>
  <si>
    <t>21121-0000-0002-0609</t>
  </si>
  <si>
    <t>EVOLUTION SYSTEM SA DE CV</t>
  </si>
  <si>
    <t>21121-0000-0002-0615</t>
  </si>
  <si>
    <t>PEGASO PCS SA DE CV</t>
  </si>
  <si>
    <t>21121-0000-0002-0618</t>
  </si>
  <si>
    <t>RUBIO HERNANDEZ BEATRIZ AURORA</t>
  </si>
  <si>
    <t>21121-0000-0002-0619</t>
  </si>
  <si>
    <t>GUERRERO SALDAÑA JOSE ALEJANDRO</t>
  </si>
  <si>
    <t>21121-0000-0002-0622</t>
  </si>
  <si>
    <t>GARCIA BELMONTE JOSE GUADALUPE</t>
  </si>
  <si>
    <t>21121-0000-0002-0628</t>
  </si>
  <si>
    <t>MAQUINAS REFACCIONES Y SERVICIOS SA DE C</t>
  </si>
  <si>
    <t>21121-0000-0002-0630</t>
  </si>
  <si>
    <t>MERINO LUBETZKY ALONSO</t>
  </si>
  <si>
    <t>21121-0000-0002-0633</t>
  </si>
  <si>
    <t>DIAZ CUESTA GUILLERMO</t>
  </si>
  <si>
    <t>21121-0000-0002-0640</t>
  </si>
  <si>
    <t>HERNANDEZ CONTRERAS GABRIEL</t>
  </si>
  <si>
    <t>21121-0000-0002-0643</t>
  </si>
  <si>
    <t>21121-0000-0002-0652</t>
  </si>
  <si>
    <t>SEARS OPERADORA MEXICO SA DE CV</t>
  </si>
  <si>
    <t>21121-0000-0002-0687</t>
  </si>
  <si>
    <t>SERVIN AGUIRRE LOURDES SELENIA</t>
  </si>
  <si>
    <t>21121-0000-0002-0692</t>
  </si>
  <si>
    <t>MULTISERVICIOS ARELLANO SA DE CV</t>
  </si>
  <si>
    <t>21121-0000-0002-0697</t>
  </si>
  <si>
    <t>SOLER FRANCO CARLOS</t>
  </si>
  <si>
    <t>21121-0000-0002-0714</t>
  </si>
  <si>
    <t>OLIVARES CONTRERAS CRISTOPHER ADRIAN</t>
  </si>
  <si>
    <t>21121-0000-0002-0726</t>
  </si>
  <si>
    <t>GUERRERO SOTO MA ELENA</t>
  </si>
  <si>
    <t>21121-0000-0002-0781</t>
  </si>
  <si>
    <t>BERNAL PADILLA MAYRA VANESA</t>
  </si>
  <si>
    <t>21121-0000-0002-0883</t>
  </si>
  <si>
    <t>ESCOBAR RAMIREZ JULIETA</t>
  </si>
  <si>
    <t>21121-0000-0002-0931</t>
  </si>
  <si>
    <t>PEREZ PUENTE LUZ MARIA DE LOURDES</t>
  </si>
  <si>
    <t>21121-0000-0002-0972</t>
  </si>
  <si>
    <t>MACHUCA PAREDES CINDY</t>
  </si>
  <si>
    <t>21121-0000-0002-0994</t>
  </si>
  <si>
    <t>SANTANA TORRES RAUL</t>
  </si>
  <si>
    <t>21121-0000-0002-1025</t>
  </si>
  <si>
    <t>ASSOCIATION WHS RY</t>
  </si>
  <si>
    <t>21121-0000-0002-1068</t>
  </si>
  <si>
    <t>BEST PRINTERS DE MEXICO SA DE CV</t>
  </si>
  <si>
    <t>21121-0000-0002-1158</t>
  </si>
  <si>
    <t>GONZALEZ GUZMAN OMAR</t>
  </si>
  <si>
    <t>21121-0000-0002-1291</t>
  </si>
  <si>
    <t>LOPEZ ARMENTA ANA ITZEL</t>
  </si>
  <si>
    <t>21121-0000-0002-1351</t>
  </si>
  <si>
    <t>CASTAÑEDA SANCHEZ JOAQUIN</t>
  </si>
  <si>
    <t>21121-0000-0002-1358</t>
  </si>
  <si>
    <t>CASTILLO RODRIGUEZ HECTOR ALBERTO</t>
  </si>
  <si>
    <t>21121-0000-0002-1407</t>
  </si>
  <si>
    <t>21121-0000-0002-1447</t>
  </si>
  <si>
    <t>HERNANDEZ BABUN CARLOS EDUARDO</t>
  </si>
  <si>
    <t>21121-0000-0002-1452</t>
  </si>
  <si>
    <t>GARCIA CARPIO GRACIELA DE MARIA</t>
  </si>
  <si>
    <t>21171-0000-0001-0001</t>
  </si>
  <si>
    <t>10% ISR RET HONORARIOS Y ARREND</t>
  </si>
  <si>
    <t>SE REALIZARÁ PAGO PROVISIONAL DEL MES  DE DICIEMBRE</t>
  </si>
  <si>
    <t>21171-0000-0001-0002</t>
  </si>
  <si>
    <t>ISPT</t>
  </si>
  <si>
    <t>21171-0000-0001-0004</t>
  </si>
  <si>
    <t>SUBSIDIO POR PRODUCTOS DEL TRABA</t>
  </si>
  <si>
    <t>21171-0000-0001-0008</t>
  </si>
  <si>
    <t>2% IMPUESTO SOBRE NOMINAS</t>
  </si>
  <si>
    <t>21171-0000-0001-0010</t>
  </si>
  <si>
    <t>IMPUESTO RETENIDO AL EXTRANJERO</t>
  </si>
  <si>
    <t>21171-0000-0001-0011</t>
  </si>
  <si>
    <t>2.5% CEDULAR SERVICIOS PROFESIONALES</t>
  </si>
  <si>
    <t>21171-0000-0001-0012</t>
  </si>
  <si>
    <t>6% IVA RETENIDO</t>
  </si>
  <si>
    <t>21171-0000-0001-0013</t>
  </si>
  <si>
    <t>5% CEDULAR SERVICIOS PROFESIONALES</t>
  </si>
  <si>
    <t>21172-0000-0001-0001</t>
  </si>
  <si>
    <t>CUOTAS IMSS</t>
  </si>
  <si>
    <t>SE REALIZARA PAGO EN LIQUIDACION IMSS SEXTO BIMESTRE</t>
  </si>
  <si>
    <t>21172-0000-0001-0002</t>
  </si>
  <si>
    <t>INVALIDEZ CESANTIA VEJEZ</t>
  </si>
  <si>
    <t>21172-0000-0001-0003</t>
  </si>
  <si>
    <t>5% INFONAVIT</t>
  </si>
  <si>
    <t>21172-0000-0001-0004</t>
  </si>
  <si>
    <t>IMSS RETENIDO</t>
  </si>
  <si>
    <t>21179-0000-0001-0000</t>
  </si>
  <si>
    <t>IVA POR PAGAR</t>
  </si>
  <si>
    <t>SE ENCUENTRA EN NEGATIVO POR LAS NOTAS DE CREDITO REALIZADAS POR LA DEVOLUCIÓN DE LAS RENTAS DE STANDS Y MENSUALMENTESE VAN DESCONTANDO DE LOS INGRESOS GRAVADOS LAS NOTAS DE CREDITO</t>
  </si>
  <si>
    <t>21179-0000-0002-0000</t>
  </si>
  <si>
    <t>IVA TRASLADADO PENDIENTE DE COBRO</t>
  </si>
  <si>
    <t>21190-0000-0001-0003</t>
  </si>
  <si>
    <t>DEPOSITOS TAQUILLA</t>
  </si>
  <si>
    <t>SE EFECTUA REEMBOLSO AL CORTE DE CADA EVENTO AL EMPRESARIO TEATRAL</t>
  </si>
  <si>
    <t>21190-0000-0001-0007</t>
  </si>
  <si>
    <t>PROV CAJA CHICA</t>
  </si>
  <si>
    <t>21190-0000-0001-0008</t>
  </si>
  <si>
    <t>VARIOS</t>
  </si>
  <si>
    <t>21190-0000-0001-0032</t>
  </si>
  <si>
    <t>21190-0000-0001-0095</t>
  </si>
  <si>
    <t>ORDAZ VAZQUEZ MARIA ELENA</t>
  </si>
  <si>
    <t>21190-0000-0001-0099</t>
  </si>
  <si>
    <t>CONACULTA (INTERES INVERSIONES)</t>
  </si>
  <si>
    <t>SE REEMBOLSARA CUANDO SE EFECTUE EL TRAMITE SEGÚN LO ESTABLECIDO EN CONVENIO</t>
  </si>
  <si>
    <t>21190-0000-0001-0101</t>
  </si>
  <si>
    <t>NIETO LANUZA HILDA CRISTINA</t>
  </si>
  <si>
    <t>21190-0000-0001-0111</t>
  </si>
  <si>
    <t>RODRIGUEZ OSCAR</t>
  </si>
  <si>
    <t>21190-0000-0001-0112</t>
  </si>
  <si>
    <t>RICO MACIAS GUADALUPE DANIEL</t>
  </si>
  <si>
    <t>21190-0000-0001-0115</t>
  </si>
  <si>
    <t>21190-0000-0001-0116</t>
  </si>
  <si>
    <t>21190-0000-0001-0117</t>
  </si>
  <si>
    <t>ALBA DOMINGUEZ LAURA ELENA</t>
  </si>
  <si>
    <t>21190-0000-0001-0120</t>
  </si>
  <si>
    <t>LANDEROS GUERRERO ROBERTO CARLOS</t>
  </si>
  <si>
    <t>21190-0000-0001-0137</t>
  </si>
  <si>
    <t>MARTINEZ TOVAR ANA FRANCISCA</t>
  </si>
  <si>
    <t>21190-0000-0001-0141</t>
  </si>
  <si>
    <t>GARCÍA JUAN ANTONIO</t>
  </si>
  <si>
    <t>21190-0000-0001-0142</t>
  </si>
  <si>
    <t>PEREZ DE LA ROSA EDUARDO</t>
  </si>
  <si>
    <t>21190-0000-0001-0145</t>
  </si>
  <si>
    <t>PEDROZA MARIA VICTORIA</t>
  </si>
  <si>
    <t>21190-0000-0001-0147</t>
  </si>
  <si>
    <t>21190-0000-0001-0148</t>
  </si>
  <si>
    <t>VERA PACHECO PATRICIA</t>
  </si>
  <si>
    <t>21190-0000-0001-0154</t>
  </si>
  <si>
    <t>21190-0000-0001-0173</t>
  </si>
  <si>
    <t>AMADOR OLIVEROS PAULINA</t>
  </si>
  <si>
    <t>21190-0000-0001-0174</t>
  </si>
  <si>
    <t>21190-0000-0001-0176</t>
  </si>
  <si>
    <t>21190-0000-0001-0177</t>
  </si>
  <si>
    <t>DELGADO MAGAÑA NORA JUDITH</t>
  </si>
  <si>
    <t>21190-0000-0001-0178</t>
  </si>
  <si>
    <t>PEREZ SANTANA ELVIRA ELIZABETH</t>
  </si>
  <si>
    <t>21190-0000-0001-0188</t>
  </si>
  <si>
    <t>TOVAR LOPEZ MIGUEL</t>
  </si>
  <si>
    <t>21190-0000-0001-0195</t>
  </si>
  <si>
    <t>GALLARDO SANCHEZ ARCHIVALDO</t>
  </si>
  <si>
    <t>21190-0000-0001-0198</t>
  </si>
  <si>
    <t>21190-0000-0001-0199</t>
  </si>
  <si>
    <t>21190-0000-0001-0200</t>
  </si>
  <si>
    <t>21190-0000-0001-0201</t>
  </si>
  <si>
    <t>21190-0000-0001-0202</t>
  </si>
  <si>
    <t>21190-0000-0001-0209</t>
  </si>
  <si>
    <t>21190-0000-0001-0218</t>
  </si>
  <si>
    <t>21190-0000-0001-0219</t>
  </si>
  <si>
    <t>ALVAREZ PALOMINO SARA EDITH</t>
  </si>
  <si>
    <t>21190-0000-0001-0232</t>
  </si>
  <si>
    <t>CARRILLO CALDERON IRIS CAROLA</t>
  </si>
  <si>
    <t>21190-0000-0001-0237</t>
  </si>
  <si>
    <t>ROMERO NAVARRO EMMANUEL</t>
  </si>
  <si>
    <t>21190-0000-0001-0241</t>
  </si>
  <si>
    <t>21190-0000-0001-0242</t>
  </si>
  <si>
    <t>GUIOT TENORIO MARIO</t>
  </si>
  <si>
    <t>21190-0000-0001-0246</t>
  </si>
  <si>
    <t>QUINTANILLA MELGAR ADRIANA</t>
  </si>
  <si>
    <t>21190-0000-0001-0256</t>
  </si>
  <si>
    <t>21190-0000-0001-0258</t>
  </si>
  <si>
    <t>21190-0000-0001-0260</t>
  </si>
  <si>
    <t>TAVARES ROMERO OCTAVIO ENRIQUE</t>
  </si>
  <si>
    <t>21190-0000-0001-0283</t>
  </si>
  <si>
    <t>DE ANDA CARLOS</t>
  </si>
  <si>
    <t>21190-0000-0001-0288</t>
  </si>
  <si>
    <t>BARBOLLA RAMIREZ ALEXANDRINA</t>
  </si>
  <si>
    <t>21190-0000-0001-0294</t>
  </si>
  <si>
    <t>SANCHEZ ANDRADE REBECA</t>
  </si>
  <si>
    <t>21190-0000-0001-0295</t>
  </si>
  <si>
    <t>TRUJILLO DULCE</t>
  </si>
  <si>
    <t>21190-0000-0001-0304</t>
  </si>
  <si>
    <t>GUTIERREZ VAZQUEZ JOSE ULISES</t>
  </si>
  <si>
    <t>21190-0000-0001-0310</t>
  </si>
  <si>
    <t>ULLOA PIÑON ILSE SARAI</t>
  </si>
  <si>
    <t>21190-0000-0001-0315</t>
  </si>
  <si>
    <t>GARCIA ZUÑIGA FRANCISCO JAVIER</t>
  </si>
  <si>
    <t>21190-0000-0001-0328</t>
  </si>
  <si>
    <t>PONCE TORRES LUZ AIDA</t>
  </si>
  <si>
    <t>21190-0000-0001-0330</t>
  </si>
  <si>
    <t>LOPEZ QUEZADA JESUS</t>
  </si>
  <si>
    <t>21190-0000-0001-0332</t>
  </si>
  <si>
    <t>SECRETARIA DE CULTURA MNT</t>
  </si>
  <si>
    <t>21190-0000-0001-0337</t>
  </si>
  <si>
    <t>BORJA RODRIGUEZ HECTOR MANUEL</t>
  </si>
  <si>
    <t>21190-0000-0001-0346</t>
  </si>
  <si>
    <t>PEDROZA ALCALA SILVIA PAMELA</t>
  </si>
  <si>
    <t>21190-0000-0001-0350</t>
  </si>
  <si>
    <t>21190-0000-0001-0351</t>
  </si>
  <si>
    <t>21190-0000-0001-0353</t>
  </si>
  <si>
    <t>OLVERA PALOMARES TERESA</t>
  </si>
  <si>
    <t>21190-0000-0001-0354</t>
  </si>
  <si>
    <t>21190-0000-0001-0357</t>
  </si>
  <si>
    <t>21190-0000-0001-0364</t>
  </si>
  <si>
    <t>21190-0000-0001-0365</t>
  </si>
  <si>
    <t>HERMOSILLO GOMEZ VICTOR HUGO</t>
  </si>
  <si>
    <t>21190-0000-0001-0379</t>
  </si>
  <si>
    <t>VELAZQUEZ MEDINA FRANCISCO</t>
  </si>
  <si>
    <t>21190-0000-0001-0381</t>
  </si>
  <si>
    <t>GARCIA GARCIA BENJAMIN</t>
  </si>
  <si>
    <t>21190-0000-0001-0398</t>
  </si>
  <si>
    <t>NAVARRO GONZALEZ SONIA ALICIA</t>
  </si>
  <si>
    <t>21190-0000-0001-0407</t>
  </si>
  <si>
    <t>TORRES CARRANCO ROBERTO HELMER</t>
  </si>
  <si>
    <t>21190-0000-0001-0413</t>
  </si>
  <si>
    <t>ESPARZA SOTO JORGE ALBERTO</t>
  </si>
  <si>
    <t>21190-0000-0001-0416</t>
  </si>
  <si>
    <t>GALVAN ROCHA BRENDA MARISOL</t>
  </si>
  <si>
    <t>21190-0000-0001-0417</t>
  </si>
  <si>
    <t>MORENO GARCIA PEDRO SANTIAGO</t>
  </si>
  <si>
    <t>21190-0000-0001-0418</t>
  </si>
  <si>
    <t>GODINEZ SANCHEZ LUIS ALBERTO</t>
  </si>
  <si>
    <t>21190-0000-0001-0419</t>
  </si>
  <si>
    <t>CANCHOLA CASTILLO FLOR MARIA</t>
  </si>
  <si>
    <t>21190-0000-0001-0420</t>
  </si>
  <si>
    <t>URQUIETA BUENO J CARMEN ALEJANDRO</t>
  </si>
  <si>
    <t>21190-0000-0001-0424</t>
  </si>
  <si>
    <t>GALVAN GODINEZ ALBERTO</t>
  </si>
  <si>
    <t>21190-0000-0001-0427</t>
  </si>
  <si>
    <t>ORTIZ BOCANEGRA JOSE GUADALUPE</t>
  </si>
  <si>
    <t>21190-0000-0001-0436</t>
  </si>
  <si>
    <t>DELGADO AMARO CARLOS EDUARDO</t>
  </si>
  <si>
    <t>21190-0000-0001-0437</t>
  </si>
  <si>
    <t>RODRIGUEZ CASTILLO VERONICA</t>
  </si>
  <si>
    <t>21190-0000-0001-0438</t>
  </si>
  <si>
    <t>HERNANDEZ MUÑOZ JULIO CESAR</t>
  </si>
  <si>
    <t>21190-0000-0001-0444</t>
  </si>
  <si>
    <t>ANGULO BRIONES AIDA PRISCILA</t>
  </si>
  <si>
    <t>21190-0000-0001-0448</t>
  </si>
  <si>
    <t>PLASCENCIA PANTOJA JUAN JOSE</t>
  </si>
  <si>
    <t>21190-0000-0001-0449</t>
  </si>
  <si>
    <t>SECRETARIA DE CULTURA DRAMAFEST</t>
  </si>
  <si>
    <t>21190-0000-0001-0463</t>
  </si>
  <si>
    <t>ALFARO OSUNA ALFREDO</t>
  </si>
  <si>
    <t>21190-0000-0001-0464</t>
  </si>
  <si>
    <t>MORENO RIVERA ISRAEL</t>
  </si>
  <si>
    <t>21190-0000-0001-0465</t>
  </si>
  <si>
    <t>NEGRETE NUÑEZ EVANGELINA</t>
  </si>
  <si>
    <t>21190-0000-0001-0466</t>
  </si>
  <si>
    <t>21190-0000-0001-0467</t>
  </si>
  <si>
    <t>MARTINEZ BUENO ISIDRO</t>
  </si>
  <si>
    <t>21190-0000-0001-0468</t>
  </si>
  <si>
    <t>21190-0000-0001-0469</t>
  </si>
  <si>
    <t>MEZA PORRAS JOSE ALEJANDRO</t>
  </si>
  <si>
    <t>21190-0000-0001-0470</t>
  </si>
  <si>
    <t>AYALA GONZALEZ CARLOS ANTONILO</t>
  </si>
  <si>
    <t>21190-0000-0001-0471</t>
  </si>
  <si>
    <t>JIMENEZ MARTINEZ DANIEL</t>
  </si>
  <si>
    <t>21190-0000-0001-0472</t>
  </si>
  <si>
    <t>21190-0000-0001-0473</t>
  </si>
  <si>
    <t>TOVAR GOMEZ ADALBERTO DE JESUS</t>
  </si>
  <si>
    <t>21190-0000-0001-0474</t>
  </si>
  <si>
    <t>GARCIA OROZCO JOSE ADRIAN</t>
  </si>
  <si>
    <t>21190-0000-0001-0475</t>
  </si>
  <si>
    <t>21190-0000-0001-0482</t>
  </si>
  <si>
    <t>21190-0000-0001-0494</t>
  </si>
  <si>
    <t>CASTILLO CONTRERAS JUAN SEBASTIAN</t>
  </si>
  <si>
    <t>21190-0000-0001-0495</t>
  </si>
  <si>
    <t>VELA CORDOBA JOSE CONCEPCIÓN</t>
  </si>
  <si>
    <t>21190-0000-0001-0496</t>
  </si>
  <si>
    <t>RODRIGUEZ FENANDEZ ERIKA ELENA</t>
  </si>
  <si>
    <t>21190-0000-0001-0497</t>
  </si>
  <si>
    <t>ROCHA RAMIREZ LUZ DANIELA</t>
  </si>
  <si>
    <t>21190-0000-0001-0498</t>
  </si>
  <si>
    <t>RODRIGUEZ GUTIERREZ ILEANA</t>
  </si>
  <si>
    <t>21190-0000-0001-0499</t>
  </si>
  <si>
    <t>AGUILERA ALFARO MELANIE</t>
  </si>
  <si>
    <t>21190-0000-0001-0500</t>
  </si>
  <si>
    <t>BARCENAS PARRA MIGUEL</t>
  </si>
  <si>
    <t>21190-0000-0002-0001</t>
  </si>
  <si>
    <t>ANTICPO RENTA DE STANDS</t>
  </si>
  <si>
    <t>SE DEVOLVERÁ CUANDO REALICEN EL TRAMITE CORRESPONDIENTE</t>
  </si>
  <si>
    <t>21190-0000-0002-0002</t>
  </si>
  <si>
    <t>ANTICIPO RENTA TEATROS</t>
  </si>
  <si>
    <t>21190-0000-0002-0004</t>
  </si>
  <si>
    <t>ANTICIPO OTROS</t>
  </si>
  <si>
    <t>21190-0000-0003-0003</t>
  </si>
  <si>
    <t>FONDO DE AHORRO</t>
  </si>
  <si>
    <t>21190-0000-0003-0004</t>
  </si>
  <si>
    <t>FONACOT</t>
  </si>
  <si>
    <t>21190-0000-0003-0005</t>
  </si>
  <si>
    <t>RET INFONAVIT(CREDITOS)</t>
  </si>
  <si>
    <t>SE REALIZARA PAGO EN LIQUIDACION IMSS 6TO BIMESTRE</t>
  </si>
  <si>
    <t>21190-0000-0003-0014</t>
  </si>
  <si>
    <t>INSTITUTO CULTURAL DE LEÓN</t>
  </si>
  <si>
    <t>41730-0710-0001-0001</t>
  </si>
  <si>
    <t>INSCRIPCIÓN CASA DE LA CULTURA DIEGO RIVERA</t>
  </si>
  <si>
    <t>41730-0710-0001-0003</t>
  </si>
  <si>
    <t>INSCRIPCIÓN ESCUELA DE ARTES VISUALES</t>
  </si>
  <si>
    <t>41730-0710-0001-0004</t>
  </si>
  <si>
    <t>DIPLOMADOS, CURSOS Y TALLERES</t>
  </si>
  <si>
    <t>41730-0710-0001-0005</t>
  </si>
  <si>
    <t>INSCRIPCIÓN ESCUELA DE MÚSICA</t>
  </si>
  <si>
    <t>41730-0710-0001-0006</t>
  </si>
  <si>
    <t>SALONES DE CULTURA</t>
  </si>
  <si>
    <t>41730-0710-0001-0007</t>
  </si>
  <si>
    <t>INSCRIPCIÓN CASA DE LA CULTURA EFREN HERNÁNDEZ</t>
  </si>
  <si>
    <t>41730-0710-0002-0001</t>
  </si>
  <si>
    <t>FERIA LEON</t>
  </si>
  <si>
    <t>41730-0710-0007-0001</t>
  </si>
  <si>
    <t>VENTA DE BOLETOS TEATRO ESCOLAR</t>
  </si>
  <si>
    <t>41730-0710-0007-0009</t>
  </si>
  <si>
    <t>OTROS TEATRO ESCOLAR</t>
  </si>
  <si>
    <t>41730-0710-0011-0002</t>
  </si>
  <si>
    <t>RENTA DE STAND FENAL</t>
  </si>
  <si>
    <t>41730-0710-0011-0009</t>
  </si>
  <si>
    <t>OTROS FENAL</t>
  </si>
  <si>
    <t>41730-0710-0013-0001</t>
  </si>
  <si>
    <t>VENTA DE BOLETOS FIAC</t>
  </si>
  <si>
    <t>41730-0710-0013-0003</t>
  </si>
  <si>
    <t>OTROS FIAC</t>
  </si>
  <si>
    <t>41730-0710-0014-0001</t>
  </si>
  <si>
    <t>VENTA DE BOLETOS MUESTRA DE CINE</t>
  </si>
  <si>
    <t>41730-0710-0016-0001</t>
  </si>
  <si>
    <t>APORTACIONES IEC</t>
  </si>
  <si>
    <t>41730-0710-0018-0002</t>
  </si>
  <si>
    <t>INGRESOS GALERIA JESUS GALLARDO</t>
  </si>
  <si>
    <t>41730-0710-0018-0005</t>
  </si>
  <si>
    <t>COMISION USO TERMINAL</t>
  </si>
  <si>
    <t>41730-0710-0018-0006</t>
  </si>
  <si>
    <t>PRESENTACIONES (BANDA MUNICIPAL,</t>
  </si>
  <si>
    <t>41730-0710-0018-0010</t>
  </si>
  <si>
    <t>OTROS</t>
  </si>
  <si>
    <t>41730-0710-0018-0012</t>
  </si>
  <si>
    <t>ALTERNATIVAS</t>
  </si>
  <si>
    <t>41730-0710-0018-0014</t>
  </si>
  <si>
    <t>OTROS INGRESOS CON IVA</t>
  </si>
  <si>
    <t>41730-0710-0018-0015</t>
  </si>
  <si>
    <t>CONVENIOS VARIOS</t>
  </si>
  <si>
    <t>41730-0710-0019-0001</t>
  </si>
  <si>
    <t>ARRENDAMIENTO TEATRO MANUEL DOBLADO</t>
  </si>
  <si>
    <t>41730-0710-0019-0002</t>
  </si>
  <si>
    <t>ARRENDAMIENTO TEATRO MARIA GREVER</t>
  </si>
  <si>
    <t>42210-0910-0001-0001</t>
  </si>
  <si>
    <t>TRANSFERENCIAS FEDERALES NO ETIQUETADAS</t>
  </si>
  <si>
    <t>42210-0910-0001-0002</t>
  </si>
  <si>
    <t>TRANSFERENCIAS FEDERALES ETIQUETADAS</t>
  </si>
  <si>
    <t>42230-0930-0001-0001</t>
  </si>
  <si>
    <t>INGRESOS POR SUBSIDIO MUNICIPIO</t>
  </si>
  <si>
    <t>GASTOS Y OTRAS PÉRDIDAS</t>
  </si>
  <si>
    <t>51110-1131-0000-0000</t>
  </si>
  <si>
    <t>SUELDOS BASE AL PERSONAL PERMANENTE</t>
  </si>
  <si>
    <t>SUELDOS DEL PERSONAL</t>
  </si>
  <si>
    <t>51120-1212-0000-0000</t>
  </si>
  <si>
    <t>HONORARIOS</t>
  </si>
  <si>
    <t>51120-1221-0000-0000</t>
  </si>
  <si>
    <t>SUELDOS BASE AL PERSONAL EVENTUAL</t>
  </si>
  <si>
    <t>SUELDOS DE MAESTROS</t>
  </si>
  <si>
    <t>51130-1311-0000-0000</t>
  </si>
  <si>
    <t>PRIMAS POR AÑOS DE SERVICIOS EFECTIVOS P</t>
  </si>
  <si>
    <t>51130-1321-0000-0000</t>
  </si>
  <si>
    <t>PRIMAS DE VACACIONES, DOMINICAL</t>
  </si>
  <si>
    <t>51130-1323-0000-0000</t>
  </si>
  <si>
    <t>GRATIFICACIÓN FIN DE AÑO</t>
  </si>
  <si>
    <t>51130-1342-0000-0000</t>
  </si>
  <si>
    <t>RETRIBUCIONES POR ACTIVIDADES ESPECIALES</t>
  </si>
  <si>
    <t>CORRESPONDE AL GASTO DE SEGURIDAD SOCIAL DEL PERSONAL DE BASE Y EVENTUAL</t>
  </si>
  <si>
    <t>51140-1411-0000-0000</t>
  </si>
  <si>
    <t>APORTACIONES DE SEGURIDAD SOCIAL</t>
  </si>
  <si>
    <t>51140-1421-0000-0000</t>
  </si>
  <si>
    <t>APORTACIONES A FONDOS DE VIVIENDA</t>
  </si>
  <si>
    <t>51140-1431-0000-0000</t>
  </si>
  <si>
    <t>APORTACIONES AL SISTEMA PARA EL RETIRO</t>
  </si>
  <si>
    <t>INCLUYE FONDO DE AHORRO DEL PERSONAL, VALES DE DESPENSA,PREMIOS DE PUNTUALIDAD Y ASISTENCIA DEL PERSONAL DE BASE</t>
  </si>
  <si>
    <t>51150-1511-0000-0000</t>
  </si>
  <si>
    <t>CUOTAS PARA EL FONDO DE AHORRO</t>
  </si>
  <si>
    <t>51150-1521-0000-0000</t>
  </si>
  <si>
    <t>INDEMNIZACIONES</t>
  </si>
  <si>
    <t>51150-1522-0000-0000</t>
  </si>
  <si>
    <t>LIQUIDACIONES POR INDEMNIZACIONES Y POR</t>
  </si>
  <si>
    <t>51150-1545-0000-0000</t>
  </si>
  <si>
    <t>AYUDA PARA DESPENSA</t>
  </si>
  <si>
    <t>51150-1547-0000-0000</t>
  </si>
  <si>
    <t>AYUDA PARA DÍA DE REYES</t>
  </si>
  <si>
    <t>51150-1548-0000-0000</t>
  </si>
  <si>
    <t>AYUDA PARA 10 DE MAYO</t>
  </si>
  <si>
    <t>51150-1592-0000-0000</t>
  </si>
  <si>
    <t>PREMIO POR PUNTUALIDAD</t>
  </si>
  <si>
    <t>51150-1593-0000-0000</t>
  </si>
  <si>
    <t>PREMIO POR ASISTENCIA</t>
  </si>
  <si>
    <t>51210-2111-0000-0000</t>
  </si>
  <si>
    <t>MATERIALES Y ÚTILES DE OFICINA</t>
  </si>
  <si>
    <t>51210-2141-0000-0000</t>
  </si>
  <si>
    <t>MATERIALES Y ÚTILES DE TECNOLOGÍAS DE LA</t>
  </si>
  <si>
    <t>51210-2151-0000-0000</t>
  </si>
  <si>
    <t>MATERIAL IMPRESO E INFORMACIÓN DIGITAL</t>
  </si>
  <si>
    <t>51210-2161-0000-0000</t>
  </si>
  <si>
    <t>MATERIAL DE LIMPIEZA</t>
  </si>
  <si>
    <t>51220-2211-0000-0000</t>
  </si>
  <si>
    <t>PRODUCTOS ALIMENTICIOS PARA PERSONAS</t>
  </si>
  <si>
    <t>51240-2461-0000-0000</t>
  </si>
  <si>
    <t>Material eléctrico y electrónico</t>
  </si>
  <si>
    <t>51240-2481-0000-0000</t>
  </si>
  <si>
    <t>MATERIALES COMPLEMENTARIOS .</t>
  </si>
  <si>
    <t>51250-2531-0000-0000</t>
  </si>
  <si>
    <t>MEDICINAS Y PRODUCTOS FARMACÉUTICOS</t>
  </si>
  <si>
    <t>51260-2613-0000-0000</t>
  </si>
  <si>
    <t>Combustibles, lubricantes y aditivos des</t>
  </si>
  <si>
    <t>51270-2712-0000-0000</t>
  </si>
  <si>
    <t>VESTUARIO Y UNIFORMES ACTIVIDADES OPERAT</t>
  </si>
  <si>
    <t>51290-2921-0000-0000</t>
  </si>
  <si>
    <t>REFACCIONES Y ACCESORIOS MENORES DE EDIF</t>
  </si>
  <si>
    <t>51290-2961-0000-0000</t>
  </si>
  <si>
    <t>REFACCIONES Y ACCESORIOS MENORES DE EQUI</t>
  </si>
  <si>
    <t>51310-3111-0000-0000</t>
  </si>
  <si>
    <t>SERVICIO DE ENERGÍA ELÉCTRICA</t>
  </si>
  <si>
    <t>51310-3131-0000-0000</t>
  </si>
  <si>
    <t>SERVICIO DE AGUA</t>
  </si>
  <si>
    <t>51310-3141-0000-0000</t>
  </si>
  <si>
    <t>SERVICIO TELEFONÍA TRADICIONAL</t>
  </si>
  <si>
    <t>51310-3151-0000-0000</t>
  </si>
  <si>
    <t>SERVICIO TELEFONÍA CELULAR</t>
  </si>
  <si>
    <t>51310-3171-0000-0000</t>
  </si>
  <si>
    <t>Servicios de acceso de Internet, redes y</t>
  </si>
  <si>
    <t>51310-3181-0000-0000</t>
  </si>
  <si>
    <t>SERVICIOS POSTALES</t>
  </si>
  <si>
    <t>51320-3233-0000-0000</t>
  </si>
  <si>
    <t>Arrendamiento de equipo y bienes informá</t>
  </si>
  <si>
    <t>51330-3341-0000-0000</t>
  </si>
  <si>
    <t>SERVICIOS DE CAPACITACIÓN</t>
  </si>
  <si>
    <t>51330-3361-0000-0000</t>
  </si>
  <si>
    <t>IMPRESIONES OFICIALES</t>
  </si>
  <si>
    <t>51330-3381-0000-0000</t>
  </si>
  <si>
    <t>SERVICIOS DE VIGILANCIA</t>
  </si>
  <si>
    <t>51340-3411-0000-0000</t>
  </si>
  <si>
    <t>SERVICIOS FINANCIEROS Y BANCARIOS</t>
  </si>
  <si>
    <t>51340-3451-0000-0000</t>
  </si>
  <si>
    <t>SEGURO DE BIENES PATRIMONIALES</t>
  </si>
  <si>
    <t>51340-3471-0000-0000</t>
  </si>
  <si>
    <t>FLETES Y MANIOBRAS</t>
  </si>
  <si>
    <t>51350-3511-0000-0000</t>
  </si>
  <si>
    <t>CONSERVACIÓN Y MANTENIMIENTO DE INMUEBLE</t>
  </si>
  <si>
    <t>51350-3521-0000-0000</t>
  </si>
  <si>
    <t>INSTALACIÓN, REPARACIÓN Y MANTENIMIENTO</t>
  </si>
  <si>
    <t>51350-3531-0000-0000</t>
  </si>
  <si>
    <t>51350-3551-0000-0000</t>
  </si>
  <si>
    <t>REPARACIÓN Y MANTENIMIENTO DE EQUIPO DE</t>
  </si>
  <si>
    <t>51350-3571-0000-0000</t>
  </si>
  <si>
    <t>51350-3591-0000-0000</t>
  </si>
  <si>
    <t>Servicios de Jardineria y Fumigacion</t>
  </si>
  <si>
    <t>51360-3611-0000-0000</t>
  </si>
  <si>
    <t>Difusión por radio, televisión y otros m</t>
  </si>
  <si>
    <t>51360-3612-0000-0000</t>
  </si>
  <si>
    <t>Impresión y elaboración de publicaciones</t>
  </si>
  <si>
    <t>51370-3711-0000-0000</t>
  </si>
  <si>
    <t>PASAJES AÉREOS NACIONALES</t>
  </si>
  <si>
    <t>51370-3721-0000-0000</t>
  </si>
  <si>
    <t>PASAJES TERRESTRES</t>
  </si>
  <si>
    <t>51370-3751-0000-0000</t>
  </si>
  <si>
    <t>VIÁTICOS EN EL PAÍS.</t>
  </si>
  <si>
    <t>51370-3791-0000-0000</t>
  </si>
  <si>
    <t>OTROS SERVICIOS DE TRASLADO Y HOSPEDAJE</t>
  </si>
  <si>
    <t>51380-3811-0000-0000</t>
  </si>
  <si>
    <t>GASTOS DE CEREMONIAL</t>
  </si>
  <si>
    <t>51380-3812-0000-0000</t>
  </si>
  <si>
    <t>EVENTOS INSTITUCIONALES</t>
  </si>
  <si>
    <t>51380-3831-0000-0000</t>
  </si>
  <si>
    <t>CONGRESOS Y CONVENCIONES</t>
  </si>
  <si>
    <t>CORRESPONDE A GASTOS QUE SE REALIZAN PARA LLEVAR A CABO DIVERSOS PROYECTOS EN LOS QUE SE INCLUYEN HONORARIOS DE ARTISTAS, HOTELES, TRANSPORTE,COMIDAS ENTRE OTROS</t>
  </si>
  <si>
    <t>51380-3841-0000-0000</t>
  </si>
  <si>
    <t>EXPOSICIONES</t>
  </si>
  <si>
    <t>51380-3851-0000-0000</t>
  </si>
  <si>
    <t>Gastos de representación</t>
  </si>
  <si>
    <t>51380-3852-0000-0000</t>
  </si>
  <si>
    <t>GASTOS DE OFICINA Y ORGANIZACIÓN</t>
  </si>
  <si>
    <t>51390-3921-0000-0000</t>
  </si>
  <si>
    <t>OTROS IMPUESTOS Y DERECHOS</t>
  </si>
  <si>
    <t>51390-3951-0000-0000</t>
  </si>
  <si>
    <t>PENAS, MULTAS, ACCES Y ACTUALIZACIONES</t>
  </si>
  <si>
    <t>51390-3961-0000-0000</t>
  </si>
  <si>
    <t>OTROS GASTOS POR RESPONSABILIDADES</t>
  </si>
  <si>
    <t>51390-3981-0000-0000</t>
  </si>
  <si>
    <t>Impuesto sobre nóminas</t>
  </si>
  <si>
    <t>SE ENCUENTRA REGISTRADO EL GASTO PAGADO POR CONCEPTO DE PROTOCOLOS Y MANUALES PROCESOS, PAGO DE ATENCIÓN A PÚBLICOS ENTRE OTROS</t>
  </si>
  <si>
    <t>51390-3991-0000-0000</t>
  </si>
  <si>
    <t>OTROS SERVICIOS GENERALES</t>
  </si>
  <si>
    <t>Donativos a Fideicomisos, Mandatos y Contratos Análogos Privados</t>
  </si>
  <si>
    <t>Donativos a Fideicomisos, Mandatos y Contratos Análogos Estatales</t>
  </si>
  <si>
    <t>INTERESES, COMISIONES Y OTROS GASTOS DE LA DEUDA PÚBLICA</t>
  </si>
  <si>
    <t>Apoyos Financieros a Ahorradores y Deudores del Sistema Financiero Nacional</t>
  </si>
  <si>
    <t>OTROS GASTOS Y PÉRDIDAS EXTRAORDINARIAS</t>
  </si>
  <si>
    <t>Estimaciones por Pérdida o Deterioro de Activos no Circulantes</t>
  </si>
  <si>
    <t>55151-0000-0001-0000</t>
  </si>
  <si>
    <t>DEPRECIACION DE MOBILIARIO Y EQUIPO</t>
  </si>
  <si>
    <t>55151-0000-0002-0000</t>
  </si>
  <si>
    <t>DEPRECIACION DE BIENES INFORMATICOS</t>
  </si>
  <si>
    <t>55151-0000-0003-0000</t>
  </si>
  <si>
    <t>DEPRECIACION MUEBLES EXCEPTO DE OFICINA</t>
  </si>
  <si>
    <t>55152-0000-0001-0000</t>
  </si>
  <si>
    <t>DEPRECIACION DE MOBILIARIO Y EQ EDUCACIO</t>
  </si>
  <si>
    <t>55154-0000-0001-0000</t>
  </si>
  <si>
    <t>DEPRECIACION EQUIPO DE TRANSPORTE</t>
  </si>
  <si>
    <t>55156-0000-0001-0000</t>
  </si>
  <si>
    <t>DEPRECIACION DE HERRAMIENTAS</t>
  </si>
  <si>
    <t>55156-0000-0002-0000</t>
  </si>
  <si>
    <t>DEPRECIACION OTROS BIENES MUEBLES</t>
  </si>
  <si>
    <t>55171-0000-0001-0000</t>
  </si>
  <si>
    <t>AMORTIZACION DE SOFTWARE</t>
  </si>
  <si>
    <t>Disminución de Bienes por Pérdida, Obsolescencia y Deterioro</t>
  </si>
  <si>
    <t>55181-0000-0001-0000</t>
  </si>
  <si>
    <t>DISMINUCIÓN DE BIENES POR PÉRDIDA, OBSO</t>
  </si>
  <si>
    <t>31100-0000-0001-0001</t>
  </si>
  <si>
    <t>EN EFECTIVO</t>
  </si>
  <si>
    <t>Municipal</t>
  </si>
  <si>
    <t>31100-0000-0001-0002</t>
  </si>
  <si>
    <t>EN ESPECIE</t>
  </si>
  <si>
    <t>32200-0000-0001-0000</t>
  </si>
  <si>
    <t>32200-0000-0002-0000</t>
  </si>
  <si>
    <t>32200-0000-0003-0000</t>
  </si>
  <si>
    <t>32200-0000-0004-0000</t>
  </si>
  <si>
    <t>32200-0000-0005-0000</t>
  </si>
  <si>
    <t>32200-0000-0006-0000</t>
  </si>
  <si>
    <t>32200-0000-0007-0000</t>
  </si>
  <si>
    <t>32200-0000-0008-0000</t>
  </si>
  <si>
    <t>32200-0000-0009-0000</t>
  </si>
  <si>
    <t>32200-0000-0010-0000</t>
  </si>
  <si>
    <t>32200-0000-0011-0000</t>
  </si>
  <si>
    <t>32200-0000-0012-0000</t>
  </si>
  <si>
    <t>32200-0000-0013-0000</t>
  </si>
  <si>
    <t>32200-0000-0014-0000</t>
  </si>
  <si>
    <t>32200-0000-0015-0000</t>
  </si>
  <si>
    <t>32200-0000-0016-0000</t>
  </si>
  <si>
    <t>32200-0000-0017-0000</t>
  </si>
  <si>
    <t>32200-0000-0018-0000</t>
  </si>
  <si>
    <t>32200-0000-0019-0000</t>
  </si>
  <si>
    <t>32200-0000-0020-0000</t>
  </si>
  <si>
    <t>32200-0000-0021-0000</t>
  </si>
  <si>
    <t>32200-0000-0022-0000</t>
  </si>
  <si>
    <t>32200-0000-0024-0000</t>
  </si>
  <si>
    <t>32200-0000-0025-0000</t>
  </si>
  <si>
    <t>32200-0000-0027-0000</t>
  </si>
  <si>
    <t>32200-0000-0028-0000</t>
  </si>
  <si>
    <t>32200-0000-0029-0000</t>
  </si>
  <si>
    <t>32200-0000-0031-0000</t>
  </si>
  <si>
    <t>32200-0000-0033-0000</t>
  </si>
  <si>
    <t>32200-0300-0023-0000</t>
  </si>
  <si>
    <t>REMANENTE 2012</t>
  </si>
  <si>
    <t>32200-0300-0026-0000</t>
  </si>
  <si>
    <t>REMANENTE 2014</t>
  </si>
  <si>
    <t>32200-0300-0030-0000</t>
  </si>
  <si>
    <t>REMANENTE 2017</t>
  </si>
  <si>
    <t>32200-0300-0032-0000</t>
  </si>
  <si>
    <t>REMANENTE 2018</t>
  </si>
  <si>
    <t>32200-0300-0034-0001</t>
  </si>
  <si>
    <t>REMANENTE INGRESOS DE LIBRE DISPOSICION 2019</t>
  </si>
  <si>
    <t>32200-0300-0034-0002</t>
  </si>
  <si>
    <t>REMANENTE INGRESOS DE FINANCIAMIENTOS FEDERALES 2019</t>
  </si>
  <si>
    <t>Federal</t>
  </si>
  <si>
    <t>11112-0000-0001-0000</t>
  </si>
  <si>
    <t>DIRECCION GENERAL</t>
  </si>
  <si>
    <t>11112-0000-0002-0000</t>
  </si>
  <si>
    <t>ADMINISTRACION</t>
  </si>
  <si>
    <t>11112-0000-0003-0000</t>
  </si>
  <si>
    <t>DIRECCION OPERATIVA</t>
  </si>
  <si>
    <t>11112-0000-0004-0000</t>
  </si>
  <si>
    <t>GALERIA JESUS GALLARDO</t>
  </si>
  <si>
    <t>11112-0000-0005-0000</t>
  </si>
  <si>
    <t>CASA DE LA CULTURA</t>
  </si>
  <si>
    <t>11112-0000-0006-0000</t>
  </si>
  <si>
    <t>ESCUELA DE MUSICA</t>
  </si>
  <si>
    <t>11112-0000-0007-0000</t>
  </si>
  <si>
    <t>ESCUELA DE ARTES PLASTICAS</t>
  </si>
  <si>
    <t>11112-0000-0009-0000</t>
  </si>
  <si>
    <t>VINCULACION</t>
  </si>
  <si>
    <t>11112-0000-0010-0000</t>
  </si>
  <si>
    <t>(MIL) MUSEO DE IDENTIDADES LEONESAS</t>
  </si>
  <si>
    <t>11112-0000-0011-0000</t>
  </si>
  <si>
    <t>CACUL EFREN HERNANDEZ</t>
  </si>
  <si>
    <t>11121-0000-0001-0000</t>
  </si>
  <si>
    <t>BANCOMER</t>
  </si>
  <si>
    <t>11121-0000-0002-0000</t>
  </si>
  <si>
    <t>SANTANDER MEXICANO</t>
  </si>
  <si>
    <t>11121-0000-0003-0001</t>
  </si>
  <si>
    <t>BANCO DEL BAJIO CTA 10572230201</t>
  </si>
  <si>
    <t>11121-0000-0003-0002</t>
  </si>
  <si>
    <t>BANCO DEL BAJIO 2169407201 FIC</t>
  </si>
  <si>
    <t>11121-0000-0003-0003</t>
  </si>
  <si>
    <t>BANCO DEL BAJIO 3202264 TAQUILLA</t>
  </si>
  <si>
    <t>11121-0000-0003-0004</t>
  </si>
  <si>
    <t>BANCO DEL BAJIO 10572230202</t>
  </si>
  <si>
    <t>11121-0000-0003-0006</t>
  </si>
  <si>
    <t>BAJIO 4202750 CONACULTA</t>
  </si>
  <si>
    <t>11121-0000-0003-0007</t>
  </si>
  <si>
    <t>BAJIO MUSEO DE LAS IDENTIDADES 5307665</t>
  </si>
  <si>
    <t>11121-0000-0003-0022</t>
  </si>
  <si>
    <t>26589960 DRAMA FEST</t>
  </si>
  <si>
    <t>11121-0000-0003-0024</t>
  </si>
  <si>
    <t>10572230203 BANBAJIO SPEI CUOTAS</t>
  </si>
  <si>
    <t>11121-0000-0003-0025</t>
  </si>
  <si>
    <t>30351928 PAICE 2020</t>
  </si>
  <si>
    <t>11121-0000-0005-0001</t>
  </si>
  <si>
    <t>BANAMEX</t>
  </si>
  <si>
    <t>INGRESO PROPIO</t>
  </si>
  <si>
    <t>Se actualizo el invetario de activos fijos y se autorizó la baja por obsolescencia</t>
  </si>
  <si>
    <t>Correspondiente del 01 Enero al 31 de Diciembre de 2020</t>
  </si>
  <si>
    <t>Preservación</t>
  </si>
  <si>
    <t>precio unitario</t>
  </si>
  <si>
    <t>No hay método de valuación</t>
  </si>
  <si>
    <t>no existe conveniencia</t>
  </si>
  <si>
    <t>este inventario en mi opinión debe darse de baja</t>
  </si>
  <si>
    <t>Linea recta</t>
  </si>
  <si>
    <t>Fideicomiso Museo de la Ciudad de León</t>
  </si>
  <si>
    <t>Anual</t>
  </si>
  <si>
    <t>Correspondiente del 1 de enero al 31 de diciembre de 2020</t>
  </si>
  <si>
    <t>ingresos por acceso a las salas museísticas al público en general</t>
  </si>
  <si>
    <t>Rendimientos bancarios</t>
  </si>
  <si>
    <t>sueldos</t>
  </si>
  <si>
    <t>imss rcv infonavit</t>
  </si>
  <si>
    <t>obra de arte piezas arqueológicas numerario</t>
  </si>
  <si>
    <t>municipal</t>
  </si>
  <si>
    <t>INVERSIÓN FONDOS DE INVERSION, PAPEL GUBERNAMENTAL</t>
  </si>
  <si>
    <t>Los montos mas significativos provienen del la retencion indebida de ISR por parte de Banorte, servicio de telefonia celular que sobrepaso un empleado, diferencia pagada de mas a IMSS, saldo deudor de un prestador de servicios por retencion de impuesto cedular, etc.</t>
  </si>
  <si>
    <t>Se refieren a anticipos a cuenta de contratos para feria 2011, de los cuales no es factible su recuperacion y anticipos a cuenta de contratos, saldos que serán cancelados al devengar los servicios pactados, siendo  contratos para feria 2021.</t>
  </si>
  <si>
    <t>Se refieren a anticipos otorgados a contratistas, los cuales serán cancelados de acuerdo a las estimaciones que entreguen por el avance de obra.</t>
  </si>
  <si>
    <t>(ver notas de gestion administrativa numeral 8 reporte analitico del activo )</t>
  </si>
  <si>
    <t>Las  estimacion  para  cuentas  incobrables  se  registra  con  base  a  un estudio  que  lleva  a  cabo  el  Departamento  responsable  de hacer  la  gestión  de  cobro, dicho  estudio  se  realiza  sobre  el  total  de  los  saldos  por  cobrar,  se identifican aquellas  cuentas por  cobrar  sobre  las  que  existe un riesgo  identificado de  no   lograr recuperarlas  en  un futuro y sobre  ellas  se  ajusta  el  importe  de  la  estimación  cada  mes.</t>
  </si>
  <si>
    <t>Se deriva de la devolucion que realizó el banco  correspondiente al pago de nominas de eventuales feria 2017, feria 2019  y feria 2020 que serán pagados posteriormente a estos trabajadores.</t>
  </si>
  <si>
    <t>Se deriva del saldo de un prestador de servicios del ejercicio 2008 que no ha sido exigible.</t>
  </si>
  <si>
    <t>Se refiere a los impuestos pendientes de declarar ya que se declaran y pagan a mas tardar el dia 17 del mes siguiente y las retenciones de seguridad social que se pagan a mas tardar el dia 17 del mes siguiente al bimestre que corresponda.</t>
  </si>
  <si>
    <t xml:space="preserve"> Este saldo esta integrado por ingresos no identificados, saldos de una pensión alimenticia,  por concepto de depositos efectuados de mas, de los cuales no nos han requerido el pago,  asi como la cancelacion contable de cheque en transito del ejercicio 2014.</t>
  </si>
  <si>
    <t>PATRONATO DE LA FERIA ESTATAL DE LEON Y PARQUE ECOLOGICO</t>
  </si>
  <si>
    <t>Correspondiente del 1 DE ENERO AL 31 DE DICIEMBRE DE 2020</t>
  </si>
  <si>
    <t>Se refiere al registro acumulado de los ingresos devengados al momento de la expedicion del cfdi PUE Y   en algunos casos cuando el cliente solicita comprobante fiscal para gestionar el pago se emite comprobante fiscal bajo la forma de pago en parcialidades PPD.</t>
  </si>
  <si>
    <t xml:space="preserve">Se refiere al registro de los ingresos  financieros   generados en las cuentas de inversion acumuladas al mes de Diciembre 2020. </t>
  </si>
  <si>
    <t>Se refiere al registro acumulado de los ingresos devengados al momento de la expedicion del cfdi PUE Y en algunos casos cuando el cliente solicita comprobante fiscal para gestionar el pago se emite comprobante fiscal bajo la forma de pago en parcialidades PPD.</t>
  </si>
  <si>
    <t xml:space="preserve">Ingresos  por convenio de apoyo con la SDAYR para la Exposicion Ganadera durante Feria León 2020, con  Gobierno del Estado para uso de espacios para food truck marca Gto y municipio de Guanajuato para uso de espacio destinado al Museo de las Momias Viajeras, convenio con municipio de Leon para la realizacion organizacion y logistica de expoganadera Leon 2021 y subsidios extraordinarios otorgado por el  Municipio de Leòn por 5 millones y por 10 millones de pesos. </t>
  </si>
  <si>
    <t>Ingresos  por convenio de apoyo con la SDAYR para la Exposicion Ganadera durante Feria León 2020, con  Gobierno del Estado para uso de espacios para food truck marca Gto y municipio de Guanajuato para uso de espacio destinado al Museo de las Momias Viajeras y convenio con municipio de Leon para la realizacion organizacion y logistica de expoganadera Leon 2021</t>
  </si>
  <si>
    <t xml:space="preserve">Subsidio extraordinario otorgado por el Municipio de Leòn por 5 millones y por 10 millones de pesos. </t>
  </si>
  <si>
    <t xml:space="preserve">Registro de ganancia cambiaria por la cuenta de dolares del Patronato de la Feria </t>
  </si>
  <si>
    <t>Registro de cash back por venta de boletos para Feria 2020, registro del ingreso por la venta de chatarra generada por el desmantelamiento de las areas que se demolieron dentro de las instalaciones, resgistro de varios descuentos por pago se servicios  y registro de pago de indemnizacion pos catastrofe ocurrida en la media luna en las instalaciones de la feria.</t>
  </si>
  <si>
    <t>Representa el registro del sueldo base percibido por el personal de planta del patronato.</t>
  </si>
  <si>
    <t>Se refiere al registro de contratos celebrados con proveedores de bienes y servicios en el ejercicio 2019 , en los meses previos al inicio de feria 2020, los pagos que se dan a cuenta de estos contratos se registraron en 2019 como anticipo a proveedores, en el ejercicio 2020 cuando se recibe el bien o servicio, se reconoce como un egreso devengado en el estado de actividades. Asi tambien por el registro de los gastos devengados  en este ejercicio, principalmente en este rubro se refiere a el pago de espectaculos presentados durante el evento Feria 2020.</t>
  </si>
  <si>
    <t>Donación</t>
  </si>
  <si>
    <t>Estatal, municipal y propio</t>
  </si>
  <si>
    <t xml:space="preserve">PROPIO </t>
  </si>
  <si>
    <t>CORRESPONDIENTE DEL 1 DE ENERO AL 31 DE DICIEMBRE  DE 2020</t>
  </si>
  <si>
    <t>CORRESPONDIENTE DEL 1 DE ENERO AL 31 DICIEMBRE DE 2020</t>
  </si>
  <si>
    <t>INGRESOS POR RECUPERAR A CORTO PLAZO</t>
  </si>
  <si>
    <t>INGRESOS POR RECUPERAR GLOBAL</t>
  </si>
  <si>
    <t>ANTICIPOS FUTURAS FERIAS</t>
  </si>
  <si>
    <t>FERIAS FUTURAS ANTICIPO GLOBAL</t>
  </si>
  <si>
    <t>CONTRATOS PARA LA PRESTACION DE SERVICIOS Y SIMILARES</t>
  </si>
  <si>
    <t>PRESTACION DE SERVICIOS CONTRATADOS Y SIMILARES</t>
  </si>
  <si>
    <t>Mesa de dinero</t>
  </si>
  <si>
    <t>Factibilidad de cobro a 30 dias.</t>
  </si>
  <si>
    <t xml:space="preserve">
A +365 días.-  retención de  Infonavit.
</t>
  </si>
  <si>
    <t>Se utiliza para fondo fijo de caja, con arqueos periodicos.</t>
  </si>
  <si>
    <t xml:space="preserve">Obra por transferir al Municipio de León . </t>
  </si>
  <si>
    <t>-</t>
  </si>
  <si>
    <t>Por tiempo porcentajes de depreciación.- Los señalados en la Ley del Impuesto sobre la renta o por la Ley de Contabilidad Gubernamental</t>
  </si>
  <si>
    <t>10%,
30%,
25%
33.3%</t>
  </si>
  <si>
    <t xml:space="preserve">10%,
30%,
33.3%
</t>
  </si>
  <si>
    <t>10%,
30%</t>
  </si>
  <si>
    <t>Por tiempo</t>
  </si>
  <si>
    <t xml:space="preserve">Factibilidad de pago mes inmediato siguiente </t>
  </si>
  <si>
    <t>INSTITUTO MUNICIPAL DE PLANEACION_x000D_</t>
  </si>
  <si>
    <t xml:space="preserve">Productos financieros </t>
  </si>
  <si>
    <t>Por Ley de Ingresos y disposiciones administrativas</t>
  </si>
  <si>
    <t>Transferencia mensual del municipio  y programa de inversión 2020</t>
  </si>
  <si>
    <t>Transferencia mensual del municipio y programa de inversión 2020</t>
  </si>
  <si>
    <t xml:space="preserve">Transferencia mensual del municipio </t>
  </si>
  <si>
    <t>Transferencia  programa de inversión 2020</t>
  </si>
  <si>
    <t>Productos financieros</t>
  </si>
  <si>
    <t>Mesa de dinero y Intereses Plan de Reservas, Plan de Jubilación y Plan de Primas de Antigüedad.</t>
  </si>
  <si>
    <t>Sueldo correspondiente a la plantilla de personal , seguridad social  y servicios ,proyectos y estudios avance de acuerdo a contratos,depreciaciones</t>
  </si>
  <si>
    <t>Sueldo correspondiente a la plantilla de personal y seguridad social.</t>
  </si>
  <si>
    <t>Sueldo correspondiente a la plantilla de personal</t>
  </si>
  <si>
    <t>Servicios ,proyectos y estudios   avance de acuerdo a contrato</t>
  </si>
  <si>
    <t>Instituto Municipal de Planeación</t>
  </si>
  <si>
    <t>“Bajo protesta de decir verdad declaramos que los Estados Financieros y sus notas, son razonablemente correctos y son responsabilidad del emisor"</t>
  </si>
  <si>
    <t>PATRONATO DEL PARQUE ECOLOGICO METROPOLITANO DE LEON, GTO 20</t>
  </si>
  <si>
    <t>CORRESPONDIENTE DEL 01 DE ENERO DEL 2020 AL 31 DE DICIEMBRE DEL 2020</t>
  </si>
  <si>
    <t xml:space="preserve">Patronato del Parque Ecológico Metropolitano de León Guanajuato </t>
  </si>
  <si>
    <t>Correspondiente del 01 de enero al 31 de diciembre del 2020</t>
  </si>
  <si>
    <t>Correspondiente del 01 de enero  al 31 de diciembre del 2020</t>
  </si>
  <si>
    <t>Si es factible de cobro</t>
  </si>
  <si>
    <t>Se integra por todos los conceptos que utilizados para la construcción o introducción de servicios</t>
  </si>
  <si>
    <t>Costo de construcción por metro cuadrado</t>
  </si>
  <si>
    <t>Es el costo real de construcción</t>
  </si>
  <si>
    <t>No aplica</t>
  </si>
  <si>
    <t>Se integra a la producción del proceso con el valor de adquisición</t>
  </si>
  <si>
    <t>Última compra</t>
  </si>
  <si>
    <t>Línea recta</t>
  </si>
  <si>
    <t>Se registra de forma mensual la depreciación</t>
  </si>
  <si>
    <t>Activo intangible totalmente amortizado</t>
  </si>
  <si>
    <t>La vigencia de la licencia se divide entre el número de meses para amortizar</t>
  </si>
  <si>
    <t>En uso</t>
  </si>
  <si>
    <t>Del total de las cuentas por cobrar se determinan cuales ya son incobrables en su totalidad, pero se continuan con las gestiones para tratar de llevar a cabo la cobranza o recuperar el bien</t>
  </si>
  <si>
    <t>Factibles de pago</t>
  </si>
  <si>
    <t>Particulares</t>
  </si>
  <si>
    <t>Ahorros previos que realizan personas que quieren obtene algún tipo de crédito que otorga el IMUVI y la administración del fondo de ahorro de los trabajadores del Instituto Municipal de Vivienda de León, Guanajuato (IMUVI)</t>
  </si>
  <si>
    <t>Instituto Municipal de Vivienda de León, Guanajuato</t>
  </si>
  <si>
    <t>Correspondiente del 1 de enero al 31 de diciembre</t>
  </si>
  <si>
    <t>Ingresos por ventas y/o por por disposiones administrativas</t>
  </si>
  <si>
    <t>Subsidio municipal</t>
  </si>
  <si>
    <t>Ingresos financieros</t>
  </si>
  <si>
    <t>Ingresos generados por el cobro de intereses devengados y rendimientos bancarios</t>
  </si>
  <si>
    <t>Ingresos varios</t>
  </si>
  <si>
    <t>Otros ingresos cobrados no clasificados</t>
  </si>
  <si>
    <t>Representa el importe de sueldos base de la plantilla del IMUVI</t>
  </si>
  <si>
    <t>Representa el importe de prima de asistencia y otras prestaciones de la plantilla del IMUVI</t>
  </si>
  <si>
    <t>Donaciones</t>
  </si>
  <si>
    <t>Resultado del ejercicio</t>
  </si>
  <si>
    <t>Resultados de ejercicios anteriores</t>
  </si>
  <si>
    <t>Corrección de ejercicios anteriores</t>
  </si>
  <si>
    <t>Instituto Municipal de Vivienda de León, Guanajuato (IMUVI)</t>
  </si>
  <si>
    <t>POR RECUPERAR EN EL SIGUEINTE MES</t>
  </si>
  <si>
    <t>ELISEO RANGEL ALCANTAR</t>
  </si>
  <si>
    <t>TERRENO TURISTICO DE MEXICO, SA DE CV</t>
  </si>
  <si>
    <t>TOYOMOTORS SA DE CV</t>
  </si>
  <si>
    <t>11310-0000-0001-0001</t>
  </si>
  <si>
    <t>EDENRED DE MEXICO, S.A. DE C.V.</t>
  </si>
  <si>
    <t>12310-5810-0000-0000</t>
  </si>
  <si>
    <t>TERRENOS</t>
  </si>
  <si>
    <t>EDIFICIOS NO RESIDENCIALES</t>
  </si>
  <si>
    <t>12390-0000-0000-0000</t>
  </si>
  <si>
    <t>OTROS BIENES INMUEBLES</t>
  </si>
  <si>
    <t>12410-5151-0001-0000</t>
  </si>
  <si>
    <t>EQUIPO DE COMPUTO</t>
  </si>
  <si>
    <t>12410-5191-0001-0000</t>
  </si>
  <si>
    <t>OTROS MOBILIARIO Y EQUIPOS DE ADMINISTRA</t>
  </si>
  <si>
    <t>12411-5111-0000-0000</t>
  </si>
  <si>
    <t>MUEBLES DE OFICINAS Y ESTANTERIA</t>
  </si>
  <si>
    <t>12419-5121-0000-0000</t>
  </si>
  <si>
    <t>MUEBLES, EXCEPTO DE OFICINA Y ESTANTERÍA</t>
  </si>
  <si>
    <t>12420-5211-0000-0000</t>
  </si>
  <si>
    <t>EQUIPOS Y APARATOS AUDIOVISUALES</t>
  </si>
  <si>
    <t>12422-5221-0000-0000</t>
  </si>
  <si>
    <t>APARATOS DEPORTIVOS</t>
  </si>
  <si>
    <t>12423-5231-0000-0000</t>
  </si>
  <si>
    <t>CAMARAS FOTOGRAFICAS Y DE VIDEO</t>
  </si>
  <si>
    <t>12431-5321-0000-0000</t>
  </si>
  <si>
    <t>EQUIPO MEDICO Y DE LABORATORIO</t>
  </si>
  <si>
    <t>12432-5311-0000-0000</t>
  </si>
  <si>
    <t>EQUIPO MEDICO</t>
  </si>
  <si>
    <t>12441-5411-0001-0000</t>
  </si>
  <si>
    <t>VEHICULOS Y EQUIPO TERRESTRE</t>
  </si>
  <si>
    <t>12449-5491-0000-0000</t>
  </si>
  <si>
    <t>OTROS EQUIPOS DE TRANSPORTE</t>
  </si>
  <si>
    <t>12450-5511-0000-0000</t>
  </si>
  <si>
    <t>ARMAMENTO DE DEFENSA PUBLICA</t>
  </si>
  <si>
    <t>12465-5651-0000-0000</t>
  </si>
  <si>
    <t>EQUIPOS Y APARATOS DE COMUNICACION Y TEL</t>
  </si>
  <si>
    <t>12466-5661-0000-0000</t>
  </si>
  <si>
    <t>EQUIPOS DE GENERACIÓN ELÉCTRICA, APARATO</t>
  </si>
  <si>
    <t>12467-5671-0000-0000</t>
  </si>
  <si>
    <t>HERRAMIENTAS Y MAQUINAS-HERRAMIENTA</t>
  </si>
  <si>
    <t>12469-5691-0000-0000</t>
  </si>
  <si>
    <t>OTROS EQUIPOS</t>
  </si>
  <si>
    <t>SOFWARE</t>
  </si>
  <si>
    <t>12522-5931-0001-0000</t>
  </si>
  <si>
    <t>MARCAS</t>
  </si>
  <si>
    <t>12540-5971-0000-0000</t>
  </si>
  <si>
    <t>LICENCIAS INFORMATICAS E INTELECTUALES</t>
  </si>
  <si>
    <t>21171-0000-0000-0000</t>
  </si>
  <si>
    <t>RETENCIONES DE IMPUESTOS POR PAGAR A COR</t>
  </si>
  <si>
    <t>21171-0000-0001-0000</t>
  </si>
  <si>
    <t>21171-0000-0003-0000</t>
  </si>
  <si>
    <t>I S R ASIMILADOS</t>
  </si>
  <si>
    <t>21171-0000-0007-0000</t>
  </si>
  <si>
    <t>21171-0000-0008-0000</t>
  </si>
  <si>
    <t>2 % NOMINAS</t>
  </si>
  <si>
    <t>21171-0000-0011-0000</t>
  </si>
  <si>
    <t>IVA TRASLADADO</t>
  </si>
  <si>
    <t>21172-0000-0000-0000</t>
  </si>
  <si>
    <t>RETENCIONES DE SEGURIDAD SOCIAL POR PAGA</t>
  </si>
  <si>
    <t>21172-0000-0002-0000</t>
  </si>
  <si>
    <t>CREDITOS INFONAVIT</t>
  </si>
  <si>
    <t>21172-0000-0004-0000</t>
  </si>
  <si>
    <t>ADEUDO INFONAVIT</t>
  </si>
  <si>
    <t>21172-0000-0005-0000</t>
  </si>
  <si>
    <t>21290-0000-0003-0000</t>
  </si>
  <si>
    <t>ACREEDORES DIVERSOS</t>
  </si>
  <si>
    <t>11231-0000-0000-0000</t>
  </si>
  <si>
    <t>DEUDORES DIVERSOS POR COBRAR A CP</t>
  </si>
  <si>
    <t>11231-0000-0095-0000</t>
  </si>
  <si>
    <t>11231-0000-0096-0000</t>
  </si>
  <si>
    <t>11231-0000-0116-0000</t>
  </si>
  <si>
    <t>MARIA ARACELI GUERRA SALAS</t>
  </si>
  <si>
    <t>11231-0000-0128-0000</t>
  </si>
  <si>
    <t>11231-0000-0174-0000</t>
  </si>
  <si>
    <t>PAOLA IVONN AVIÑA</t>
  </si>
  <si>
    <t>11231-0000-0178-0000</t>
  </si>
  <si>
    <t>JAVIER GALLAGA NEGRETE</t>
  </si>
  <si>
    <t>11310-0000-0001-0000</t>
  </si>
  <si>
    <t>PAGOS ANTICIPADOS</t>
  </si>
  <si>
    <t>SE AMORTIZA EN EL SIGUIENTE MES</t>
  </si>
  <si>
    <t>12330-5830-0000-0000</t>
  </si>
  <si>
    <t>12330-5831-0000-0000</t>
  </si>
  <si>
    <t>Edificios no residenciales</t>
  </si>
  <si>
    <t>21121-0000-0000-0000</t>
  </si>
  <si>
    <t>DEUDAS POR ADQUISICION DE BIENES Y CONTR</t>
  </si>
  <si>
    <t>21121-0000-0150-0000</t>
  </si>
  <si>
    <t>CAJA DE PRESTACIONES SOCIALES DE BOMBERO</t>
  </si>
  <si>
    <t>SE CUBRE EN EL SIGUIENTE MES</t>
  </si>
  <si>
    <t>21121-0000-0152-0000</t>
  </si>
  <si>
    <t>IMPULSORA PROMOBIEN S A DE C V</t>
  </si>
  <si>
    <t>21171-0000-0012-0000</t>
  </si>
  <si>
    <t>SUBSIDIO AL EMPLEO</t>
  </si>
  <si>
    <t>21290-0000-0003-0044</t>
  </si>
  <si>
    <t>MANUFACTURERA DE BOTAS CUADRA SA</t>
  </si>
  <si>
    <t>21290-0000-0003-0118</t>
  </si>
  <si>
    <t>CENTRO EDUCATIVO DE LEON AC</t>
  </si>
  <si>
    <t>21290-0000-0003-0119</t>
  </si>
  <si>
    <t>CALZADOS FINOS ITALIANOS SA DE CV</t>
  </si>
  <si>
    <t>21290-0000-0003-0120</t>
  </si>
  <si>
    <t>MONICA JACKELINE LAZARIN BADO</t>
  </si>
  <si>
    <t>21290-0000-0003-0121</t>
  </si>
  <si>
    <t>ARTSANA MEXICO SA DE CV</t>
  </si>
  <si>
    <t>21290-0000-0003-0122</t>
  </si>
  <si>
    <t>COPPEL SA DE CV</t>
  </si>
  <si>
    <t>21290-0000-0003-0123</t>
  </si>
  <si>
    <t>TENIS CON IMAGINACION SA DE CV</t>
  </si>
  <si>
    <t>21290-0000-0003-0126</t>
  </si>
  <si>
    <t>ENGIE MEX CONSULTORES SA DE CV</t>
  </si>
  <si>
    <t>21290-0000-0003-0127</t>
  </si>
  <si>
    <t>ESTACION DE SERVICIO LEON S DE RL DE CV</t>
  </si>
  <si>
    <t>21290-0000-0003-0128</t>
  </si>
  <si>
    <t>CORPORATIVO SAN SEBASTIAN A.C.</t>
  </si>
  <si>
    <t xml:space="preserve">PATRONATO DE BOMBEROS DE LEON GTO
</t>
  </si>
  <si>
    <t>Correspondiente del 01  de Enero al 31 de Diciembre de 2020</t>
  </si>
  <si>
    <t>POR CAPACITACIONES Y PREVENCION</t>
  </si>
  <si>
    <t>SUBSIDIO MUNICIPAL</t>
  </si>
  <si>
    <t>43110-7100-0000-0000</t>
  </si>
  <si>
    <t>INTERESES GANADOS DE VALORES CRREDITOS B</t>
  </si>
  <si>
    <t>43110-7100-0007-0000</t>
  </si>
  <si>
    <t>PRODUCTOS FINANCIEROS</t>
  </si>
  <si>
    <t>GASTO OPERATIVO Y ADMINISTRATIVO</t>
  </si>
  <si>
    <t>RECURSO MUNICIPAL</t>
  </si>
  <si>
    <t>AHORRO OPERATIVO</t>
  </si>
  <si>
    <t>32200-0001-0000-0000</t>
  </si>
  <si>
    <t>RESULTADO DE EJERCICIOS ANTERIORES</t>
  </si>
  <si>
    <t>RECURSO MUNICIPAL Y PROPIO</t>
  </si>
  <si>
    <t>32200-2018-0000-0000</t>
  </si>
  <si>
    <t>RESULTADO EJERCICIO 2018</t>
  </si>
  <si>
    <t>32200-2019-0000-0000</t>
  </si>
  <si>
    <t>RESULTADO EJERCICIO 2019</t>
  </si>
  <si>
    <t>11112-0000-0000-0000</t>
  </si>
  <si>
    <t>CAJA CHICA</t>
  </si>
  <si>
    <t>CAJA CHICA C.C.B.</t>
  </si>
  <si>
    <t>CAJA CHICA CENTRAL</t>
  </si>
  <si>
    <t>11121-0000-0000-0000</t>
  </si>
  <si>
    <t>BANCOS MONEDA NACIONAL</t>
  </si>
  <si>
    <t>BANCO DEL BAJIO</t>
  </si>
  <si>
    <t>11121-0000-0001-0001</t>
  </si>
  <si>
    <t>BAJIO CHEQUES</t>
  </si>
  <si>
    <t>11121-0000-0001-0002</t>
  </si>
  <si>
    <t>BAJIO EJE</t>
  </si>
  <si>
    <t>11121-0000-0001-0003</t>
  </si>
  <si>
    <t>BAJIO IMPUESTOS</t>
  </si>
  <si>
    <t>11121-0000-0001-0004</t>
  </si>
  <si>
    <t>BANCO DEL BAJIO CTA. 137133910201</t>
  </si>
  <si>
    <t>11121-0000-0001-0005</t>
  </si>
  <si>
    <t>CTA. MAESTRA 03448982</t>
  </si>
  <si>
    <t>11121-0000-0001-0006</t>
  </si>
  <si>
    <t>CTA. MAESTRA 03449501</t>
  </si>
  <si>
    <t>11121-0000-0001-0007</t>
  </si>
  <si>
    <t>CTA. MAESTRA 13713391</t>
  </si>
  <si>
    <t>11121-0000-0002-0001</t>
  </si>
  <si>
    <t>BANCOMER CTA 10770715</t>
  </si>
  <si>
    <t>PATRONATO DE BOMBEROS DE LEON GTO</t>
  </si>
  <si>
    <t>Correspondiente deL 01 de Enero al 31 de Diciembre 2020</t>
  </si>
  <si>
    <t>Línea Recta/tiempo</t>
  </si>
  <si>
    <t>Porcentaje anual, dividido mensualmente</t>
  </si>
  <si>
    <t>1241-1</t>
  </si>
  <si>
    <t>1241-3</t>
  </si>
  <si>
    <t>Equipo de Cómputo y de tecno</t>
  </si>
  <si>
    <t>1241-9</t>
  </si>
  <si>
    <t>Otros Mobiliarios y Equipos</t>
  </si>
  <si>
    <t>parte proporcional mensual</t>
  </si>
  <si>
    <t>Monto / 12</t>
  </si>
  <si>
    <t>Importe anual dividido mensualmente</t>
  </si>
  <si>
    <t>no se amortiza</t>
  </si>
  <si>
    <t>Importe transitorio, se elimina al pagar a las Dependencias correspondientes</t>
  </si>
  <si>
    <t>Provisiones a Corto Plazo</t>
  </si>
  <si>
    <t>transitoria</t>
  </si>
  <si>
    <t>Finiquito laboral por fallecimiento de empleado</t>
  </si>
  <si>
    <t xml:space="preserve">Bajo protesta de decir verdad, declaramos que los Estados Financieros y sus Notas, son razonablemente correctos y </t>
  </si>
  <si>
    <t>son responsabilidad del emisor.</t>
  </si>
  <si>
    <t>FIDEICOMISO CIUDAD INDUSTRIAL DE LEON</t>
  </si>
  <si>
    <t>El banco fiduciario debe contratar siempre la mejor inversion de los recursos</t>
  </si>
  <si>
    <t>Cobros por firma de escrituras</t>
  </si>
  <si>
    <t>Aplicados por el fiduciario y cobrados a clientes.</t>
  </si>
  <si>
    <t>Sueldos del personal según plantilla autorizada</t>
  </si>
  <si>
    <t>Complementos salariales al personal</t>
  </si>
  <si>
    <t>Honorarios por Asesoría Juridica</t>
  </si>
  <si>
    <t>Honorarios Fiduciarios pagados al banco</t>
  </si>
  <si>
    <t>Municipal y Estatal</t>
  </si>
  <si>
    <t xml:space="preserve">Donaciones </t>
  </si>
  <si>
    <t>Actualizaciones</t>
  </si>
  <si>
    <t>Bajo protesta de decir verdad, declaramos que los Estados Financieros y sus Notas, son razonablemente correctos y  son responsabilidad del emisor.</t>
  </si>
  <si>
    <t>Correspondiente del 01 de Enero al 31 de Diciembre  de 2020</t>
  </si>
  <si>
    <t>Bajo protesta de decir verdad, declaramos que los Estados Financieros y sus Notas, son razonablemente correctos y son responsabilidad del emisor.</t>
  </si>
  <si>
    <t>Recurso invertido por la Fiduciaria diariamente</t>
  </si>
  <si>
    <t>Aportaciones Realizadas Por Los Vecinos En Cajas De La Tesorería Municipal</t>
  </si>
  <si>
    <t>Recurso de anticipos  por amortizar de contratos vigentes de obra</t>
  </si>
  <si>
    <t>Calculo de depreciación conforme a la CONAC/ valor historico</t>
  </si>
  <si>
    <t>10% mob. y 33.30% Computo</t>
  </si>
  <si>
    <t>Pago a 15 días</t>
  </si>
  <si>
    <t>Pago según avance de obra y fondeado con aport. de cooperadores</t>
  </si>
  <si>
    <t>Se paga de forma mensual al SAT a través de la fiduciaria y a la  la Camara de forma semestral</t>
  </si>
  <si>
    <t>Recurso depósitado por contratistas pend. de entregar estimación para registro.</t>
  </si>
  <si>
    <t>Aportaciones para obras diversas</t>
  </si>
  <si>
    <t>Aportaciones de Obras No Iniciadas</t>
  </si>
  <si>
    <t>Recurso a devolver  a los cooperadores por obras canceladas y saldos a favor de obras terminadas</t>
  </si>
  <si>
    <t>ACREEDORA</t>
  </si>
  <si>
    <t>Recurso  de aportaciones para el pago de obra de pavimentación y de gastos generales, así como recurso aplicado por el PAE pendiente de recaudar de cartera vencida..</t>
  </si>
  <si>
    <t>FIDEICOMISO DE OBRAS POR COOPERACIÓN</t>
  </si>
  <si>
    <t>Correspondiente del 01 de enero  al 31 de  diciembre del 2020</t>
  </si>
  <si>
    <t>Recurso obtenido principalmente de las aportaciones de los vecinos de obras en proceso, deductivas a contratistas y accesorios pagados por PAE</t>
  </si>
  <si>
    <t>Recurso obtenido del Fideicomitente (Presidencia Municipal)</t>
  </si>
  <si>
    <t>Productos financieros generados por el recurso invertido en bancos.</t>
  </si>
  <si>
    <t>FIDEICOMISO DE OBRAS PPOR COOPERACIÓN</t>
  </si>
  <si>
    <t>Correspondiente del 01 enero al 31 de diciembre de 2020</t>
  </si>
  <si>
    <t>Correspondiente del 01 enero al 31 de diciembre 2020</t>
  </si>
  <si>
    <t>SISTEMA DE ASEO PUBLICO DE LEON GUANAJUATO</t>
  </si>
  <si>
    <t>2020</t>
  </si>
  <si>
    <t>Correspondiente del 01 DE ENERO al 31 DE DICIEMBRE 2020</t>
  </si>
  <si>
    <t>Depreciaciones, Deterioro y Amortización acumulada de bienes inmbuebles</t>
  </si>
  <si>
    <t>11226-0000-0000-0000</t>
  </si>
  <si>
    <t>CUENTAS POR COBRAR A ENTIDADES FEDERATIV</t>
  </si>
  <si>
    <t>11226-0000-0007-0000</t>
  </si>
  <si>
    <t>MUNICIPIO DE VALLE DE SANTIAGO GTO</t>
  </si>
  <si>
    <t>SE COBRA EN EL SIGUIENTE MES</t>
  </si>
  <si>
    <t>11226-0000-0061-0000</t>
  </si>
  <si>
    <t>GOBIERNO DEL ESTADO DE MICHOACAN</t>
  </si>
  <si>
    <t>11226-0000-0064-0000</t>
  </si>
  <si>
    <t>MUNICIPIO DE SOLEDAD DE GRACIANO SANCHEZ</t>
  </si>
  <si>
    <t>11226-0000-0102-0000</t>
  </si>
  <si>
    <t>MUNICIPIO DE POZA RICA VERACRUZ</t>
  </si>
  <si>
    <t>11290-0000-0001-0000</t>
  </si>
  <si>
    <t>I.V.A ACREDITABLE</t>
  </si>
  <si>
    <t>SE ACREDITA EN EL SIGUIENTE MES</t>
  </si>
  <si>
    <t>11511-2111-0000-0000</t>
  </si>
  <si>
    <t>MATERIALES Y UTILES DE OFICINA</t>
  </si>
  <si>
    <t>VALUACION ACTUALIZADA</t>
  </si>
  <si>
    <t>11511-2141-0000-0000</t>
  </si>
  <si>
    <t>MATERIALES Y UTILES DE TECNOLOGIAS</t>
  </si>
  <si>
    <t>11511-2151-0000-0000</t>
  </si>
  <si>
    <t>MATERIAL IMPRESO E INFORMACION DIGITAL</t>
  </si>
  <si>
    <t>11511-2161-0000-0000</t>
  </si>
  <si>
    <t>11512-2211-0000-0000</t>
  </si>
  <si>
    <t>11512-2231-0000-0000</t>
  </si>
  <si>
    <t>UTENSILIOS PARA EL SERVICIO DE ALIMENTAC</t>
  </si>
  <si>
    <t>11513-2411-0000-0000</t>
  </si>
  <si>
    <t>PRODUCTOS MINERALES NO METÁLICOS</t>
  </si>
  <si>
    <t>11513-2421-0000-0000</t>
  </si>
  <si>
    <t>CEMENTO Y PRODUCTOS DE CONCRETO</t>
  </si>
  <si>
    <t>11513-2431-0000-0000</t>
  </si>
  <si>
    <t>CAL,YESO Y PRODUCTOS DE YESO</t>
  </si>
  <si>
    <t>11513-2441-0000-0000</t>
  </si>
  <si>
    <t>MADERA Y PRODUCTOS DE MADERA</t>
  </si>
  <si>
    <t>11513-2461-0000-0000</t>
  </si>
  <si>
    <t>MATERIAL ELÉCTRICO Y ELECTRÓNICO</t>
  </si>
  <si>
    <t>11513-2471-0000-0000</t>
  </si>
  <si>
    <t>ARTÍCULOS METÁLICOS PARA CONSTRUCCIÓN</t>
  </si>
  <si>
    <t>11513-2481-0000-0000</t>
  </si>
  <si>
    <t>MATERIALES COMPLEMENTARIOS</t>
  </si>
  <si>
    <t>11513-2491-0000-0000</t>
  </si>
  <si>
    <t>OTROS MATERIALES Y ARTÍCULOS DE CONSTRUC</t>
  </si>
  <si>
    <t>11514-2511-0000-0000</t>
  </si>
  <si>
    <t>PRODUCTOS QUÍMICOS BÁSICOS</t>
  </si>
  <si>
    <t>11514-2521-0000-0000</t>
  </si>
  <si>
    <t>FERTILIZANTES, PESTICIDAS Y OTROS AGROQU</t>
  </si>
  <si>
    <t>11514-2531-0018-0000</t>
  </si>
  <si>
    <t>MEDICINAS</t>
  </si>
  <si>
    <t>11514-2541-0001-0000</t>
  </si>
  <si>
    <t>MATERIALES, ACCESORIOS Y SUMINISTROS</t>
  </si>
  <si>
    <t>11514-2561-0000-0000</t>
  </si>
  <si>
    <t>FIBRAS SINTÉTICAS, HULES, PLÁSTICOS Y DE</t>
  </si>
  <si>
    <t>11515-2613-0000-0000</t>
  </si>
  <si>
    <t>COMBUSTIBLES, LUBRICANTES Y ADITIVOS DES</t>
  </si>
  <si>
    <t>11516-2712-0014-0000</t>
  </si>
  <si>
    <t>VESTUARIO Y UNIFORMES DESTINADOS A ACTIV</t>
  </si>
  <si>
    <t>11516-2721-0000-0000</t>
  </si>
  <si>
    <t>PRENDAS DESEGURIDAD Y PROTECCIÓN PERSONA</t>
  </si>
  <si>
    <t>11516-2731-0000-0000</t>
  </si>
  <si>
    <t>ARTICULOS DEPORTIVOS</t>
  </si>
  <si>
    <t>11517-2821-0000-0000</t>
  </si>
  <si>
    <t>MATERIALES DE SEGURIDAD PUBLICA</t>
  </si>
  <si>
    <t>11518-2911-0000-0000</t>
  </si>
  <si>
    <t>HERRAMIENTAS MENORES</t>
  </si>
  <si>
    <t>11518-2921-0000-0000</t>
  </si>
  <si>
    <t>11518-2931-0000-0000</t>
  </si>
  <si>
    <t>REFACCIONES Y ACCESORIOS MENORES DE MOBI</t>
  </si>
  <si>
    <t>11518-2941-0000-0000</t>
  </si>
  <si>
    <t>REFACCIONES YA CCESORIOS MENORES DE EQUI</t>
  </si>
  <si>
    <t>12351-0000-0000-0000</t>
  </si>
  <si>
    <t>EDIFICACIÓN HABITACIONAL EN PROCESO</t>
  </si>
  <si>
    <t>12351-6100-0000-0000</t>
  </si>
  <si>
    <t>OBRA PUBLICA EN BIENES DE DOMINIO PUBLIC</t>
  </si>
  <si>
    <t>12351-6120-0000-0000</t>
  </si>
  <si>
    <t>EDIFICACIÓN NO HABITACIONAL</t>
  </si>
  <si>
    <t>12351-6121-0000-0000</t>
  </si>
  <si>
    <t>12411-5111-0026-0000</t>
  </si>
  <si>
    <t>MUEBLES DE OFICINA Y ESTANTERÍA</t>
  </si>
  <si>
    <t>12412-5121-0001-0000</t>
  </si>
  <si>
    <t>MUEBLES EXCEPTO DE OFICINA Y ESTANTERIA</t>
  </si>
  <si>
    <t>12413-5151-0001-0000</t>
  </si>
  <si>
    <t>EQUIPO DE CÓMPUTO Y DE TECNOLOGÍAS DE LA</t>
  </si>
  <si>
    <t>12419-5191-0001-0000</t>
  </si>
  <si>
    <t>OTROS MOBILIARIOS Y EQUIPOS DE ADMINISTR</t>
  </si>
  <si>
    <t>12421-5211-0001-0000</t>
  </si>
  <si>
    <t>12423-5231-0001-0000</t>
  </si>
  <si>
    <t>12429-5291-0001-0000</t>
  </si>
  <si>
    <t>OTROS MOBILIARIO Y EQUIPO EDUCACIONAL Y</t>
  </si>
  <si>
    <t>12431-5311-0001-0000</t>
  </si>
  <si>
    <t>12441-5411-0018-0000</t>
  </si>
  <si>
    <t>AUTOMOVILES Y CAMIONES</t>
  </si>
  <si>
    <t>12441-5421-0001-0000</t>
  </si>
  <si>
    <t>CARROCERIAS Y REMOLQUES</t>
  </si>
  <si>
    <t>12449-5490-0001-0000</t>
  </si>
  <si>
    <t>OTRO EQUIPO DE TRANSPORTE</t>
  </si>
  <si>
    <t>EQUIPO DEDEFENSA Y SEGURIDAD</t>
  </si>
  <si>
    <t>12450-5512-0000-0000</t>
  </si>
  <si>
    <t>12464-5641-0001-0000</t>
  </si>
  <si>
    <t>SISTEMAS DE AIRE ACONDICIONADO, CALEFACC</t>
  </si>
  <si>
    <t>12465-5651-0001-0000</t>
  </si>
  <si>
    <t>EQUIPO DE COMUNICACION Y TELECOMUNICACIO</t>
  </si>
  <si>
    <t>12466-5661-0001-0000</t>
  </si>
  <si>
    <t>EQUIPOS DE GENERACION ELECTRICA APARATOS</t>
  </si>
  <si>
    <t>12466-5691-0000-0000</t>
  </si>
  <si>
    <t>12467-5671-0001-0000</t>
  </si>
  <si>
    <t>HERRAMIENTAS Y MAQUINAS HERRAMIENTAS</t>
  </si>
  <si>
    <t>12510-5900-0000-0000</t>
  </si>
  <si>
    <t>ACTIVOS INTANGIBLES</t>
  </si>
  <si>
    <t>12510-5910-0000-0000</t>
  </si>
  <si>
    <t>12510-5911-0001-0000</t>
  </si>
  <si>
    <t>12590-5900-0000-0000</t>
  </si>
  <si>
    <t>12590-5970-0000-0000</t>
  </si>
  <si>
    <t>LICENCIAS INFORMÁTICAS E INTELECTUALES</t>
  </si>
  <si>
    <t>12590-5971-0000-0000</t>
  </si>
  <si>
    <t>12590-5971-0001-0000</t>
  </si>
  <si>
    <t>21120-0000-0137-0000</t>
  </si>
  <si>
    <t>OPTIGAS CARBURACION S.A DE C.V.</t>
  </si>
  <si>
    <t>SE PAGA EN EL SIGIENTE MES</t>
  </si>
  <si>
    <t>21120-0000-0162-0000</t>
  </si>
  <si>
    <t>21120-0000-0225-0000</t>
  </si>
  <si>
    <t>TELEFONOS DE MEXICO SAB DE C.V.</t>
  </si>
  <si>
    <t>21120-0000-0269-0000</t>
  </si>
  <si>
    <t>GASMART COMERCIALIZADORA S.A DE C.V.</t>
  </si>
  <si>
    <t>21120-0000-0406-0000</t>
  </si>
  <si>
    <t>RADIOMOVIL DIPSA S.A DE C.V.</t>
  </si>
  <si>
    <t>21120-0000-0486-0000</t>
  </si>
  <si>
    <t>COMANDO JUNGLA TRAINING, S.A. DE C.V.</t>
  </si>
  <si>
    <t>21120-0000-0500-0000</t>
  </si>
  <si>
    <t>HECTOR GONZALEZ BECERRA</t>
  </si>
  <si>
    <t>21120-0000-0551-0000</t>
  </si>
  <si>
    <t>CENTRO DE CAPACITACION INTEGRAL PARA LA</t>
  </si>
  <si>
    <t>21120-0000-0637-0000</t>
  </si>
  <si>
    <t>DGP SA DE CV</t>
  </si>
  <si>
    <t>21120-0000-0671-0000</t>
  </si>
  <si>
    <t>RICARDO MEDINA VAZQUEZ</t>
  </si>
  <si>
    <t>21120-0000-0686-0000</t>
  </si>
  <si>
    <t>RUTH GERTRUDES JIMENEZ MOJICA</t>
  </si>
  <si>
    <t>21120-0000-0691-0000</t>
  </si>
  <si>
    <t>ALFREDO HERNANDEZ BARRÓN</t>
  </si>
  <si>
    <t>21120-0000-0696-0000</t>
  </si>
  <si>
    <t>INNOVATIO SERVICIOS INTEGRALES ISI SA DE</t>
  </si>
  <si>
    <t>21120-0000-0723-0000</t>
  </si>
  <si>
    <t>JOSÉ DE JESÚS LOZA VAZQUEZ</t>
  </si>
  <si>
    <t>21120-0000-0724-0000</t>
  </si>
  <si>
    <t>C.A.L.E.A.</t>
  </si>
  <si>
    <t>RETENCIONES DE IMPUESTOS POR PAGAR A CP</t>
  </si>
  <si>
    <t>I.S.R. HONORARIOS</t>
  </si>
  <si>
    <t>21171-0000-0002-0000</t>
  </si>
  <si>
    <t>IMPUESTO CEDULAR</t>
  </si>
  <si>
    <t>21171-0000-0005-0000</t>
  </si>
  <si>
    <t>RETENCION IVA 4%</t>
  </si>
  <si>
    <t>21199-0000-0000-0000</t>
  </si>
  <si>
    <t>OTRAS CUENTAS POR PAGAR A CP</t>
  </si>
  <si>
    <t>21199-0000-0001-0000</t>
  </si>
  <si>
    <t>21199-0000-0010-0000</t>
  </si>
  <si>
    <t>MANLIO MAURILIO ORTIZ MORENO</t>
  </si>
  <si>
    <t>21199-0000-0020-0000</t>
  </si>
  <si>
    <t>FERNANDO RODRIGUEZ HERNANDEZ</t>
  </si>
  <si>
    <t>ACADEMIA METROPOLITANA DE SEGURIDAD PÚBLICA DE LEÓN, GUANAJUATO</t>
  </si>
  <si>
    <t>INGRESOS POR ACTIVIDAD PROPIA</t>
  </si>
  <si>
    <t>43110-5000-0000-0000</t>
  </si>
  <si>
    <t>PRODUCTOS</t>
  </si>
  <si>
    <t>43110-5200-0000-0000</t>
  </si>
  <si>
    <t>PRODUCTOS DE TIPO CORRIENTE</t>
  </si>
  <si>
    <t>43190-5000-0000-0000</t>
  </si>
  <si>
    <t>43190-5900-0000-0000</t>
  </si>
  <si>
    <t>PRODUCTOS  NO  COMPRENDIDOS  EN  LAS  FR</t>
  </si>
  <si>
    <t>43190-5900-0001-0000</t>
  </si>
  <si>
    <t>OPERATIVO Y ADMINISTRATIVO</t>
  </si>
  <si>
    <t>32100-0000-0000-0000</t>
  </si>
  <si>
    <t>RESULTADOS DE LEJERCICIO (AHORRO/DESAHOR</t>
  </si>
  <si>
    <t>DE ACTIVIDAD PROPIA</t>
  </si>
  <si>
    <t>RESULTADO DEL EJERCICIO 2011</t>
  </si>
  <si>
    <t>RESULTADO DEL EJERCICIO 2012</t>
  </si>
  <si>
    <t>RESULTADO DE EJERCICIO 2013</t>
  </si>
  <si>
    <t>RESULTADO DEL EJERCICIO 2014</t>
  </si>
  <si>
    <t>RESULTADO DEL EJERCICIO 2015</t>
  </si>
  <si>
    <t>RESULTADO DEL EJERCICIO 2016</t>
  </si>
  <si>
    <t>RESULTADO DEL EJERCICIO 2017</t>
  </si>
  <si>
    <t>RESULTADO DEL EJERCICIO 2018</t>
  </si>
  <si>
    <t>RESULTADO DEL EJERCICIO 2019</t>
  </si>
  <si>
    <t>DIRECCION ADMINISTRATIVA EFECTIVO</t>
  </si>
  <si>
    <t>DIRECCION ADMINISTRATIVA DEBITO</t>
  </si>
  <si>
    <t>BANCO DEL BAJIO SA Cta.64516520101</t>
  </si>
  <si>
    <t>BANCO DEL BAJIO SACta.67347010101</t>
  </si>
  <si>
    <t>11121-0000-0003-0000</t>
  </si>
  <si>
    <t>BANCO DEL BAJIO SA Cta.68190230101</t>
  </si>
  <si>
    <t>11121-0000-0004-0000</t>
  </si>
  <si>
    <t>BANCO DEL BAJIO SA Cta.8171902</t>
  </si>
  <si>
    <t>72510-0000-0000-0000</t>
  </si>
  <si>
    <t>SUSCRIPCIÓN DE CONTRATOS DE PRÉSTAMOS Y</t>
  </si>
  <si>
    <t>72510-0000-0001-0000</t>
  </si>
  <si>
    <t>SUELDOS CADETES CONTRATADOS</t>
  </si>
  <si>
    <t>72510-0000-0002-0000</t>
  </si>
  <si>
    <t>SUELDO ADMINISTRATIVO CONTRATADO</t>
  </si>
  <si>
    <t>72610-0000-0000-0000</t>
  </si>
  <si>
    <t>CONTRATOS DE PRÉSTAMOS Y OTRAS OBLIGACIO</t>
  </si>
  <si>
    <t>72610-0000-0001-0000</t>
  </si>
  <si>
    <t>APLICACION DE SUELDOS CADETES CONTRATADO</t>
  </si>
  <si>
    <t>72610-0000-0002-0000</t>
  </si>
  <si>
    <t>APLICACION DE SUELDO ADMINISTRATIVO CON</t>
  </si>
  <si>
    <t>lnstituto Municipal de la Juventud de León Guanajuato</t>
  </si>
  <si>
    <t>Correspondiente del 01 de enero al 31 de Diciembre de 2020</t>
  </si>
  <si>
    <t>Correspondiente del 01 de enero al 31 de Diciembre del 2020</t>
  </si>
  <si>
    <t>1110-A</t>
  </si>
  <si>
    <t>1110-F</t>
  </si>
  <si>
    <t>3.1.1.2.0 Entidades Paraestatales y Fideicomisos No Empresariales y No Financieros
Estado de Situación Financiera Integrado, correspondiente a las Descentralizadas del Municipio de León
al 31 de Diciembre de 2020</t>
  </si>
  <si>
    <t>ÍNDICE</t>
  </si>
  <si>
    <t>NOMBRE</t>
  </si>
  <si>
    <t>3.1.1.2.0 Desarrollo Integral de la Familia (DIF)</t>
  </si>
  <si>
    <t>3.1.1.2.0 Comisión Municipal del Deporte y Cultura Física (COMUDE)</t>
  </si>
  <si>
    <t>3.1.1.2.0 Sistema Municipal de Agua Potable y Alcantarillado (SAPAL)</t>
  </si>
  <si>
    <t>3.1.1.2.0  Instituto Municipal de la Mujer</t>
  </si>
  <si>
    <t>3.1.1.2.0  Patronato del Parque Zoológico de León</t>
  </si>
  <si>
    <t>3.1.1.2.0   Fideicomiso Promoción Juvenil</t>
  </si>
  <si>
    <t>3.1.1.2.0   Patronato de Explora</t>
  </si>
  <si>
    <t>3.1.1.2.0   Instituto Cultural de León</t>
  </si>
  <si>
    <t>3.1.1.2.0    Museo de la Ciudad</t>
  </si>
  <si>
    <t xml:space="preserve">3.1.1.2.0    Patronato de la Feria y Parque Ecológico </t>
  </si>
  <si>
    <t>3.1.1.2.0     Instituto Municipal de Planeación (IMPLAN)</t>
  </si>
  <si>
    <t>3.1.1.2.0     Patronato del Parque Metropolitano</t>
  </si>
  <si>
    <t xml:space="preserve">3.1.1.2.0     Instituto Municipal de Vivienda (IMUVI) </t>
  </si>
  <si>
    <t>3.1.1.2.0     Patronato de Bomberos</t>
  </si>
  <si>
    <t>3.1.1.2.0     Fideicomiso Ciudad Industrial</t>
  </si>
  <si>
    <t>3.1.1.2.0     Fideicomiso de Obras por Cooperación (FIDOC)</t>
  </si>
  <si>
    <t>3.1.1.2.0     Sistema Integral de Aseo Público (SIAP)</t>
  </si>
  <si>
    <t>3.1.1.2.0     Academia Metropolitana de Seguridad Pública</t>
  </si>
  <si>
    <t>3.1.1.2.0     Instituto Municipal de la Juventud</t>
  </si>
  <si>
    <t>3.1.1.2.0 Sistema Municipal de Agua Potable y Alcantarillado (SAPAL RURAL)</t>
  </si>
  <si>
    <t>ACTIVO</t>
  </si>
  <si>
    <t>ACTIVO CIRCULANTE</t>
  </si>
  <si>
    <t>Efectivo y equivalentes</t>
  </si>
  <si>
    <t>Derechos a recibir efectivo o equivalentes</t>
  </si>
  <si>
    <t>Derechos a recibir bienes o servicios</t>
  </si>
  <si>
    <t>Estimación por pérdidas o deterioro de activos circulantes</t>
  </si>
  <si>
    <t>Otros activos circulantes</t>
  </si>
  <si>
    <t>ACTIVO NO CIRCULANTE</t>
  </si>
  <si>
    <t>Inversiones financieras a largo plazo</t>
  </si>
  <si>
    <t>Derechos a recibir efectivo o equivalentes a largo plazo</t>
  </si>
  <si>
    <t>Bienes inmuebles, infraestructura y construcciones en proceso</t>
  </si>
  <si>
    <t>Bienes muebles</t>
  </si>
  <si>
    <t>Depreciación, deterioro y amortización acumulada de bienes</t>
  </si>
  <si>
    <t>Activos diferidos</t>
  </si>
  <si>
    <t>Estimación por pérdida o deterioro de activos no circulantes</t>
  </si>
  <si>
    <t>Otros activos no circulantes</t>
  </si>
  <si>
    <t>PASIVO</t>
  </si>
  <si>
    <t>PASIVO CIRCULANTE</t>
  </si>
  <si>
    <t>Cuentas por pagar a corto plazo</t>
  </si>
  <si>
    <t>Documentos por pagar a corto plazo</t>
  </si>
  <si>
    <t>Porción a corto plazo de la deuda pública a largo plazo</t>
  </si>
  <si>
    <t>Títulos y valores a corto plazo</t>
  </si>
  <si>
    <t>Pasivos diferidos a corto plazo</t>
  </si>
  <si>
    <t>Fondos y bienes de terceros en garantía y/o administración a corto plazo</t>
  </si>
  <si>
    <t>Provisiones a corto plazo</t>
  </si>
  <si>
    <t>Otros pasivos a corto plazo</t>
  </si>
  <si>
    <t>PASIVO NO CIRCULANTE</t>
  </si>
  <si>
    <t>Cuentas por pagar a largo plazo</t>
  </si>
  <si>
    <t>Documentos por pagar a largo plazo</t>
  </si>
  <si>
    <t>Deuda pública a largo plazo</t>
  </si>
  <si>
    <t>Pasivos diferidos a largo plazo</t>
  </si>
  <si>
    <t>Fondos y bienes de terceros en garantía y/o en administración a largo plazo</t>
  </si>
  <si>
    <t>Provisiones a largo plazo</t>
  </si>
  <si>
    <t>HACIENDA PÚBLICA/ PATRIMONIO</t>
  </si>
  <si>
    <t>HACIENDA PÚBLICA/PATRIMONIO CONTRIBUIDO</t>
  </si>
  <si>
    <t>Donaciones de capital</t>
  </si>
  <si>
    <t>Actualización de la hacienda pública/patrimonio</t>
  </si>
  <si>
    <t>HACIENDA PÚBLICA /PATRIMONIO GENERADO</t>
  </si>
  <si>
    <t>Resultados del ejercicio (ahorro/ desahorro)</t>
  </si>
  <si>
    <t>Rectificaciones de resultados de ejercicios anteriores</t>
  </si>
  <si>
    <t>EXCESO O INSUFICIENCIA EN LA ACTUALIZACIÓN DE LA HACIENDA PÚBLICA/ PATRIMONIO</t>
  </si>
  <si>
    <t>Resultado por posición monetaria</t>
  </si>
  <si>
    <t>Resultado por tenencia de activos no monetarios</t>
  </si>
  <si>
    <t>MULTICUENTA</t>
  </si>
  <si>
    <t>SALDO AL 31 DIC 2020 $0.00 REMITIR A NOTA 15 EN EL ARCHIVO NGA</t>
  </si>
  <si>
    <t>SISTEMA DE AGUA POTABLE Y ALCANTARILLADO EN LA ZONA RURAL DEL MUNICIPIO DE LEON, GUANAJUATO</t>
  </si>
  <si>
    <t>Correspondiente del 1 Enero al 31 Diciembre 2020</t>
  </si>
  <si>
    <t>3.1.1.2.0 Entidades Paraestatales y Fideicomisos No Empresariales y No Financieros
Estado de Actividades Integrado, correspondiente a las Descentralizadas del Municipio de León
DEL 1 DE ENERO AL 31 DE DICIEMBRE DE 2020</t>
  </si>
  <si>
    <t>3.1.1.2.0 Instituto Municipal de la Mujer</t>
  </si>
  <si>
    <t>INGRESOS Y OTROS BENEFICIOS</t>
  </si>
  <si>
    <t>INGRESOS DE GESTIÓN</t>
  </si>
  <si>
    <t>Cuotas y aportaciones de seguridad social</t>
  </si>
  <si>
    <t>Contribuciones de mejoras</t>
  </si>
  <si>
    <t>Productos de tipo corriente</t>
  </si>
  <si>
    <t>Aprovechamientos de tipo corriente</t>
  </si>
  <si>
    <t>Ingresos por venta de bienes y servicios</t>
  </si>
  <si>
    <t>Participaciones y aportaciones</t>
  </si>
  <si>
    <t>Transferencias, asignaciones, subsidios y otras ayudas</t>
  </si>
  <si>
    <t>Incremento por variación de inventarios</t>
  </si>
  <si>
    <t>Disminución del exceso de estimaciones por pérdida o deterioro u obsolescencia</t>
  </si>
  <si>
    <t>Disminución del exceso de provisiones</t>
  </si>
  <si>
    <t>Otros ingresos</t>
  </si>
  <si>
    <t>Servicios personales</t>
  </si>
  <si>
    <t>Materiales y suministros</t>
  </si>
  <si>
    <t>Servicios generales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</si>
  <si>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</si>
  <si>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</si>
  <si>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</si>
  <si>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</si>
  <si>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</si>
  <si>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</si>
  <si>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</si>
  <si>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Transferencias al exterior</t>
  </si>
  <si>
    <t>Intereses de la deuda pública</t>
  </si>
  <si>
    <t>Comisiones de la deuda pública</t>
  </si>
  <si>
    <t>Gastos de la deuda pública</t>
  </si>
  <si>
    <t>Costo por coberturas</t>
  </si>
  <si>
    <t>Apoyos financieros</t>
  </si>
  <si>
    <t>Inversión pública no capitalizable</t>
  </si>
  <si>
    <t>Depreciaciones y Amortizaciones</t>
  </si>
  <si>
    <t>RESULTADOS DEL EJERCICIO (AHORRO/ DESAHORRO)</t>
  </si>
  <si>
    <t>3.1.1.2.0 Entidades Paraestatales y Fideicomisos No Empresariales y No Financieros
Estado de Variación en la Hacienda Pública Integrado, correspondiente a las Descentralizadas del Municipio de León
DEL 1 DE ENERO AL 31 DE DICIEMBRE DE 2020</t>
  </si>
  <si>
    <t>CONCEPTO</t>
  </si>
  <si>
    <t>3.1.1.2.0  Desarrollo Integral de la Familia (DIF)</t>
  </si>
  <si>
    <t>HACIENDA PÚBLICA / 
PATRIMONIO CONTRIBUIDO</t>
  </si>
  <si>
    <t xml:space="preserve">HACIENDA PÚBLICA / 
PATRIMONIO GENERADO </t>
  </si>
  <si>
    <t>Hacienda Pública/ Patrimonio Contruibuido Neto de 2019</t>
  </si>
  <si>
    <t>Hacienda Pública / Patrimonio Generado Neto de 2019</t>
  </si>
  <si>
    <t>Exceso o Insuficiencia en la Actualización de la Hacienda
Pública / Patrimonio Neto de 2019</t>
  </si>
  <si>
    <t>Resultado por Tenencia de Activos no Monetarios</t>
  </si>
  <si>
    <t>Hacienda Pública/Patrimonio Neto Final del Ejercicio 2019</t>
  </si>
  <si>
    <t>Cambios en la Hacienda Pública/Patrimonio Neto del Ejercicio 2020</t>
  </si>
  <si>
    <t xml:space="preserve">Aportaciones </t>
  </si>
  <si>
    <t xml:space="preserve">Donaciones de capital </t>
  </si>
  <si>
    <t xml:space="preserve">Actualización de la hacienda pública/patrimonio </t>
  </si>
  <si>
    <t>Variaciones de la Hacienda Pública/Patrimonio Neto del Ejercicio 2020</t>
  </si>
  <si>
    <t xml:space="preserve">Resultados de ejercicios anteriores </t>
  </si>
  <si>
    <t xml:space="preserve">Revalúos </t>
  </si>
  <si>
    <t xml:space="preserve">Reservas </t>
  </si>
  <si>
    <t>Cambios en el Exceso o Insuficiencia en la Actualización
de la Hacienda Pública / Patrimonio Neto de 2020</t>
  </si>
  <si>
    <t>Cambios en el Exceso o Insuficiencia en la Actualización de la Hacienda
Pública / Patrimonio Neto de 2020</t>
  </si>
  <si>
    <t>Saldo Neto en la Hacienda Pública / Patrimonio 2020</t>
  </si>
  <si>
    <t>3.1.1.2.0 Entidades Paraestatales y Fideicomisos No Empresariales y No Financieros
Estado de Flujo de Efectivo Integrado, correspondiente a las Descentralizadas del Municipio de León
DEL 1 DE ENERO AL 31 DE DICIEMBRE DE 2020</t>
  </si>
  <si>
    <t>3.1.1.2.0   Instituto Municipal de la Mujer</t>
  </si>
  <si>
    <t>ACTIVIDADES DE OPERACIÓN</t>
  </si>
  <si>
    <t>ORIGEN</t>
  </si>
  <si>
    <t>Participaciones y Aportaciones, Convenios, Incentivos Derivados de la Colaboración Fiscal y Fondos Distintos de Aportaciones</t>
  </si>
  <si>
    <t>Otros Orígenes de Operación</t>
  </si>
  <si>
    <t>APLICACIÓN</t>
  </si>
  <si>
    <t>Otras aplicaciones de operación</t>
  </si>
  <si>
    <t>FLUJO NETO DE EFECTIVO DE LAS ACTIVIDADES DE OPERACIÓN</t>
  </si>
  <si>
    <t>ACTIVIDADES DE INVERSIÓN</t>
  </si>
  <si>
    <t>Flujo de Efectivo de las actividades de Inversión</t>
  </si>
  <si>
    <t>Otros origenes de inversión</t>
  </si>
  <si>
    <t>Otras aplicaciones de inversión</t>
  </si>
  <si>
    <t>FLUJO NETO DE EFECTIVO DE LAS ACTIVIDADES DE INVERSIÓN</t>
  </si>
  <si>
    <t>ACTIVIDADES DE FINANCIAMIENTO</t>
  </si>
  <si>
    <t>Flujo de Efectivo de las actividades de Financiamiento</t>
  </si>
  <si>
    <t>Endeudamiento Neto</t>
  </si>
  <si>
    <t>Interno</t>
  </si>
  <si>
    <t>Externo</t>
  </si>
  <si>
    <t>Otros Orígenes de Financiamiento</t>
  </si>
  <si>
    <t>Servicios de la Deuda</t>
  </si>
  <si>
    <t>Otras aplicaciones de financiamiento</t>
  </si>
  <si>
    <t>FLUJO NETO DE EFECTIVO DE LAS ACTIVIDADES DE FINANCIAMIENTO</t>
  </si>
  <si>
    <t>INCREMENTO/DISMINUCIÓN NETA EN EL EFECTIVO Y EQUIVALENTES AL EFECTIVO</t>
  </si>
  <si>
    <t>Efectivo y Equivalentes al Efectivo al Inicio del Ejercicio</t>
  </si>
  <si>
    <t>Efectivo y Equivalentes al Efectivo al Final del Ejercicio</t>
  </si>
  <si>
    <t>1230-0</t>
  </si>
  <si>
    <t>1240-0</t>
  </si>
  <si>
    <t>Sistema Integral de Aseo Público</t>
  </si>
  <si>
    <t xml:space="preserve">SAPAL - RURAL </t>
  </si>
  <si>
    <t>Sistema Municipal de Agua Potable y Alcantarillado  RURAL</t>
  </si>
  <si>
    <t>Sistema de Agua Potable y Alcantarillado en la Zona Rural del Municipio de León,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</si>
</sst>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0.00_-;\-&quot;$&quot;* #,##0.00_-;_-&quot;$&quot;* &quot;-&quot;??_-;_-@_-"/>
    <numFmt numFmtId="43" formatCode="_-* #,##0.00_-;\-* #,##0.00_-;_-* &quot;-&quot;??_-;_-@_-"/>
    <numFmt numFmtId="164" formatCode="#,##0.0"/>
    <numFmt numFmtId="165" formatCode="_-* #,##0_-;\-* #,##0_-;_-* &quot;-&quot;??_-;_-@_-"/>
    <numFmt numFmtId="166" formatCode="_-* #,##0.00_-;\-* #,##0.00_-;_-* &quot;-&quot;_-;_-@_-"/>
  </numFmts>
  <fonts count="42" x14ac:knownFonts="1">
    <font>
      <sz val="11"/>
      <color theme="1"/>
      <name val="Calibri"/>
      <family val="2"/>
      <scheme val="minor"/>
    </font>
    <font>
      <sz val="11"/>
      <color theme="1"/>
      <name val="Calibri"/>
      <family val="2"/>
      <scheme val="minor"/>
    </font>
    <font>
      <sz val="11"/>
      <color rgb="FF000000"/>
      <name val="Calibri"/>
      <family val="2"/>
    </font>
    <font>
      <b/>
      <sz val="8"/>
      <color rgb="FF2B956F"/>
      <name val="Arial"/>
      <family val="2"/>
    </font>
    <font>
      <b/>
      <sz val="8"/>
      <color rgb="FF000000"/>
      <name val="Arial"/>
      <family val="2"/>
    </font>
    <font>
      <b/>
      <sz val="8"/>
      <name val="Arial"/>
      <family val="2"/>
    </font>
    <font>
      <sz val="8"/>
      <name val="Arial"/>
      <family val="2"/>
    </font>
    <font>
      <u/>
      <sz val="11"/>
      <color theme="10"/>
      <name val="Calibri"/>
      <family val="2"/>
      <scheme val="minor"/>
    </font>
    <font>
      <u/>
      <sz val="8"/>
      <color theme="10"/>
      <name val="Arial"/>
      <family val="2"/>
    </font>
    <font>
      <sz val="10"/>
      <name val="Arial"/>
      <family val="2"/>
    </font>
    <font>
      <b/>
      <sz val="8"/>
      <color theme="0"/>
      <name val="Arial"/>
      <family val="2"/>
    </font>
    <font>
      <b/>
      <sz val="8"/>
      <color theme="1"/>
      <name val="Calibri"/>
      <family val="2"/>
      <scheme val="minor"/>
    </font>
    <font>
      <sz val="8"/>
      <color theme="1"/>
      <name val="Calibri"/>
      <family val="2"/>
      <scheme val="minor"/>
    </font>
    <font>
      <sz val="8"/>
      <color theme="0"/>
      <name val="Calibri"/>
      <family val="2"/>
      <scheme val="minor"/>
    </font>
    <font>
      <sz val="8"/>
      <color theme="1"/>
      <name val="Arial"/>
      <family val="2"/>
    </font>
    <font>
      <b/>
      <sz val="8"/>
      <color theme="3"/>
      <name val="Arial"/>
      <family val="2"/>
    </font>
    <font>
      <u/>
      <sz val="11"/>
      <color theme="3"/>
      <name val="Calibri"/>
      <family val="2"/>
      <scheme val="minor"/>
    </font>
    <font>
      <sz val="8"/>
      <color theme="3"/>
      <name val="Calibri"/>
      <family val="2"/>
      <scheme val="minor"/>
    </font>
    <font>
      <sz val="8"/>
      <color rgb="FFFF0000"/>
      <name val="Calibri"/>
      <family val="2"/>
      <scheme val="minor"/>
    </font>
    <font>
      <b/>
      <sz val="8"/>
      <color theme="1"/>
      <name val="Arial"/>
      <family val="2"/>
    </font>
    <font>
      <sz val="8"/>
      <color theme="0"/>
      <name val="Arial"/>
      <family val="2"/>
    </font>
    <font>
      <sz val="8"/>
      <color rgb="FF000000"/>
      <name val="Arial"/>
      <family val="2"/>
    </font>
    <font>
      <b/>
      <sz val="8"/>
      <color rgb="FFFFFFFF"/>
      <name val="Arial"/>
      <family val="2"/>
    </font>
    <font>
      <sz val="8"/>
      <color rgb="FFFF0000"/>
      <name val="Arial"/>
      <family val="2"/>
    </font>
    <font>
      <sz val="9"/>
      <name val="Arial"/>
      <family val="2"/>
    </font>
    <font>
      <sz val="9"/>
      <color rgb="FF000000"/>
      <name val="Arial"/>
      <family val="2"/>
    </font>
    <font>
      <b/>
      <sz val="8"/>
      <color rgb="FF42906D"/>
      <name val="Arial"/>
      <family val="2"/>
    </font>
    <font>
      <sz val="10"/>
      <color indexed="8"/>
      <name val="Arial"/>
      <family val="2"/>
    </font>
    <font>
      <b/>
      <sz val="8"/>
      <color indexed="8"/>
      <name val="Arial"/>
      <family val="2"/>
    </font>
    <font>
      <sz val="8"/>
      <color indexed="8"/>
      <name val="Arial"/>
      <family val="2"/>
    </font>
    <font>
      <b/>
      <sz val="10"/>
      <color indexed="8"/>
      <name val="Arial"/>
      <family val="2"/>
    </font>
    <font>
      <b/>
      <sz val="8"/>
      <color theme="0"/>
      <name val="Calibri"/>
      <family val="2"/>
      <scheme val="minor"/>
    </font>
    <font>
      <b/>
      <sz val="8"/>
      <color rgb="FFFF0000"/>
      <name val="Calibri"/>
      <family val="2"/>
      <scheme val="minor"/>
    </font>
    <font>
      <b/>
      <sz val="7.5"/>
      <color rgb="FF000000"/>
      <name val="Arial"/>
      <family val="2"/>
    </font>
    <font>
      <b/>
      <i/>
      <sz val="8"/>
      <name val="Arial"/>
      <family val="2"/>
    </font>
    <font>
      <u/>
      <sz val="11"/>
      <color rgb="FFFF0000"/>
      <name val="Calibri"/>
      <family val="2"/>
      <scheme val="minor"/>
    </font>
    <font>
      <i/>
      <sz val="8"/>
      <name val="Arial"/>
      <family val="2"/>
    </font>
    <font>
      <b/>
      <sz val="8"/>
      <color rgb="FFFF0000"/>
      <name val="Arial"/>
      <family val="2"/>
    </font>
    <font>
      <sz val="8"/>
      <color theme="5"/>
      <name val="Arial"/>
      <family val="2"/>
    </font>
    <font>
      <sz val="8"/>
      <color rgb="FF002060"/>
      <name val="Arial"/>
      <family val="2"/>
    </font>
    <font>
      <b/>
      <sz val="8"/>
      <color rgb="FF002060"/>
      <name val="Arial"/>
      <family val="2"/>
    </font>
    <font>
      <i/>
      <sz val="8"/>
      <color rgb="FF2B956F"/>
      <name val="Arial"/>
      <family val="2"/>
    </font>
  </fonts>
  <fills count="28">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EDE7E7"/>
        <bgColor rgb="FF000000"/>
      </patternFill>
    </fill>
    <fill>
      <patternFill patternType="solid">
        <fgColor rgb="FF471306"/>
        <bgColor rgb="FF000000"/>
      </patternFill>
    </fill>
    <fill>
      <patternFill patternType="solid">
        <fgColor rgb="FF471406"/>
        <bgColor rgb="FF000000"/>
      </patternFill>
    </fill>
    <fill>
      <patternFill patternType="solid">
        <fgColor theme="0" tint="-0.14999847407452621"/>
        <bgColor indexed="64"/>
      </patternFill>
    </fill>
    <fill>
      <patternFill patternType="solid">
        <fgColor rgb="FFFFFFFF"/>
        <bgColor indexed="64"/>
      </patternFill>
    </fill>
    <fill>
      <patternFill patternType="solid">
        <fgColor theme="9" tint="-0.249977111117893"/>
        <bgColor indexed="64"/>
      </patternFill>
    </fill>
    <fill>
      <patternFill patternType="solid">
        <fgColor rgb="FF7030A0"/>
        <bgColor indexed="64"/>
      </patternFill>
    </fill>
    <fill>
      <patternFill patternType="solid">
        <fgColor theme="9" tint="0.79998168889431442"/>
        <bgColor indexed="64"/>
      </patternFill>
    </fill>
    <fill>
      <patternFill patternType="solid">
        <fgColor rgb="FFFFCC6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4"/>
        <bgColor indexed="64"/>
      </patternFill>
    </fill>
    <fill>
      <patternFill patternType="solid">
        <fgColor theme="2" tint="-9.9978637043366805E-2"/>
        <bgColor indexed="64"/>
      </patternFill>
    </fill>
    <fill>
      <patternFill patternType="solid">
        <fgColor rgb="FFCC3399"/>
        <bgColor indexed="64"/>
      </patternFill>
    </fill>
  </fills>
  <borders count="26">
    <border>
      <left/>
      <right/>
      <top/>
      <bottom/>
      <diagonal/>
    </border>
    <border>
      <left/>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auto="1"/>
      </right>
      <top style="thin">
        <color auto="1"/>
      </top>
      <bottom/>
      <diagonal/>
    </border>
    <border>
      <left/>
      <right style="thin">
        <color auto="1"/>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7" fillId="0" borderId="0" applyNumberFormat="0" applyFill="0" applyBorder="0" applyAlignment="0" applyProtection="0"/>
    <xf numFmtId="0" fontId="9" fillId="0" borderId="0"/>
    <xf numFmtId="43" fontId="1"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0" fontId="1" fillId="0" borderId="0"/>
    <xf numFmtId="43" fontId="14" fillId="0" borderId="0" applyFont="0" applyFill="0" applyBorder="0" applyAlignment="0" applyProtection="0"/>
  </cellStyleXfs>
  <cellXfs count="900">
    <xf numFmtId="0" fontId="0" fillId="0" borderId="0" xfId="0"/>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protection locked="0"/>
    </xf>
    <xf numFmtId="0" fontId="6" fillId="0" borderId="5" xfId="0" applyFont="1" applyFill="1" applyBorder="1" applyProtection="1">
      <protection locked="0"/>
    </xf>
    <xf numFmtId="0" fontId="5" fillId="0" borderId="6" xfId="0" applyFont="1" applyFill="1" applyBorder="1" applyAlignment="1" applyProtection="1">
      <alignment horizontal="center"/>
      <protection locked="0"/>
    </xf>
    <xf numFmtId="0" fontId="5" fillId="0" borderId="7" xfId="0" applyFont="1" applyFill="1" applyBorder="1" applyAlignment="1" applyProtection="1">
      <alignment horizontal="center"/>
      <protection locked="0"/>
    </xf>
    <xf numFmtId="0" fontId="5" fillId="0" borderId="7" xfId="0" applyFont="1" applyFill="1" applyBorder="1" applyAlignment="1" applyProtection="1">
      <alignment horizontal="left" indent="1"/>
      <protection locked="0"/>
    </xf>
    <xf numFmtId="0" fontId="8" fillId="0" borderId="6" xfId="5" applyFont="1" applyFill="1" applyBorder="1" applyAlignment="1" applyProtection="1">
      <alignment horizontal="center"/>
      <protection locked="0"/>
    </xf>
    <xf numFmtId="0" fontId="8" fillId="0" borderId="7" xfId="5" applyFont="1" applyFill="1" applyBorder="1" applyProtection="1">
      <protection locked="0"/>
    </xf>
    <xf numFmtId="0" fontId="6" fillId="0" borderId="7" xfId="0" applyFont="1" applyFill="1" applyBorder="1" applyProtection="1">
      <protection locked="0"/>
    </xf>
    <xf numFmtId="0" fontId="5" fillId="0" borderId="8" xfId="0" applyFont="1" applyFill="1" applyBorder="1" applyAlignment="1" applyProtection="1">
      <alignment horizontal="center"/>
      <protection locked="0"/>
    </xf>
    <xf numFmtId="0" fontId="6" fillId="0" borderId="9" xfId="0" applyFont="1" applyBorder="1" applyProtection="1">
      <protection locked="0"/>
    </xf>
    <xf numFmtId="0" fontId="6" fillId="0" borderId="0" xfId="0" applyFont="1" applyProtection="1">
      <protection locked="0"/>
    </xf>
    <xf numFmtId="0" fontId="6" fillId="0" borderId="0" xfId="6" applyFont="1" applyAlignment="1" applyProtection="1">
      <alignment vertical="top"/>
      <protection locked="0"/>
    </xf>
    <xf numFmtId="0" fontId="11" fillId="0" borderId="0" xfId="0" applyFont="1" applyAlignment="1">
      <alignment horizontal="center" vertical="center" wrapText="1"/>
    </xf>
    <xf numFmtId="0" fontId="11" fillId="0" borderId="0" xfId="0" applyFont="1" applyFill="1" applyAlignment="1">
      <alignment vertical="center" wrapText="1"/>
    </xf>
    <xf numFmtId="0" fontId="11" fillId="0" borderId="0" xfId="0" applyFont="1" applyAlignment="1">
      <alignment vertical="center" wrapText="1"/>
    </xf>
    <xf numFmtId="0" fontId="12" fillId="0" borderId="0" xfId="0" applyFont="1"/>
    <xf numFmtId="0" fontId="13" fillId="0" borderId="0" xfId="0" applyFont="1"/>
    <xf numFmtId="0" fontId="14" fillId="0" borderId="12" xfId="0" applyFont="1" applyBorder="1"/>
    <xf numFmtId="0" fontId="14" fillId="0" borderId="0" xfId="0" applyFont="1"/>
    <xf numFmtId="0" fontId="12" fillId="0" borderId="0" xfId="0" applyFont="1" applyFill="1"/>
    <xf numFmtId="41" fontId="5" fillId="5" borderId="13" xfId="7" applyNumberFormat="1" applyFont="1" applyFill="1" applyBorder="1" applyAlignment="1" applyProtection="1">
      <alignment vertical="center" wrapText="1"/>
      <protection locked="0"/>
    </xf>
    <xf numFmtId="0" fontId="15" fillId="0" borderId="0" xfId="0" applyFont="1"/>
    <xf numFmtId="0" fontId="16" fillId="0" borderId="0" xfId="5" applyFont="1" applyBorder="1"/>
    <xf numFmtId="0" fontId="17" fillId="0" borderId="0" xfId="0" applyFont="1" applyBorder="1"/>
    <xf numFmtId="0" fontId="17" fillId="0" borderId="0" xfId="0" applyFont="1" applyFill="1" applyBorder="1"/>
    <xf numFmtId="0" fontId="13" fillId="0" borderId="0" xfId="0" applyFont="1" applyBorder="1"/>
    <xf numFmtId="0" fontId="12" fillId="0" borderId="0" xfId="0" applyFont="1" applyBorder="1"/>
    <xf numFmtId="0" fontId="13" fillId="0" borderId="0" xfId="0" applyFont="1" applyFill="1" applyBorder="1"/>
    <xf numFmtId="0" fontId="18" fillId="0" borderId="0" xfId="0" applyFont="1" applyFill="1" applyBorder="1"/>
    <xf numFmtId="0" fontId="12" fillId="0" borderId="0" xfId="0" applyFont="1" applyFill="1" applyBorder="1"/>
    <xf numFmtId="0" fontId="18" fillId="0" borderId="0" xfId="0" applyFont="1" applyBorder="1"/>
    <xf numFmtId="41" fontId="19" fillId="5" borderId="13" xfId="7" applyNumberFormat="1" applyFont="1" applyFill="1" applyBorder="1" applyAlignment="1" applyProtection="1">
      <alignment vertical="center" wrapText="1"/>
      <protection locked="0"/>
    </xf>
    <xf numFmtId="0" fontId="20" fillId="0" borderId="0" xfId="0" applyFont="1"/>
    <xf numFmtId="0" fontId="4" fillId="2" borderId="0" xfId="4" applyFont="1" applyFill="1" applyAlignment="1">
      <alignment horizontal="right" vertical="center"/>
    </xf>
    <xf numFmtId="0" fontId="5" fillId="2" borderId="0" xfId="4" applyFont="1" applyFill="1" applyAlignment="1">
      <alignment horizontal="left" vertical="center"/>
    </xf>
    <xf numFmtId="0" fontId="21" fillId="0" borderId="0" xfId="4" applyFont="1" applyAlignment="1">
      <alignment vertical="center"/>
    </xf>
    <xf numFmtId="0" fontId="3" fillId="6" borderId="0" xfId="4" applyFont="1" applyFill="1" applyAlignment="1">
      <alignment horizontal="center" vertical="center"/>
    </xf>
    <xf numFmtId="0" fontId="3" fillId="6" borderId="0" xfId="4" applyFont="1" applyFill="1"/>
    <xf numFmtId="0" fontId="21" fillId="0" borderId="0" xfId="4" applyFont="1"/>
    <xf numFmtId="0" fontId="22" fillId="7" borderId="0" xfId="4" applyFont="1" applyFill="1"/>
    <xf numFmtId="0" fontId="21" fillId="0" borderId="0" xfId="4" applyFont="1" applyAlignment="1">
      <alignment horizontal="center"/>
    </xf>
    <xf numFmtId="4" fontId="21" fillId="0" borderId="0" xfId="4" applyNumberFormat="1" applyFont="1"/>
    <xf numFmtId="0" fontId="23" fillId="0" borderId="0" xfId="4" applyFont="1" applyFill="1" applyAlignment="1">
      <alignment horizontal="center"/>
    </xf>
    <xf numFmtId="0" fontId="23" fillId="0" borderId="0" xfId="4" applyFont="1" applyFill="1"/>
    <xf numFmtId="0" fontId="22" fillId="8" borderId="0" xfId="4" applyFont="1" applyFill="1"/>
    <xf numFmtId="0" fontId="21" fillId="0" borderId="0" xfId="4" applyFont="1" applyAlignment="1">
      <alignment horizontal="center" vertical="center"/>
    </xf>
    <xf numFmtId="0" fontId="3" fillId="6" borderId="0" xfId="8" applyFont="1" applyFill="1"/>
    <xf numFmtId="0" fontId="22" fillId="7" borderId="0" xfId="8" applyFont="1" applyFill="1"/>
    <xf numFmtId="0" fontId="6" fillId="0" borderId="0" xfId="8" applyFont="1" applyAlignment="1">
      <alignment horizontal="center" vertical="center"/>
    </xf>
    <xf numFmtId="0" fontId="6" fillId="0" borderId="0" xfId="8" applyFont="1"/>
    <xf numFmtId="4" fontId="6" fillId="0" borderId="0" xfId="8" applyNumberFormat="1" applyFont="1"/>
    <xf numFmtId="0" fontId="21" fillId="0" borderId="0" xfId="8" applyFont="1"/>
    <xf numFmtId="0" fontId="6" fillId="0" borderId="0" xfId="8" applyFont="1" applyAlignment="1">
      <alignment wrapText="1"/>
    </xf>
    <xf numFmtId="0" fontId="6" fillId="0" borderId="0" xfId="8" applyFont="1" applyAlignment="1">
      <alignment horizontal="center"/>
    </xf>
    <xf numFmtId="9" fontId="6" fillId="0" borderId="0" xfId="8" applyNumberFormat="1" applyFont="1"/>
    <xf numFmtId="0" fontId="4" fillId="2" borderId="0" xfId="9" applyFont="1" applyFill="1" applyAlignment="1">
      <alignment horizontal="right" vertical="center"/>
    </xf>
    <xf numFmtId="0" fontId="5" fillId="2" borderId="0" xfId="9" applyFont="1" applyFill="1" applyAlignment="1">
      <alignment horizontal="left" vertical="center"/>
    </xf>
    <xf numFmtId="0" fontId="21" fillId="0" borderId="0" xfId="9" applyFont="1"/>
    <xf numFmtId="0" fontId="3" fillId="6" borderId="0" xfId="9" applyFont="1" applyFill="1" applyAlignment="1">
      <alignment horizontal="center" vertical="center"/>
    </xf>
    <xf numFmtId="0" fontId="3" fillId="6" borderId="0" xfId="9" applyFont="1" applyFill="1"/>
    <xf numFmtId="0" fontId="22" fillId="7" borderId="0" xfId="9" applyFont="1" applyFill="1"/>
    <xf numFmtId="0" fontId="21" fillId="0" borderId="0" xfId="9" applyFont="1" applyAlignment="1">
      <alignment horizontal="center"/>
    </xf>
    <xf numFmtId="4" fontId="21" fillId="0" borderId="0" xfId="9" applyNumberFormat="1" applyFont="1"/>
    <xf numFmtId="0" fontId="21" fillId="0" borderId="0" xfId="9" applyFont="1" applyAlignment="1">
      <alignment vertical="center"/>
    </xf>
    <xf numFmtId="0" fontId="4" fillId="0" borderId="0" xfId="9" applyFont="1" applyAlignment="1">
      <alignment horizontal="center"/>
    </xf>
    <xf numFmtId="0" fontId="4" fillId="0" borderId="0" xfId="9" applyFont="1"/>
    <xf numFmtId="4" fontId="4" fillId="0" borderId="0" xfId="9" applyNumberFormat="1" applyFont="1"/>
    <xf numFmtId="0" fontId="22" fillId="7" borderId="0" xfId="9" applyFont="1" applyFill="1" applyAlignment="1">
      <alignment horizontal="center"/>
    </xf>
    <xf numFmtId="0" fontId="14" fillId="0" borderId="0" xfId="10" applyFont="1" applyAlignment="1">
      <alignment vertical="center"/>
    </xf>
    <xf numFmtId="0" fontId="19" fillId="0" borderId="0" xfId="10" applyFont="1"/>
    <xf numFmtId="0" fontId="4" fillId="9" borderId="10" xfId="10" applyFont="1" applyFill="1" applyBorder="1" applyAlignment="1">
      <alignment vertical="center"/>
    </xf>
    <xf numFmtId="4" fontId="4" fillId="9" borderId="19" xfId="10" applyNumberFormat="1" applyFont="1" applyFill="1" applyBorder="1" applyAlignment="1">
      <alignment horizontal="right" vertical="center" wrapText="1" indent="1"/>
    </xf>
    <xf numFmtId="0" fontId="14" fillId="0" borderId="0" xfId="10" applyFont="1"/>
    <xf numFmtId="0" fontId="4" fillId="0" borderId="11" xfId="10" applyFont="1" applyBorder="1" applyAlignment="1">
      <alignment vertical="center"/>
    </xf>
    <xf numFmtId="0" fontId="4" fillId="0" borderId="11" xfId="10" applyFont="1" applyBorder="1" applyAlignment="1">
      <alignment horizontal="right" vertical="center"/>
    </xf>
    <xf numFmtId="0" fontId="4" fillId="0" borderId="10" xfId="10" applyFont="1" applyBorder="1" applyAlignment="1">
      <alignment vertical="center"/>
    </xf>
    <xf numFmtId="4" fontId="4" fillId="0" borderId="19" xfId="10" applyNumberFormat="1" applyFont="1" applyBorder="1" applyAlignment="1">
      <alignment horizontal="right" vertical="center" wrapText="1" indent="1"/>
    </xf>
    <xf numFmtId="0" fontId="6" fillId="0" borderId="10" xfId="10" applyFont="1" applyBorder="1" applyAlignment="1">
      <alignment vertical="center"/>
    </xf>
    <xf numFmtId="0" fontId="6" fillId="0" borderId="11" xfId="10" applyFont="1" applyBorder="1" applyAlignment="1">
      <alignment horizontal="left" vertical="center" indent="1"/>
    </xf>
    <xf numFmtId="4" fontId="21" fillId="0" borderId="19" xfId="10" applyNumberFormat="1" applyFont="1" applyBorder="1" applyAlignment="1">
      <alignment horizontal="right" vertical="center" wrapText="1" indent="1"/>
    </xf>
    <xf numFmtId="0" fontId="14" fillId="0" borderId="10" xfId="10" applyFont="1" applyBorder="1"/>
    <xf numFmtId="0" fontId="21" fillId="0" borderId="20" xfId="10" applyFont="1" applyBorder="1" applyAlignment="1">
      <alignment horizontal="left" vertical="center" wrapText="1" indent="1"/>
    </xf>
    <xf numFmtId="0" fontId="21" fillId="0" borderId="10" xfId="10" applyFont="1" applyBorder="1" applyAlignment="1">
      <alignment horizontal="left" vertical="center"/>
    </xf>
    <xf numFmtId="0" fontId="21" fillId="0" borderId="11" xfId="10" applyFont="1" applyBorder="1" applyAlignment="1">
      <alignment horizontal="left" vertical="center" indent="1"/>
    </xf>
    <xf numFmtId="0" fontId="21" fillId="0" borderId="11" xfId="10" applyFont="1" applyBorder="1" applyAlignment="1">
      <alignment horizontal="left" vertical="center" wrapText="1"/>
    </xf>
    <xf numFmtId="4" fontId="21" fillId="0" borderId="11" xfId="10" applyNumberFormat="1" applyFont="1" applyBorder="1" applyAlignment="1">
      <alignment horizontal="right" vertical="center" wrapText="1" indent="1"/>
    </xf>
    <xf numFmtId="0" fontId="6" fillId="0" borderId="10" xfId="10" applyFont="1" applyBorder="1" applyAlignment="1">
      <alignment horizontal="left" vertical="center"/>
    </xf>
    <xf numFmtId="0" fontId="6" fillId="0" borderId="10" xfId="10" applyFont="1" applyBorder="1" applyAlignment="1">
      <alignment horizontal="left"/>
    </xf>
    <xf numFmtId="4" fontId="21" fillId="0" borderId="19" xfId="10" applyNumberFormat="1" applyFont="1" applyBorder="1" applyAlignment="1">
      <alignment horizontal="right" vertical="center" indent="1"/>
    </xf>
    <xf numFmtId="0" fontId="21" fillId="0" borderId="11" xfId="10" applyFont="1" applyBorder="1" applyAlignment="1">
      <alignment horizontal="left" vertical="center"/>
    </xf>
    <xf numFmtId="4" fontId="21" fillId="0" borderId="12" xfId="10" applyNumberFormat="1" applyFont="1" applyBorder="1" applyAlignment="1">
      <alignment horizontal="right" vertical="center" indent="1"/>
    </xf>
    <xf numFmtId="0" fontId="4" fillId="9" borderId="19" xfId="10" applyFont="1" applyFill="1" applyBorder="1" applyAlignment="1">
      <alignment vertical="center"/>
    </xf>
    <xf numFmtId="0" fontId="14" fillId="0" borderId="0" xfId="10" applyFont="1" applyAlignment="1">
      <alignment horizontal="center" vertical="center"/>
    </xf>
    <xf numFmtId="0" fontId="4" fillId="9" borderId="17" xfId="10" applyFont="1" applyFill="1" applyBorder="1" applyAlignment="1">
      <alignment vertical="center"/>
    </xf>
    <xf numFmtId="4" fontId="4" fillId="9" borderId="19" xfId="10" applyNumberFormat="1" applyFont="1" applyFill="1" applyBorder="1" applyAlignment="1">
      <alignment horizontal="right" vertical="center"/>
    </xf>
    <xf numFmtId="0" fontId="14" fillId="0" borderId="11" xfId="10" applyFont="1" applyBorder="1"/>
    <xf numFmtId="4" fontId="4" fillId="0" borderId="11" xfId="10" applyNumberFormat="1" applyFont="1" applyBorder="1" applyAlignment="1">
      <alignment horizontal="right" vertical="center"/>
    </xf>
    <xf numFmtId="0" fontId="4" fillId="0" borderId="20" xfId="10" applyFont="1" applyBorder="1" applyAlignment="1">
      <alignment vertical="center"/>
    </xf>
    <xf numFmtId="49" fontId="5" fillId="0" borderId="10" xfId="10" applyNumberFormat="1" applyFont="1" applyBorder="1" applyAlignment="1">
      <alignment vertical="center"/>
    </xf>
    <xf numFmtId="0" fontId="6" fillId="0" borderId="20" xfId="10" applyFont="1" applyBorder="1" applyAlignment="1">
      <alignment horizontal="left" vertical="center" indent="1"/>
    </xf>
    <xf numFmtId="4" fontId="6" fillId="0" borderId="19" xfId="10" applyNumberFormat="1" applyFont="1" applyBorder="1" applyAlignment="1">
      <alignment horizontal="right" vertical="center" wrapText="1" indent="1"/>
    </xf>
    <xf numFmtId="49" fontId="6" fillId="0" borderId="10" xfId="10" applyNumberFormat="1" applyFont="1" applyBorder="1"/>
    <xf numFmtId="0" fontId="6" fillId="0" borderId="20" xfId="10" applyFont="1" applyBorder="1" applyAlignment="1">
      <alignment horizontal="left" vertical="center" wrapText="1" indent="1"/>
    </xf>
    <xf numFmtId="0" fontId="6" fillId="0" borderId="11" xfId="10" applyFont="1" applyBorder="1"/>
    <xf numFmtId="0" fontId="6" fillId="0" borderId="11" xfId="10" applyFont="1" applyBorder="1" applyAlignment="1">
      <alignment vertical="center"/>
    </xf>
    <xf numFmtId="4" fontId="6" fillId="0" borderId="11" xfId="10" applyNumberFormat="1" applyFont="1" applyBorder="1" applyAlignment="1">
      <alignment horizontal="right" vertical="center"/>
    </xf>
    <xf numFmtId="0" fontId="5" fillId="0" borderId="10" xfId="10" applyFont="1" applyBorder="1" applyAlignment="1">
      <alignment vertical="center"/>
    </xf>
    <xf numFmtId="0" fontId="5" fillId="0" borderId="20" xfId="10" applyFont="1" applyBorder="1" applyAlignment="1">
      <alignment vertical="center"/>
    </xf>
    <xf numFmtId="4" fontId="5" fillId="0" borderId="19" xfId="10" applyNumberFormat="1" applyFont="1" applyBorder="1" applyAlignment="1">
      <alignment horizontal="right" vertical="center" wrapText="1" indent="1"/>
    </xf>
    <xf numFmtId="4" fontId="6" fillId="0" borderId="19" xfId="10" applyNumberFormat="1" applyFont="1" applyBorder="1" applyAlignment="1">
      <alignment horizontal="right" vertical="center" indent="1"/>
    </xf>
    <xf numFmtId="0" fontId="21" fillId="0" borderId="11" xfId="10" applyFont="1" applyBorder="1" applyAlignment="1">
      <alignment vertical="center"/>
    </xf>
    <xf numFmtId="4" fontId="21" fillId="0" borderId="11" xfId="10" applyNumberFormat="1" applyFont="1" applyBorder="1" applyAlignment="1">
      <alignment horizontal="right" vertical="center"/>
    </xf>
    <xf numFmtId="0" fontId="4" fillId="3" borderId="10" xfId="10" applyFont="1" applyFill="1" applyBorder="1" applyAlignment="1">
      <alignment vertical="center"/>
    </xf>
    <xf numFmtId="4" fontId="21" fillId="0" borderId="0" xfId="4" applyNumberFormat="1" applyFont="1" applyFill="1"/>
    <xf numFmtId="0" fontId="21" fillId="0" borderId="0" xfId="4" applyFont="1" applyFill="1"/>
    <xf numFmtId="0" fontId="6" fillId="0" borderId="0" xfId="8" applyFont="1" applyFill="1"/>
    <xf numFmtId="0" fontId="6" fillId="0" borderId="0" xfId="8" applyNumberFormat="1" applyFont="1"/>
    <xf numFmtId="4" fontId="21" fillId="0" borderId="0" xfId="9" applyNumberFormat="1" applyFont="1" applyFill="1"/>
    <xf numFmtId="0" fontId="21" fillId="0" borderId="0" xfId="9" applyNumberFormat="1" applyFont="1"/>
    <xf numFmtId="4" fontId="14" fillId="0" borderId="0" xfId="10" applyNumberFormat="1" applyFont="1"/>
    <xf numFmtId="4" fontId="21" fillId="0" borderId="0" xfId="9" applyNumberFormat="1" applyFont="1" applyAlignment="1">
      <alignment horizontal="right"/>
    </xf>
    <xf numFmtId="43" fontId="21" fillId="0" borderId="0" xfId="1" applyFont="1"/>
    <xf numFmtId="0" fontId="3" fillId="6" borderId="0" xfId="4" applyFont="1" applyFill="1" applyAlignment="1">
      <alignment horizontal="center"/>
    </xf>
    <xf numFmtId="9" fontId="21" fillId="0" borderId="0" xfId="4" applyNumberFormat="1" applyFont="1"/>
    <xf numFmtId="0" fontId="6" fillId="0" borderId="0" xfId="8" applyFont="1" applyAlignment="1">
      <alignment horizontal="left" wrapText="1"/>
    </xf>
    <xf numFmtId="164" fontId="21" fillId="0" borderId="0" xfId="4" applyNumberFormat="1" applyFont="1"/>
    <xf numFmtId="0" fontId="6" fillId="0" borderId="0" xfId="9" applyFont="1" applyAlignment="1">
      <alignment horizontal="center"/>
    </xf>
    <xf numFmtId="0" fontId="6" fillId="0" borderId="0" xfId="9" applyFont="1"/>
    <xf numFmtId="4" fontId="6" fillId="0" borderId="0" xfId="9" applyNumberFormat="1" applyFont="1"/>
    <xf numFmtId="43" fontId="21" fillId="0" borderId="0" xfId="1" applyFont="1" applyAlignment="1">
      <alignment vertical="center"/>
    </xf>
    <xf numFmtId="0" fontId="10" fillId="7" borderId="0" xfId="9" applyFont="1" applyFill="1"/>
    <xf numFmtId="43" fontId="21" fillId="0" borderId="0" xfId="1" applyFont="1" applyFill="1"/>
    <xf numFmtId="43" fontId="4" fillId="9" borderId="19" xfId="1" applyFont="1" applyFill="1" applyBorder="1" applyAlignment="1">
      <alignment horizontal="right" vertical="center"/>
    </xf>
    <xf numFmtId="43" fontId="4" fillId="0" borderId="11" xfId="1" applyFont="1" applyBorder="1" applyAlignment="1">
      <alignment horizontal="right" vertical="center"/>
    </xf>
    <xf numFmtId="43" fontId="4" fillId="0" borderId="19" xfId="1" applyFont="1" applyBorder="1" applyAlignment="1">
      <alignment horizontal="right" vertical="center" wrapText="1" indent="1"/>
    </xf>
    <xf numFmtId="43" fontId="6" fillId="0" borderId="19" xfId="1" applyFont="1" applyBorder="1" applyAlignment="1">
      <alignment horizontal="right" vertical="center" wrapText="1" indent="1"/>
    </xf>
    <xf numFmtId="43" fontId="6" fillId="0" borderId="11" xfId="1" applyFont="1" applyBorder="1" applyAlignment="1">
      <alignment horizontal="right" vertical="center"/>
    </xf>
    <xf numFmtId="43" fontId="5" fillId="0" borderId="19" xfId="1" applyFont="1" applyBorder="1" applyAlignment="1">
      <alignment horizontal="right" vertical="center" wrapText="1" indent="1"/>
    </xf>
    <xf numFmtId="43" fontId="6" fillId="0" borderId="19" xfId="1" applyFont="1" applyBorder="1" applyAlignment="1">
      <alignment horizontal="right" vertical="center" indent="1"/>
    </xf>
    <xf numFmtId="43" fontId="21" fillId="0" borderId="11" xfId="1" applyFont="1" applyBorder="1" applyAlignment="1">
      <alignment horizontal="right" vertical="center"/>
    </xf>
    <xf numFmtId="43" fontId="4" fillId="9" borderId="19" xfId="1" applyFont="1" applyFill="1" applyBorder="1" applyAlignment="1">
      <alignment horizontal="right" vertical="center" wrapText="1" indent="1"/>
    </xf>
    <xf numFmtId="0" fontId="4" fillId="0" borderId="0" xfId="4" applyFont="1" applyFill="1" applyAlignment="1">
      <alignment horizontal="right" vertical="center"/>
    </xf>
    <xf numFmtId="0" fontId="5" fillId="0" borderId="0" xfId="4" applyFont="1" applyFill="1" applyAlignment="1">
      <alignment horizontal="left" vertical="center"/>
    </xf>
    <xf numFmtId="0" fontId="23" fillId="0" borderId="0" xfId="4" applyFont="1" applyAlignment="1">
      <alignment horizontal="center"/>
    </xf>
    <xf numFmtId="0" fontId="23" fillId="0" borderId="0" xfId="4" applyFont="1"/>
    <xf numFmtId="0" fontId="4" fillId="0" borderId="0" xfId="4" applyFont="1" applyAlignment="1">
      <alignment horizontal="center"/>
    </xf>
    <xf numFmtId="0" fontId="4" fillId="0" borderId="0" xfId="4" applyFont="1"/>
    <xf numFmtId="4" fontId="4" fillId="0" borderId="0" xfId="4" applyNumberFormat="1" applyFont="1"/>
    <xf numFmtId="0" fontId="6" fillId="0" borderId="0" xfId="6" applyFont="1" applyAlignment="1" applyProtection="1">
      <alignment vertical="top" wrapText="1"/>
      <protection locked="0"/>
    </xf>
    <xf numFmtId="4" fontId="6" fillId="0" borderId="0" xfId="6" applyNumberFormat="1" applyFont="1" applyAlignment="1" applyProtection="1">
      <alignment vertical="top"/>
      <protection locked="0"/>
    </xf>
    <xf numFmtId="0" fontId="4" fillId="0" borderId="0" xfId="9" applyFont="1" applyFill="1" applyAlignment="1">
      <alignment horizontal="right" vertical="center"/>
    </xf>
    <xf numFmtId="0" fontId="5" fillId="0" borderId="0" xfId="9" applyFont="1" applyFill="1" applyAlignment="1">
      <alignment horizontal="left" vertical="center"/>
    </xf>
    <xf numFmtId="0" fontId="4" fillId="0" borderId="10" xfId="10" applyFont="1" applyFill="1" applyBorder="1" applyAlignment="1">
      <alignment vertical="center"/>
    </xf>
    <xf numFmtId="4" fontId="4" fillId="0" borderId="19" xfId="10" applyNumberFormat="1" applyFont="1" applyFill="1" applyBorder="1" applyAlignment="1">
      <alignment horizontal="right" vertical="center"/>
    </xf>
    <xf numFmtId="43" fontId="21" fillId="0" borderId="0" xfId="9" applyNumberFormat="1" applyFont="1"/>
    <xf numFmtId="0" fontId="5" fillId="2" borderId="0" xfId="4" applyFont="1" applyFill="1" applyAlignment="1">
      <alignment horizontal="center" vertical="center"/>
    </xf>
    <xf numFmtId="0" fontId="22" fillId="7" borderId="0" xfId="4" applyFont="1" applyFill="1" applyAlignment="1">
      <alignment horizontal="center"/>
    </xf>
    <xf numFmtId="4" fontId="21" fillId="0" borderId="0" xfId="4" applyNumberFormat="1" applyFont="1" applyAlignment="1">
      <alignment horizontal="center"/>
    </xf>
    <xf numFmtId="4" fontId="4" fillId="0" borderId="0" xfId="4" applyNumberFormat="1" applyFont="1" applyAlignment="1">
      <alignment horizontal="center"/>
    </xf>
    <xf numFmtId="9" fontId="21" fillId="0" borderId="0" xfId="3" applyFont="1"/>
    <xf numFmtId="9" fontId="21" fillId="0" borderId="0" xfId="4" applyNumberFormat="1" applyFont="1" applyAlignment="1">
      <alignment horizontal="center"/>
    </xf>
    <xf numFmtId="0" fontId="22" fillId="8" borderId="0" xfId="4" applyFont="1" applyFill="1" applyAlignment="1">
      <alignment horizontal="center"/>
    </xf>
    <xf numFmtId="4" fontId="21" fillId="0" borderId="0" xfId="9" applyNumberFormat="1" applyFont="1" applyAlignment="1">
      <alignment horizontal="center"/>
    </xf>
    <xf numFmtId="0" fontId="14" fillId="0" borderId="0" xfId="10" applyFont="1" applyBorder="1" applyAlignment="1">
      <alignment horizontal="center" vertical="center"/>
    </xf>
    <xf numFmtId="0" fontId="14" fillId="0" borderId="0" xfId="10" applyFont="1" applyFill="1" applyBorder="1"/>
    <xf numFmtId="0" fontId="4" fillId="3" borderId="17" xfId="10" applyFont="1" applyFill="1" applyBorder="1" applyAlignment="1">
      <alignment vertical="center"/>
    </xf>
    <xf numFmtId="4" fontId="19" fillId="3" borderId="19" xfId="10" applyNumberFormat="1" applyFont="1" applyFill="1" applyBorder="1"/>
    <xf numFmtId="0" fontId="4" fillId="0" borderId="11" xfId="10" applyFont="1" applyFill="1" applyBorder="1" applyAlignment="1">
      <alignment vertical="center"/>
    </xf>
    <xf numFmtId="4" fontId="4" fillId="0" borderId="11" xfId="10" applyNumberFormat="1" applyFont="1" applyFill="1" applyBorder="1" applyAlignment="1">
      <alignment horizontal="right" vertical="center"/>
    </xf>
    <xf numFmtId="0" fontId="4" fillId="0" borderId="19" xfId="10" applyFont="1" applyFill="1" applyBorder="1" applyAlignment="1">
      <alignment vertical="center"/>
    </xf>
    <xf numFmtId="0" fontId="21" fillId="0" borderId="19" xfId="10" applyFont="1" applyFill="1" applyBorder="1" applyAlignment="1">
      <alignment horizontal="left" vertical="center" wrapText="1" indent="1"/>
    </xf>
    <xf numFmtId="4" fontId="21" fillId="0" borderId="19" xfId="10" applyNumberFormat="1" applyFont="1" applyFill="1" applyBorder="1" applyAlignment="1">
      <alignment horizontal="right" vertical="center" wrapText="1" indent="1"/>
    </xf>
    <xf numFmtId="0" fontId="21" fillId="0" borderId="19" xfId="10" applyFont="1" applyFill="1" applyBorder="1" applyAlignment="1">
      <alignment horizontal="left" vertical="center" indent="1"/>
    </xf>
    <xf numFmtId="0" fontId="21" fillId="0" borderId="11" xfId="10" applyFont="1" applyFill="1" applyBorder="1" applyAlignment="1">
      <alignment vertical="center"/>
    </xf>
    <xf numFmtId="4" fontId="21" fillId="0" borderId="11" xfId="10" applyNumberFormat="1" applyFont="1" applyFill="1" applyBorder="1" applyAlignment="1">
      <alignment horizontal="right" vertical="center"/>
    </xf>
    <xf numFmtId="0" fontId="4" fillId="0" borderId="20" xfId="10" applyFont="1" applyFill="1" applyBorder="1" applyAlignment="1">
      <alignment vertical="center"/>
    </xf>
    <xf numFmtId="4" fontId="19" fillId="0" borderId="19" xfId="10" applyNumberFormat="1" applyFont="1" applyFill="1" applyBorder="1"/>
    <xf numFmtId="0" fontId="21" fillId="0" borderId="20" xfId="10" applyFont="1" applyFill="1" applyBorder="1" applyAlignment="1">
      <alignment horizontal="left" vertical="center" wrapText="1" indent="1"/>
    </xf>
    <xf numFmtId="0" fontId="21" fillId="0" borderId="20" xfId="10" applyFont="1" applyFill="1" applyBorder="1" applyAlignment="1">
      <alignment horizontal="left" vertical="center" indent="1"/>
    </xf>
    <xf numFmtId="0" fontId="5" fillId="0" borderId="0" xfId="10" applyFont="1" applyFill="1" applyBorder="1" applyAlignment="1" applyProtection="1">
      <alignment vertical="center" wrapText="1"/>
      <protection locked="0"/>
    </xf>
    <xf numFmtId="0" fontId="21" fillId="0" borderId="19" xfId="10" applyNumberFormat="1" applyFont="1" applyFill="1" applyBorder="1" applyAlignment="1">
      <alignment horizontal="right" vertical="center" wrapText="1" indent="1"/>
    </xf>
    <xf numFmtId="0" fontId="3" fillId="6" borderId="0" xfId="9" applyFont="1" applyFill="1" applyAlignment="1">
      <alignment horizontal="center"/>
    </xf>
    <xf numFmtId="4" fontId="4" fillId="0" borderId="0" xfId="9" applyNumberFormat="1" applyFont="1" applyAlignment="1">
      <alignment horizontal="center"/>
    </xf>
    <xf numFmtId="0" fontId="21" fillId="0" borderId="0" xfId="9" applyNumberFormat="1" applyFont="1" applyAlignment="1">
      <alignment horizontal="center"/>
    </xf>
    <xf numFmtId="0" fontId="6" fillId="0" borderId="0" xfId="4" applyFont="1" applyAlignment="1">
      <alignment horizontal="center"/>
    </xf>
    <xf numFmtId="0" fontId="6" fillId="0" borderId="0" xfId="4" applyFont="1"/>
    <xf numFmtId="0" fontId="6" fillId="0" borderId="0" xfId="6" applyFont="1" applyAlignment="1" applyProtection="1">
      <alignment vertical="top"/>
    </xf>
    <xf numFmtId="0" fontId="20" fillId="0" borderId="0" xfId="6" applyFont="1" applyBorder="1" applyAlignment="1" applyProtection="1">
      <alignment vertical="top" wrapText="1"/>
      <protection locked="0"/>
    </xf>
    <xf numFmtId="0" fontId="24" fillId="0" borderId="0" xfId="6" applyFont="1" applyAlignment="1" applyProtection="1">
      <alignment vertical="top"/>
    </xf>
    <xf numFmtId="0" fontId="25" fillId="0" borderId="0" xfId="9" applyFont="1"/>
    <xf numFmtId="49" fontId="14" fillId="0" borderId="0" xfId="0" applyNumberFormat="1" applyFont="1" applyAlignment="1">
      <alignment wrapText="1"/>
    </xf>
    <xf numFmtId="4" fontId="14" fillId="0" borderId="0" xfId="0" applyNumberFormat="1" applyFont="1" applyAlignment="1">
      <alignment wrapText="1"/>
    </xf>
    <xf numFmtId="49" fontId="14" fillId="0" borderId="0" xfId="0" applyNumberFormat="1" applyFont="1" applyFill="1" applyAlignment="1">
      <alignment wrapText="1"/>
    </xf>
    <xf numFmtId="0" fontId="21" fillId="0" borderId="0" xfId="4" applyFont="1" applyAlignment="1">
      <alignment wrapText="1"/>
    </xf>
    <xf numFmtId="4" fontId="14" fillId="0" borderId="0" xfId="0" applyNumberFormat="1" applyFont="1" applyFill="1" applyBorder="1" applyAlignment="1">
      <alignment wrapText="1"/>
    </xf>
    <xf numFmtId="0" fontId="21" fillId="0" borderId="0" xfId="4" applyFont="1" applyAlignment="1">
      <alignment horizontal="left"/>
    </xf>
    <xf numFmtId="4" fontId="21" fillId="0" borderId="0" xfId="4" applyNumberFormat="1" applyFont="1" applyAlignment="1">
      <alignment horizontal="right"/>
    </xf>
    <xf numFmtId="0" fontId="14" fillId="0" borderId="0" xfId="0" applyFont="1" applyAlignment="1">
      <alignment wrapText="1"/>
    </xf>
    <xf numFmtId="0" fontId="21" fillId="0" borderId="0" xfId="4" applyFont="1" applyFill="1" applyAlignment="1">
      <alignment horizontal="center"/>
    </xf>
    <xf numFmtId="4" fontId="4" fillId="0" borderId="0" xfId="4" applyNumberFormat="1" applyFont="1" applyFill="1"/>
    <xf numFmtId="4" fontId="14" fillId="0" borderId="0" xfId="0" applyNumberFormat="1" applyFont="1" applyFill="1" applyAlignment="1">
      <alignment wrapText="1"/>
    </xf>
    <xf numFmtId="4" fontId="21" fillId="0" borderId="0" xfId="4" applyNumberFormat="1" applyFont="1" applyFill="1" applyBorder="1"/>
    <xf numFmtId="0" fontId="21" fillId="0" borderId="0" xfId="4" applyFont="1" applyFill="1" applyAlignment="1">
      <alignment horizontal="center" wrapText="1"/>
    </xf>
    <xf numFmtId="9" fontId="21" fillId="0" borderId="0" xfId="4" applyNumberFormat="1" applyFont="1" applyFill="1" applyAlignment="1">
      <alignment horizontal="center" wrapText="1"/>
    </xf>
    <xf numFmtId="4" fontId="6" fillId="0" borderId="0" xfId="0" applyNumberFormat="1" applyFont="1" applyFill="1" applyBorder="1"/>
    <xf numFmtId="43" fontId="21" fillId="0" borderId="0" xfId="4" applyNumberFormat="1" applyFont="1"/>
    <xf numFmtId="9" fontId="21" fillId="0" borderId="0" xfId="4" applyNumberFormat="1" applyFont="1" applyAlignment="1">
      <alignment horizontal="center" wrapText="1"/>
    </xf>
    <xf numFmtId="4" fontId="14" fillId="0" borderId="0" xfId="0" applyNumberFormat="1" applyFont="1"/>
    <xf numFmtId="4" fontId="14" fillId="0" borderId="0" xfId="7" applyNumberFormat="1" applyFont="1" applyFill="1" applyBorder="1" applyAlignment="1">
      <alignment wrapText="1"/>
    </xf>
    <xf numFmtId="4" fontId="5" fillId="0" borderId="0" xfId="8" applyNumberFormat="1" applyFont="1"/>
    <xf numFmtId="0" fontId="5" fillId="0" borderId="0" xfId="8" applyFont="1" applyAlignment="1">
      <alignment horizontal="center" vertical="center"/>
    </xf>
    <xf numFmtId="0" fontId="5" fillId="0" borderId="0" xfId="8" applyFont="1"/>
    <xf numFmtId="0" fontId="5" fillId="0" borderId="0" xfId="8" applyFont="1" applyAlignment="1">
      <alignment wrapText="1"/>
    </xf>
    <xf numFmtId="4" fontId="5" fillId="0" borderId="0" xfId="8" applyNumberFormat="1" applyFont="1" applyAlignment="1">
      <alignment horizontal="right"/>
    </xf>
    <xf numFmtId="4" fontId="6" fillId="0" borderId="0" xfId="8" applyNumberFormat="1" applyFont="1" applyAlignment="1">
      <alignment horizontal="right"/>
    </xf>
    <xf numFmtId="0" fontId="21" fillId="0" borderId="0" xfId="4" applyFont="1" applyAlignment="1">
      <alignment horizontal="center" wrapText="1"/>
    </xf>
    <xf numFmtId="10" fontId="14" fillId="0" borderId="0" xfId="11" applyNumberFormat="1" applyFont="1" applyFill="1" applyBorder="1" applyAlignment="1">
      <alignment horizontal="left" wrapText="1"/>
    </xf>
    <xf numFmtId="0" fontId="14" fillId="0" borderId="0" xfId="0" applyFont="1" applyAlignment="1">
      <alignment horizontal="center"/>
    </xf>
    <xf numFmtId="0" fontId="14" fillId="0" borderId="0" xfId="0" applyFont="1" applyAlignment="1">
      <alignment horizontal="center" wrapText="1"/>
    </xf>
    <xf numFmtId="0" fontId="21" fillId="0" borderId="0" xfId="9" applyFont="1" applyAlignment="1">
      <alignment horizontal="left"/>
    </xf>
    <xf numFmtId="0" fontId="14" fillId="0" borderId="0" xfId="0" applyFont="1" applyAlignment="1">
      <alignment horizontal="left" vertical="center" wrapText="1"/>
    </xf>
    <xf numFmtId="4" fontId="14" fillId="10" borderId="0" xfId="0" applyNumberFormat="1" applyFont="1" applyFill="1" applyAlignment="1">
      <alignment wrapText="1"/>
    </xf>
    <xf numFmtId="0" fontId="14" fillId="0" borderId="0" xfId="0" applyFont="1" applyFill="1" applyBorder="1" applyAlignment="1">
      <alignment wrapText="1"/>
    </xf>
    <xf numFmtId="4" fontId="14" fillId="10" borderId="0" xfId="0" applyNumberFormat="1" applyFont="1" applyFill="1" applyBorder="1" applyAlignment="1">
      <alignment wrapText="1"/>
    </xf>
    <xf numFmtId="0" fontId="14" fillId="0" borderId="0" xfId="0" applyFont="1" applyFill="1" applyAlignment="1">
      <alignment horizontal="left" vertical="center" wrapText="1"/>
    </xf>
    <xf numFmtId="0" fontId="21" fillId="0" borderId="0" xfId="9" applyFont="1" applyAlignment="1">
      <alignment horizontal="center" wrapText="1"/>
    </xf>
    <xf numFmtId="4" fontId="4" fillId="0" borderId="0" xfId="9" applyNumberFormat="1" applyFont="1" applyFill="1"/>
    <xf numFmtId="4" fontId="14" fillId="0" borderId="0" xfId="0" applyNumberFormat="1" applyFont="1" applyFill="1" applyBorder="1" applyAlignment="1">
      <alignment horizontal="right"/>
    </xf>
    <xf numFmtId="4" fontId="14" fillId="0" borderId="0" xfId="0" applyNumberFormat="1" applyFont="1" applyFill="1" applyAlignment="1">
      <alignment horizontal="right"/>
    </xf>
    <xf numFmtId="4" fontId="21" fillId="0" borderId="0" xfId="9" applyNumberFormat="1" applyFont="1" applyBorder="1"/>
    <xf numFmtId="0" fontId="26" fillId="2" borderId="0" xfId="9" applyFont="1" applyFill="1" applyAlignment="1">
      <alignment horizontal="left" vertical="center"/>
    </xf>
    <xf numFmtId="0" fontId="21" fillId="0" borderId="0" xfId="4" applyFont="1" applyFill="1" applyAlignment="1">
      <alignment wrapText="1"/>
    </xf>
    <xf numFmtId="4" fontId="27" fillId="0" borderId="21" xfId="0" applyNumberFormat="1" applyFont="1" applyFill="1" applyBorder="1" applyAlignment="1">
      <alignment horizontal="right" vertical="top"/>
    </xf>
    <xf numFmtId="0" fontId="21" fillId="0" borderId="0" xfId="4" applyFont="1" applyAlignment="1">
      <alignment horizontal="left" wrapText="1"/>
    </xf>
    <xf numFmtId="4" fontId="21" fillId="0" borderId="0" xfId="4" applyNumberFormat="1" applyFont="1" applyFill="1" applyAlignment="1">
      <alignment horizontal="left" wrapText="1"/>
    </xf>
    <xf numFmtId="43" fontId="6" fillId="0" borderId="0" xfId="1" applyFont="1" applyFill="1"/>
    <xf numFmtId="0" fontId="21" fillId="0" borderId="0" xfId="8" applyFont="1" applyFill="1"/>
    <xf numFmtId="0" fontId="6" fillId="0" borderId="0" xfId="8" applyFont="1" applyAlignment="1">
      <alignment horizontal="left" vertical="center"/>
    </xf>
    <xf numFmtId="43" fontId="6" fillId="0" borderId="0" xfId="1" applyFont="1" applyFill="1" applyAlignment="1">
      <alignment vertical="center"/>
    </xf>
    <xf numFmtId="0" fontId="21" fillId="0" borderId="0" xfId="8" applyFont="1" applyAlignment="1"/>
    <xf numFmtId="0" fontId="21" fillId="0" borderId="0" xfId="4" applyFont="1" applyAlignment="1"/>
    <xf numFmtId="43" fontId="6" fillId="0" borderId="0" xfId="1" applyFont="1"/>
    <xf numFmtId="43" fontId="3" fillId="6" borderId="0" xfId="1" applyFont="1" applyFill="1"/>
    <xf numFmtId="43" fontId="22" fillId="7" borderId="0" xfId="1" applyFont="1" applyFill="1"/>
    <xf numFmtId="9" fontId="6" fillId="0" borderId="0" xfId="8" applyNumberFormat="1" applyFont="1" applyFill="1"/>
    <xf numFmtId="0" fontId="21" fillId="0" borderId="0" xfId="9" applyFont="1" applyFill="1"/>
    <xf numFmtId="0" fontId="21" fillId="0" borderId="0" xfId="9" applyFont="1" applyFill="1" applyAlignment="1">
      <alignment wrapText="1"/>
    </xf>
    <xf numFmtId="0" fontId="4" fillId="0" borderId="0" xfId="9" applyFont="1" applyFill="1"/>
    <xf numFmtId="4" fontId="21" fillId="0" borderId="0" xfId="4" applyNumberFormat="1" applyFont="1" applyAlignment="1">
      <alignment wrapText="1"/>
    </xf>
    <xf numFmtId="0" fontId="6" fillId="0" borderId="0" xfId="4" applyFont="1" applyFill="1" applyAlignment="1">
      <alignment horizontal="center"/>
    </xf>
    <xf numFmtId="0" fontId="6" fillId="0" borderId="0" xfId="4" applyFont="1" applyFill="1"/>
    <xf numFmtId="4" fontId="6" fillId="0" borderId="0" xfId="4" applyNumberFormat="1" applyFont="1"/>
    <xf numFmtId="4" fontId="6" fillId="0" borderId="0" xfId="4" applyNumberFormat="1" applyFont="1" applyAlignment="1">
      <alignment wrapText="1"/>
    </xf>
    <xf numFmtId="0" fontId="6" fillId="0" borderId="0" xfId="4" applyFont="1" applyAlignment="1">
      <alignment wrapText="1"/>
    </xf>
    <xf numFmtId="9" fontId="21" fillId="0" borderId="0" xfId="3" applyFont="1" applyAlignment="1">
      <alignment horizontal="center"/>
    </xf>
    <xf numFmtId="9" fontId="4" fillId="0" borderId="0" xfId="3" applyFont="1"/>
    <xf numFmtId="0" fontId="6" fillId="0" borderId="0" xfId="6" applyFont="1" applyAlignment="1" applyProtection="1">
      <alignment horizontal="center"/>
      <protection locked="0"/>
    </xf>
    <xf numFmtId="4" fontId="6" fillId="0" borderId="0" xfId="6" applyNumberFormat="1" applyFont="1" applyAlignment="1" applyProtection="1">
      <alignment horizontal="center" vertical="center"/>
      <protection locked="0"/>
    </xf>
    <xf numFmtId="4" fontId="6" fillId="0" borderId="0" xfId="6" applyNumberFormat="1" applyFont="1" applyAlignment="1" applyProtection="1">
      <alignment horizontal="center" vertical="top"/>
      <protection locked="0"/>
    </xf>
    <xf numFmtId="0" fontId="6" fillId="0" borderId="0" xfId="12" applyFont="1" applyAlignment="1" applyProtection="1">
      <alignment vertical="center" wrapText="1"/>
      <protection locked="0"/>
    </xf>
    <xf numFmtId="0" fontId="2" fillId="0" borderId="0" xfId="9" applyAlignment="1" applyProtection="1">
      <alignment horizontal="center" vertical="center"/>
      <protection locked="0"/>
    </xf>
    <xf numFmtId="0" fontId="14" fillId="0" borderId="0" xfId="9" applyFont="1" applyAlignment="1" applyProtection="1">
      <alignment horizontal="left" vertical="top"/>
      <protection locked="0"/>
    </xf>
    <xf numFmtId="0" fontId="6" fillId="0" borderId="0" xfId="6" applyFont="1" applyAlignment="1" applyProtection="1">
      <alignment horizontal="center" vertical="center"/>
      <protection locked="0"/>
    </xf>
    <xf numFmtId="0" fontId="21" fillId="0" borderId="0" xfId="8" applyFont="1" applyAlignment="1">
      <alignment wrapText="1"/>
    </xf>
    <xf numFmtId="9" fontId="21" fillId="0" borderId="0" xfId="3" applyFont="1" applyFill="1"/>
    <xf numFmtId="4" fontId="6" fillId="0" borderId="0" xfId="4" applyNumberFormat="1" applyFont="1" applyFill="1"/>
    <xf numFmtId="9" fontId="3" fillId="6" borderId="0" xfId="3" applyFont="1" applyFill="1"/>
    <xf numFmtId="0" fontId="21" fillId="11" borderId="0" xfId="4" applyFont="1" applyFill="1" applyAlignment="1">
      <alignment horizontal="center"/>
    </xf>
    <xf numFmtId="0" fontId="21" fillId="11" borderId="0" xfId="4" applyFont="1" applyFill="1"/>
    <xf numFmtId="4" fontId="21" fillId="11" borderId="0" xfId="4" applyNumberFormat="1" applyFont="1" applyFill="1"/>
    <xf numFmtId="4" fontId="4" fillId="11" borderId="0" xfId="4" applyNumberFormat="1" applyFont="1" applyFill="1"/>
    <xf numFmtId="9" fontId="21" fillId="11" borderId="0" xfId="3" applyFont="1" applyFill="1"/>
    <xf numFmtId="0" fontId="14" fillId="11" borderId="0" xfId="4" applyFont="1" applyFill="1"/>
    <xf numFmtId="4" fontId="19" fillId="11" borderId="0" xfId="4" applyNumberFormat="1" applyFont="1" applyFill="1"/>
    <xf numFmtId="43" fontId="20" fillId="0" borderId="0" xfId="1" applyFont="1" applyFill="1" applyAlignment="1">
      <alignment horizontal="left"/>
    </xf>
    <xf numFmtId="0" fontId="4" fillId="11" borderId="0" xfId="4" applyFont="1" applyFill="1" applyAlignment="1">
      <alignment horizontal="center"/>
    </xf>
    <xf numFmtId="0" fontId="4" fillId="11" borderId="0" xfId="4" applyFont="1" applyFill="1"/>
    <xf numFmtId="9" fontId="4" fillId="11" borderId="0" xfId="3" applyFont="1" applyFill="1"/>
    <xf numFmtId="0" fontId="5" fillId="11" borderId="0" xfId="8" applyFont="1" applyFill="1" applyAlignment="1">
      <alignment horizontal="center" vertical="center"/>
    </xf>
    <xf numFmtId="0" fontId="5" fillId="11" borderId="0" xfId="8" applyFont="1" applyFill="1"/>
    <xf numFmtId="4" fontId="5" fillId="11" borderId="0" xfId="8" applyNumberFormat="1" applyFont="1" applyFill="1"/>
    <xf numFmtId="0" fontId="4" fillId="11" borderId="0" xfId="8" applyFont="1" applyFill="1"/>
    <xf numFmtId="0" fontId="6" fillId="11" borderId="0" xfId="8" applyFont="1" applyFill="1"/>
    <xf numFmtId="0" fontId="21" fillId="11" borderId="0" xfId="8" applyFont="1" applyFill="1"/>
    <xf numFmtId="0" fontId="5" fillId="11" borderId="0" xfId="8" applyFont="1" applyFill="1" applyAlignment="1">
      <alignment wrapText="1"/>
    </xf>
    <xf numFmtId="0" fontId="5" fillId="11" borderId="0" xfId="8" applyFont="1" applyFill="1" applyAlignment="1">
      <alignment horizontal="center"/>
    </xf>
    <xf numFmtId="10" fontId="5" fillId="11" borderId="0" xfId="8" applyNumberFormat="1" applyFont="1" applyFill="1"/>
    <xf numFmtId="10" fontId="6" fillId="0" borderId="0" xfId="8" applyNumberFormat="1" applyFont="1"/>
    <xf numFmtId="0" fontId="4" fillId="11" borderId="0" xfId="9" applyFont="1" applyFill="1" applyAlignment="1">
      <alignment horizontal="center"/>
    </xf>
    <xf numFmtId="0" fontId="4" fillId="11" borderId="0" xfId="9" applyFont="1" applyFill="1"/>
    <xf numFmtId="4" fontId="4" fillId="11" borderId="0" xfId="9" applyNumberFormat="1" applyFont="1" applyFill="1"/>
    <xf numFmtId="0" fontId="5" fillId="11" borderId="0" xfId="9" applyFont="1" applyFill="1" applyAlignment="1">
      <alignment horizontal="center"/>
    </xf>
    <xf numFmtId="0" fontId="5" fillId="11" borderId="0" xfId="9" applyFont="1" applyFill="1"/>
    <xf numFmtId="4" fontId="5" fillId="11" borderId="0" xfId="9" applyNumberFormat="1" applyFont="1" applyFill="1"/>
    <xf numFmtId="0" fontId="4" fillId="11" borderId="0" xfId="9" applyFont="1" applyFill="1" applyAlignment="1">
      <alignment wrapText="1"/>
    </xf>
    <xf numFmtId="0" fontId="21" fillId="0" borderId="0" xfId="9" applyFont="1" applyAlignment="1">
      <alignment wrapText="1"/>
    </xf>
    <xf numFmtId="0" fontId="6" fillId="0" borderId="0" xfId="9" applyFont="1" applyFill="1" applyAlignment="1">
      <alignment horizontal="center"/>
    </xf>
    <xf numFmtId="0" fontId="6" fillId="0" borderId="0" xfId="9" applyFont="1" applyFill="1"/>
    <xf numFmtId="4" fontId="6" fillId="0" borderId="0" xfId="9" applyNumberFormat="1" applyFont="1" applyFill="1"/>
    <xf numFmtId="0" fontId="21" fillId="11" borderId="0" xfId="9" applyFont="1" applyFill="1" applyAlignment="1">
      <alignment horizontal="center"/>
    </xf>
    <xf numFmtId="0" fontId="21" fillId="11" borderId="0" xfId="9" applyFont="1" applyFill="1"/>
    <xf numFmtId="4" fontId="21" fillId="11" borderId="0" xfId="9" applyNumberFormat="1" applyFont="1" applyFill="1"/>
    <xf numFmtId="4" fontId="28" fillId="0" borderId="0" xfId="4" applyNumberFormat="1" applyFont="1"/>
    <xf numFmtId="4" fontId="29" fillId="0" borderId="0" xfId="4" applyNumberFormat="1" applyFont="1"/>
    <xf numFmtId="0" fontId="29" fillId="0" borderId="0" xfId="4" applyFont="1"/>
    <xf numFmtId="0" fontId="21" fillId="0" borderId="0" xfId="4" applyFont="1" applyAlignment="1">
      <alignment horizontal="left" vertical="center"/>
    </xf>
    <xf numFmtId="4" fontId="21" fillId="0" borderId="0" xfId="4" applyNumberFormat="1" applyFont="1" applyAlignment="1">
      <alignment horizontal="right" vertical="center"/>
    </xf>
    <xf numFmtId="9" fontId="28" fillId="0" borderId="0" xfId="4" applyNumberFormat="1" applyFont="1"/>
    <xf numFmtId="9" fontId="29" fillId="0" borderId="0" xfId="4" applyNumberFormat="1" applyFont="1"/>
    <xf numFmtId="4" fontId="29" fillId="0" borderId="0" xfId="9" applyNumberFormat="1" applyFont="1"/>
    <xf numFmtId="0" fontId="29" fillId="0" borderId="0" xfId="9" applyFont="1"/>
    <xf numFmtId="4" fontId="30" fillId="0" borderId="0" xfId="9" applyNumberFormat="1" applyFont="1"/>
    <xf numFmtId="0" fontId="21" fillId="0" borderId="0" xfId="4" applyFont="1" applyBorder="1"/>
    <xf numFmtId="4" fontId="3" fillId="6" borderId="0" xfId="9" applyNumberFormat="1" applyFont="1" applyFill="1" applyAlignment="1">
      <alignment horizontal="right"/>
    </xf>
    <xf numFmtId="4" fontId="22" fillId="7" borderId="0" xfId="9" applyNumberFormat="1" applyFont="1" applyFill="1" applyAlignment="1">
      <alignment horizontal="right"/>
    </xf>
    <xf numFmtId="44" fontId="21" fillId="0" borderId="0" xfId="2" applyFont="1"/>
    <xf numFmtId="4" fontId="21" fillId="0" borderId="0" xfId="2" applyNumberFormat="1" applyFont="1" applyAlignment="1">
      <alignment horizontal="right"/>
    </xf>
    <xf numFmtId="0" fontId="21" fillId="0" borderId="0" xfId="9" applyFont="1" applyAlignment="1">
      <alignment horizontal="right"/>
    </xf>
    <xf numFmtId="0" fontId="6" fillId="0" borderId="20" xfId="10" applyFont="1" applyBorder="1" applyAlignment="1">
      <alignment horizontal="left" wrapText="1" indent="1"/>
    </xf>
    <xf numFmtId="4" fontId="6" fillId="0" borderId="19" xfId="10" applyNumberFormat="1" applyFont="1" applyBorder="1" applyAlignment="1">
      <alignment horizontal="right" wrapText="1" indent="1"/>
    </xf>
    <xf numFmtId="0" fontId="21" fillId="0" borderId="0" xfId="4" applyNumberFormat="1" applyFont="1" applyAlignment="1">
      <alignment vertical="center"/>
    </xf>
    <xf numFmtId="0" fontId="21" fillId="0" borderId="0" xfId="4" applyNumberFormat="1" applyFont="1"/>
    <xf numFmtId="0" fontId="20" fillId="12" borderId="0" xfId="4" applyFont="1" applyFill="1" applyAlignment="1">
      <alignment horizontal="center"/>
    </xf>
    <xf numFmtId="0" fontId="20" fillId="12" borderId="0" xfId="4" applyFont="1" applyFill="1"/>
    <xf numFmtId="4" fontId="20" fillId="12" borderId="0" xfId="4" applyNumberFormat="1" applyFont="1" applyFill="1"/>
    <xf numFmtId="0" fontId="21" fillId="12" borderId="0" xfId="4" applyFont="1" applyFill="1" applyAlignment="1">
      <alignment horizontal="center"/>
    </xf>
    <xf numFmtId="0" fontId="21" fillId="12" borderId="0" xfId="4" applyFont="1" applyFill="1"/>
    <xf numFmtId="4" fontId="21" fillId="12" borderId="0" xfId="4" applyNumberFormat="1" applyFont="1" applyFill="1"/>
    <xf numFmtId="0" fontId="21" fillId="12" borderId="0" xfId="4" applyFont="1" applyFill="1" applyAlignment="1">
      <alignment wrapText="1"/>
    </xf>
    <xf numFmtId="0" fontId="21" fillId="0" borderId="0" xfId="4" applyNumberFormat="1" applyFont="1" applyFill="1"/>
    <xf numFmtId="0" fontId="31" fillId="0" borderId="0" xfId="0" applyFont="1" applyFill="1" applyAlignment="1">
      <alignment horizontal="center" vertical="center" wrapText="1"/>
    </xf>
    <xf numFmtId="0" fontId="13" fillId="0" borderId="0" xfId="0" applyFont="1" applyFill="1"/>
    <xf numFmtId="0" fontId="23" fillId="0" borderId="0" xfId="4" applyNumberFormat="1" applyFont="1" applyFill="1"/>
    <xf numFmtId="0" fontId="32" fillId="0" borderId="0" xfId="0" applyFont="1" applyFill="1" applyAlignment="1">
      <alignment horizontal="center" vertical="center" wrapText="1"/>
    </xf>
    <xf numFmtId="0" fontId="18" fillId="0" borderId="0" xfId="0" applyFont="1" applyFill="1"/>
    <xf numFmtId="0" fontId="20" fillId="0" borderId="0" xfId="4" applyNumberFormat="1" applyFont="1" applyFill="1"/>
    <xf numFmtId="43" fontId="23" fillId="0" borderId="0" xfId="1" applyFont="1" applyFill="1"/>
    <xf numFmtId="0" fontId="20" fillId="0" borderId="0" xfId="4" applyFont="1" applyFill="1"/>
    <xf numFmtId="9" fontId="20" fillId="12" borderId="0" xfId="3" applyFont="1" applyFill="1"/>
    <xf numFmtId="0" fontId="20" fillId="12" borderId="0" xfId="8" applyFont="1" applyFill="1" applyAlignment="1">
      <alignment horizontal="center" vertical="center"/>
    </xf>
    <xf numFmtId="0" fontId="20" fillId="12" borderId="0" xfId="8" applyFont="1" applyFill="1"/>
    <xf numFmtId="4" fontId="20" fillId="12" borderId="0" xfId="8" applyNumberFormat="1" applyFont="1" applyFill="1"/>
    <xf numFmtId="0" fontId="20" fillId="12" borderId="0" xfId="8" applyFont="1" applyFill="1" applyAlignment="1">
      <alignment horizontal="center"/>
    </xf>
    <xf numFmtId="9" fontId="20" fillId="12" borderId="0" xfId="8" applyNumberFormat="1" applyFont="1" applyFill="1"/>
    <xf numFmtId="0" fontId="6" fillId="12" borderId="0" xfId="8" applyFont="1" applyFill="1"/>
    <xf numFmtId="0" fontId="10" fillId="12" borderId="0" xfId="8" applyFont="1" applyFill="1" applyAlignment="1">
      <alignment horizontal="center"/>
    </xf>
    <xf numFmtId="0" fontId="10" fillId="12" borderId="0" xfId="8" applyFont="1" applyFill="1"/>
    <xf numFmtId="4" fontId="10" fillId="12" borderId="0" xfId="8" applyNumberFormat="1" applyFont="1" applyFill="1"/>
    <xf numFmtId="0" fontId="6" fillId="0" borderId="0" xfId="8" applyFont="1" applyAlignment="1">
      <alignment horizontal="center" vertical="center" wrapText="1"/>
    </xf>
    <xf numFmtId="0" fontId="6" fillId="12" borderId="0" xfId="8" applyFont="1" applyFill="1" applyAlignment="1">
      <alignment horizontal="center" vertical="center"/>
    </xf>
    <xf numFmtId="0" fontId="20" fillId="12" borderId="0" xfId="9" applyFont="1" applyFill="1" applyAlignment="1">
      <alignment horizontal="center"/>
    </xf>
    <xf numFmtId="0" fontId="20" fillId="12" borderId="0" xfId="9" applyFont="1" applyFill="1"/>
    <xf numFmtId="4" fontId="20" fillId="12" borderId="0" xfId="9" applyNumberFormat="1" applyFont="1" applyFill="1"/>
    <xf numFmtId="0" fontId="10" fillId="12" borderId="0" xfId="9" applyFont="1" applyFill="1" applyAlignment="1">
      <alignment horizontal="center"/>
    </xf>
    <xf numFmtId="0" fontId="10" fillId="12" borderId="0" xfId="9" applyFont="1" applyFill="1"/>
    <xf numFmtId="4" fontId="10" fillId="12" borderId="0" xfId="9" applyNumberFormat="1" applyFont="1" applyFill="1"/>
    <xf numFmtId="0" fontId="21" fillId="12" borderId="0" xfId="9" applyFont="1" applyFill="1" applyAlignment="1">
      <alignment horizontal="center"/>
    </xf>
    <xf numFmtId="0" fontId="21" fillId="12" borderId="0" xfId="9" applyFont="1" applyFill="1"/>
    <xf numFmtId="4" fontId="21" fillId="12" borderId="0" xfId="9" applyNumberFormat="1" applyFont="1" applyFill="1"/>
    <xf numFmtId="0" fontId="10" fillId="12" borderId="10" xfId="10" applyFont="1" applyFill="1" applyBorder="1" applyAlignment="1">
      <alignment vertical="center"/>
    </xf>
    <xf numFmtId="4" fontId="10" fillId="12" borderId="19" xfId="10" applyNumberFormat="1" applyFont="1" applyFill="1" applyBorder="1" applyAlignment="1">
      <alignment horizontal="right" vertical="center" wrapText="1" indent="1"/>
    </xf>
    <xf numFmtId="0" fontId="10" fillId="12" borderId="19" xfId="10" applyFont="1" applyFill="1" applyBorder="1" applyAlignment="1">
      <alignment vertical="center"/>
    </xf>
    <xf numFmtId="0" fontId="10" fillId="12" borderId="17" xfId="10" applyFont="1" applyFill="1" applyBorder="1" applyAlignment="1">
      <alignment vertical="center"/>
    </xf>
    <xf numFmtId="4" fontId="10" fillId="12" borderId="19" xfId="10" applyNumberFormat="1" applyFont="1" applyFill="1" applyBorder="1" applyAlignment="1">
      <alignment horizontal="right" vertical="center"/>
    </xf>
    <xf numFmtId="4" fontId="6" fillId="0" borderId="19" xfId="10" applyNumberFormat="1" applyFont="1" applyFill="1" applyBorder="1" applyAlignment="1">
      <alignment horizontal="right" vertical="center" wrapText="1" indent="1"/>
    </xf>
    <xf numFmtId="0" fontId="4" fillId="12" borderId="0" xfId="9" applyFont="1" applyFill="1"/>
    <xf numFmtId="4" fontId="5" fillId="2" borderId="0" xfId="9" applyNumberFormat="1" applyFont="1" applyFill="1" applyAlignment="1">
      <alignment horizontal="left" vertical="center"/>
    </xf>
    <xf numFmtId="3" fontId="5" fillId="2" borderId="0" xfId="9" applyNumberFormat="1" applyFont="1" applyFill="1" applyAlignment="1">
      <alignment horizontal="left" vertical="center"/>
    </xf>
    <xf numFmtId="0" fontId="21" fillId="0" borderId="0" xfId="4" applyFont="1" applyAlignment="1">
      <alignment vertical="center"/>
    </xf>
    <xf numFmtId="0" fontId="21" fillId="0" borderId="0" xfId="4" applyFont="1" applyAlignment="1">
      <alignment horizontal="center" vertical="center"/>
    </xf>
    <xf numFmtId="0" fontId="21" fillId="0" borderId="0" xfId="9" applyFont="1"/>
    <xf numFmtId="0" fontId="21" fillId="0" borderId="0" xfId="9" applyFont="1" applyAlignment="1">
      <alignment vertical="center"/>
    </xf>
    <xf numFmtId="0" fontId="14" fillId="0" borderId="0" xfId="10" applyFont="1" applyAlignment="1">
      <alignment vertical="center"/>
    </xf>
    <xf numFmtId="0" fontId="14" fillId="0" borderId="0" xfId="10" applyFont="1" applyAlignment="1">
      <alignment horizontal="center" vertical="center"/>
    </xf>
    <xf numFmtId="0" fontId="33" fillId="0" borderId="0" xfId="9" applyFont="1" applyFill="1" applyBorder="1" applyAlignment="1">
      <alignment horizontal="center"/>
    </xf>
    <xf numFmtId="0" fontId="6" fillId="0" borderId="0" xfId="6" applyFont="1" applyAlignment="1">
      <alignment vertical="top"/>
    </xf>
    <xf numFmtId="0" fontId="6" fillId="0" borderId="0" xfId="6" applyFont="1" applyFill="1" applyAlignment="1">
      <alignment vertical="top"/>
    </xf>
    <xf numFmtId="0" fontId="10" fillId="4" borderId="16" xfId="6" applyFont="1" applyFill="1" applyBorder="1" applyAlignment="1">
      <alignment horizontal="center" vertical="center" wrapText="1"/>
    </xf>
    <xf numFmtId="0" fontId="10" fillId="4" borderId="22" xfId="6" applyFont="1" applyFill="1" applyBorder="1" applyAlignment="1">
      <alignment horizontal="center" vertical="center" wrapText="1"/>
    </xf>
    <xf numFmtId="0" fontId="10" fillId="4" borderId="14" xfId="6" applyFont="1" applyFill="1" applyBorder="1" applyAlignment="1">
      <alignment horizontal="center" vertical="center" wrapText="1"/>
    </xf>
    <xf numFmtId="0" fontId="6" fillId="0" borderId="0" xfId="6" applyFont="1" applyFill="1" applyAlignment="1">
      <alignment horizontal="center" vertical="top"/>
    </xf>
    <xf numFmtId="0" fontId="5" fillId="0" borderId="22" xfId="6" applyNumberFormat="1" applyFont="1" applyFill="1" applyBorder="1" applyAlignment="1">
      <alignment horizontal="center" vertical="center"/>
    </xf>
    <xf numFmtId="0" fontId="5" fillId="0" borderId="22" xfId="6" applyFont="1" applyFill="1" applyBorder="1" applyAlignment="1">
      <alignment vertical="center" wrapText="1"/>
    </xf>
    <xf numFmtId="165" fontId="19" fillId="0" borderId="16" xfId="1" applyNumberFormat="1" applyFont="1" applyFill="1" applyBorder="1" applyAlignment="1" applyProtection="1">
      <alignment horizontal="left" vertical="center" wrapText="1"/>
    </xf>
    <xf numFmtId="165" fontId="19" fillId="0" borderId="22" xfId="1" applyNumberFormat="1" applyFont="1" applyFill="1" applyBorder="1" applyAlignment="1" applyProtection="1">
      <alignment horizontal="left" vertical="center" wrapText="1"/>
    </xf>
    <xf numFmtId="165" fontId="19" fillId="0" borderId="14" xfId="1" applyNumberFormat="1" applyFont="1" applyFill="1" applyBorder="1" applyAlignment="1" applyProtection="1">
      <alignment horizontal="left" vertical="center" wrapText="1"/>
    </xf>
    <xf numFmtId="43" fontId="5" fillId="0" borderId="16" xfId="1" applyFont="1" applyFill="1" applyBorder="1" applyAlignment="1">
      <alignment vertical="top"/>
    </xf>
    <xf numFmtId="165" fontId="5" fillId="0" borderId="22" xfId="6" applyNumberFormat="1" applyFont="1" applyFill="1" applyBorder="1" applyAlignment="1">
      <alignment vertical="top"/>
    </xf>
    <xf numFmtId="43" fontId="5" fillId="0" borderId="0" xfId="6" applyNumberFormat="1" applyFont="1" applyFill="1" applyAlignment="1">
      <alignment vertical="top"/>
    </xf>
    <xf numFmtId="0" fontId="5" fillId="0" borderId="0" xfId="6" applyFont="1" applyFill="1" applyAlignment="1">
      <alignment vertical="top"/>
    </xf>
    <xf numFmtId="0" fontId="5" fillId="0" borderId="23" xfId="6" applyNumberFormat="1" applyFont="1" applyFill="1" applyBorder="1" applyAlignment="1">
      <alignment horizontal="center" vertical="center"/>
    </xf>
    <xf numFmtId="0" fontId="5" fillId="0" borderId="23" xfId="6" applyFont="1" applyFill="1" applyBorder="1" applyAlignment="1">
      <alignment vertical="center" wrapText="1"/>
    </xf>
    <xf numFmtId="165" fontId="5" fillId="0" borderId="13" xfId="1" applyNumberFormat="1" applyFont="1" applyFill="1" applyBorder="1" applyAlignment="1" applyProtection="1">
      <alignment horizontal="left" vertical="center" wrapText="1"/>
    </xf>
    <xf numFmtId="165" fontId="5" fillId="0" borderId="23" xfId="1" applyNumberFormat="1" applyFont="1" applyFill="1" applyBorder="1" applyAlignment="1" applyProtection="1">
      <alignment horizontal="left" vertical="center" wrapText="1"/>
    </xf>
    <xf numFmtId="165" fontId="5" fillId="0" borderId="15" xfId="1" applyNumberFormat="1" applyFont="1" applyFill="1" applyBorder="1" applyAlignment="1" applyProtection="1">
      <alignment horizontal="left" vertical="center" wrapText="1"/>
    </xf>
    <xf numFmtId="43" fontId="6" fillId="0" borderId="13" xfId="1" applyFont="1" applyFill="1" applyBorder="1" applyAlignment="1">
      <alignment vertical="top"/>
    </xf>
    <xf numFmtId="165" fontId="5" fillId="0" borderId="23" xfId="6" applyNumberFormat="1" applyFont="1" applyFill="1" applyBorder="1" applyAlignment="1">
      <alignment vertical="top"/>
    </xf>
    <xf numFmtId="43" fontId="6" fillId="0" borderId="0" xfId="6" applyNumberFormat="1" applyFont="1" applyFill="1" applyAlignment="1">
      <alignment vertical="top"/>
    </xf>
    <xf numFmtId="0" fontId="6" fillId="0" borderId="23" xfId="6" applyNumberFormat="1" applyFont="1" applyFill="1" applyBorder="1" applyAlignment="1">
      <alignment horizontal="center" vertical="center"/>
    </xf>
    <xf numFmtId="0" fontId="6" fillId="0" borderId="23" xfId="6" applyFont="1" applyFill="1" applyBorder="1" applyAlignment="1">
      <alignment vertical="center" wrapText="1"/>
    </xf>
    <xf numFmtId="165" fontId="6" fillId="0" borderId="13" xfId="1" applyNumberFormat="1" applyFont="1" applyFill="1" applyBorder="1" applyAlignment="1" applyProtection="1">
      <alignment horizontal="left" vertical="center" wrapText="1"/>
    </xf>
    <xf numFmtId="165" fontId="6" fillId="0" borderId="23" xfId="1" applyNumberFormat="1" applyFont="1" applyFill="1" applyBorder="1" applyAlignment="1" applyProtection="1">
      <alignment horizontal="left" vertical="center" wrapText="1"/>
    </xf>
    <xf numFmtId="165" fontId="6" fillId="0" borderId="23" xfId="1" applyNumberFormat="1" applyFont="1" applyFill="1" applyBorder="1" applyAlignment="1" applyProtection="1">
      <alignment horizontal="left" vertical="center" wrapText="1"/>
      <protection locked="0"/>
    </xf>
    <xf numFmtId="165" fontId="6" fillId="0" borderId="15" xfId="1" applyNumberFormat="1" applyFont="1" applyFill="1" applyBorder="1" applyAlignment="1" applyProtection="1">
      <alignment horizontal="left" vertical="center" wrapText="1"/>
      <protection locked="0"/>
    </xf>
    <xf numFmtId="165" fontId="6" fillId="0" borderId="23" xfId="6" applyNumberFormat="1" applyFont="1" applyFill="1" applyBorder="1" applyAlignment="1">
      <alignment vertical="top"/>
    </xf>
    <xf numFmtId="165" fontId="6" fillId="0" borderId="15" xfId="1" applyNumberFormat="1" applyFont="1" applyFill="1" applyBorder="1" applyAlignment="1">
      <alignment vertical="top"/>
    </xf>
    <xf numFmtId="165" fontId="19" fillId="0" borderId="13" xfId="1" applyNumberFormat="1" applyFont="1" applyFill="1" applyBorder="1" applyAlignment="1" applyProtection="1">
      <alignment horizontal="left" vertical="center" wrapText="1"/>
    </xf>
    <xf numFmtId="165" fontId="19" fillId="0" borderId="23" xfId="1" applyNumberFormat="1" applyFont="1" applyFill="1" applyBorder="1" applyAlignment="1" applyProtection="1">
      <alignment horizontal="left" vertical="center" wrapText="1"/>
    </xf>
    <xf numFmtId="165" fontId="19" fillId="0" borderId="15" xfId="1" applyNumberFormat="1" applyFont="1" applyFill="1" applyBorder="1" applyAlignment="1" applyProtection="1">
      <alignment horizontal="left" vertical="center" wrapText="1"/>
    </xf>
    <xf numFmtId="0" fontId="6" fillId="0" borderId="24" xfId="6" applyNumberFormat="1" applyFont="1" applyFill="1" applyBorder="1" applyAlignment="1">
      <alignment horizontal="center" vertical="center"/>
    </xf>
    <xf numFmtId="0" fontId="6" fillId="0" borderId="24" xfId="6" applyFont="1" applyFill="1" applyBorder="1" applyAlignment="1">
      <alignment vertical="center" wrapText="1"/>
    </xf>
    <xf numFmtId="165" fontId="6" fillId="0" borderId="17" xfId="1" applyNumberFormat="1" applyFont="1" applyFill="1" applyBorder="1" applyAlignment="1" applyProtection="1">
      <alignment horizontal="left" vertical="center" wrapText="1"/>
    </xf>
    <xf numFmtId="165" fontId="6" fillId="0" borderId="24" xfId="1" applyNumberFormat="1" applyFont="1" applyFill="1" applyBorder="1" applyAlignment="1" applyProtection="1">
      <alignment horizontal="left" vertical="center" wrapText="1"/>
    </xf>
    <xf numFmtId="165" fontId="6" fillId="0" borderId="24" xfId="1" applyNumberFormat="1" applyFont="1" applyFill="1" applyBorder="1" applyAlignment="1" applyProtection="1">
      <alignment horizontal="left" vertical="center" wrapText="1"/>
      <protection locked="0"/>
    </xf>
    <xf numFmtId="165" fontId="6" fillId="0" borderId="18" xfId="1" applyNumberFormat="1" applyFont="1" applyFill="1" applyBorder="1" applyAlignment="1" applyProtection="1">
      <alignment horizontal="left" vertical="center" wrapText="1"/>
      <protection locked="0"/>
    </xf>
    <xf numFmtId="43" fontId="6" fillId="0" borderId="17" xfId="1" applyFont="1" applyFill="1" applyBorder="1" applyAlignment="1">
      <alignment vertical="top"/>
    </xf>
    <xf numFmtId="165" fontId="5" fillId="0" borderId="24" xfId="6" applyNumberFormat="1" applyFont="1" applyFill="1" applyBorder="1" applyAlignment="1">
      <alignment vertical="top"/>
    </xf>
    <xf numFmtId="0" fontId="6" fillId="0" borderId="0" xfId="6" applyFont="1" applyAlignment="1">
      <alignment vertical="top" wrapText="1"/>
    </xf>
    <xf numFmtId="4" fontId="6" fillId="0" borderId="0" xfId="6" applyNumberFormat="1" applyFont="1" applyAlignment="1">
      <alignment vertical="top"/>
    </xf>
    <xf numFmtId="0" fontId="14" fillId="0" borderId="0" xfId="6" applyFont="1" applyFill="1" applyAlignment="1">
      <alignment vertical="top"/>
    </xf>
    <xf numFmtId="4" fontId="21" fillId="0" borderId="0" xfId="4" applyNumberFormat="1" applyFont="1" applyAlignment="1">
      <alignment vertical="center"/>
    </xf>
    <xf numFmtId="0" fontId="21" fillId="0" borderId="0" xfId="4" applyFont="1" applyAlignment="1">
      <alignment vertical="center" wrapText="1"/>
    </xf>
    <xf numFmtId="0" fontId="21" fillId="0" borderId="0" xfId="9" applyFont="1" applyAlignment="1">
      <alignment horizontal="center" vertical="center"/>
    </xf>
    <xf numFmtId="4" fontId="21" fillId="0" borderId="0" xfId="9" applyNumberFormat="1" applyFont="1" applyAlignment="1">
      <alignment vertical="center"/>
    </xf>
    <xf numFmtId="4" fontId="6" fillId="0" borderId="0" xfId="7" applyNumberFormat="1" applyFont="1" applyFill="1" applyBorder="1" applyAlignment="1" applyProtection="1">
      <alignment vertical="center" wrapText="1"/>
      <protection locked="0"/>
    </xf>
    <xf numFmtId="0" fontId="4" fillId="0" borderId="0" xfId="9" applyFont="1" applyAlignment="1">
      <alignment horizontal="center" vertical="center"/>
    </xf>
    <xf numFmtId="0" fontId="4" fillId="0" borderId="0" xfId="9" applyFont="1" applyAlignment="1">
      <alignment vertical="center"/>
    </xf>
    <xf numFmtId="4" fontId="4" fillId="0" borderId="0" xfId="9" applyNumberFormat="1" applyFont="1" applyAlignment="1">
      <alignment vertical="center"/>
    </xf>
    <xf numFmtId="4" fontId="6" fillId="0" borderId="0" xfId="6" applyNumberFormat="1" applyFont="1" applyFill="1" applyBorder="1" applyAlignment="1" applyProtection="1">
      <alignment vertical="top" wrapText="1"/>
      <protection locked="0"/>
    </xf>
    <xf numFmtId="0" fontId="34" fillId="0" borderId="0" xfId="6" applyFont="1" applyFill="1" applyBorder="1" applyAlignment="1">
      <alignment vertical="top"/>
    </xf>
    <xf numFmtId="0" fontId="6" fillId="0" borderId="0" xfId="6" applyFont="1" applyFill="1" applyBorder="1" applyAlignment="1">
      <alignment vertical="top"/>
    </xf>
    <xf numFmtId="0" fontId="35" fillId="0" borderId="0" xfId="5" applyFont="1" applyFill="1" applyBorder="1" applyAlignment="1">
      <alignment horizontal="left" vertical="top"/>
    </xf>
    <xf numFmtId="0" fontId="23" fillId="0" borderId="0" xfId="6" applyFont="1" applyFill="1" applyBorder="1" applyAlignment="1">
      <alignment horizontal="left" vertical="top" wrapText="1"/>
    </xf>
    <xf numFmtId="0" fontId="23" fillId="0" borderId="0" xfId="6" applyFont="1" applyFill="1" applyBorder="1" applyAlignment="1">
      <alignment horizontal="left" vertical="top"/>
    </xf>
    <xf numFmtId="0" fontId="10" fillId="4" borderId="16" xfId="6" applyNumberFormat="1" applyFont="1" applyFill="1" applyBorder="1" applyAlignment="1">
      <alignment horizontal="center" vertical="center" wrapText="1"/>
    </xf>
    <xf numFmtId="0" fontId="10" fillId="4" borderId="14" xfId="6" applyNumberFormat="1" applyFont="1" applyFill="1" applyBorder="1" applyAlignment="1">
      <alignment horizontal="center" vertical="center" wrapText="1"/>
    </xf>
    <xf numFmtId="0" fontId="10" fillId="4" borderId="22" xfId="6" applyNumberFormat="1" applyFont="1" applyFill="1" applyBorder="1" applyAlignment="1">
      <alignment horizontal="center" vertical="center" wrapText="1"/>
    </xf>
    <xf numFmtId="0" fontId="5" fillId="0" borderId="16" xfId="6" applyNumberFormat="1" applyFont="1" applyFill="1" applyBorder="1" applyAlignment="1">
      <alignment horizontal="center" vertical="top"/>
    </xf>
    <xf numFmtId="0" fontId="5" fillId="0" borderId="12" xfId="6" applyFont="1" applyFill="1" applyBorder="1" applyAlignment="1">
      <alignment vertical="top" wrapText="1"/>
    </xf>
    <xf numFmtId="165" fontId="5" fillId="0" borderId="13" xfId="1" applyNumberFormat="1" applyFont="1" applyFill="1" applyBorder="1" applyAlignment="1" applyProtection="1">
      <alignment vertical="center" wrapText="1"/>
    </xf>
    <xf numFmtId="165" fontId="5" fillId="0" borderId="15" xfId="1" applyNumberFormat="1" applyFont="1" applyFill="1" applyBorder="1" applyAlignment="1" applyProtection="1">
      <alignment vertical="center" wrapText="1"/>
    </xf>
    <xf numFmtId="165" fontId="6" fillId="0" borderId="13" xfId="1" applyNumberFormat="1" applyFont="1" applyFill="1" applyBorder="1" applyAlignment="1">
      <alignment vertical="top"/>
    </xf>
    <xf numFmtId="165" fontId="5" fillId="0" borderId="15" xfId="1" applyNumberFormat="1" applyFont="1" applyFill="1" applyBorder="1" applyAlignment="1">
      <alignment vertical="top"/>
    </xf>
    <xf numFmtId="165" fontId="5" fillId="0" borderId="0" xfId="1" applyNumberFormat="1" applyFont="1" applyFill="1" applyBorder="1" applyAlignment="1">
      <alignment vertical="top"/>
    </xf>
    <xf numFmtId="0" fontId="5" fillId="0" borderId="0" xfId="6" applyFont="1" applyFill="1" applyBorder="1" applyAlignment="1">
      <alignment vertical="top"/>
    </xf>
    <xf numFmtId="0" fontId="5" fillId="0" borderId="13" xfId="6" applyNumberFormat="1" applyFont="1" applyFill="1" applyBorder="1" applyAlignment="1">
      <alignment horizontal="center" vertical="top"/>
    </xf>
    <xf numFmtId="0" fontId="5" fillId="0" borderId="0" xfId="6" applyFont="1" applyFill="1" applyBorder="1" applyAlignment="1">
      <alignment vertical="top" wrapText="1"/>
    </xf>
    <xf numFmtId="0" fontId="6" fillId="0" borderId="13" xfId="6" applyNumberFormat="1" applyFont="1" applyFill="1" applyBorder="1" applyAlignment="1">
      <alignment horizontal="center" vertical="top"/>
    </xf>
    <xf numFmtId="0" fontId="6" fillId="0" borderId="0" xfId="6" applyFont="1" applyFill="1" applyBorder="1" applyAlignment="1">
      <alignment vertical="top" wrapText="1"/>
    </xf>
    <xf numFmtId="165" fontId="6" fillId="0" borderId="13" xfId="1" applyNumberFormat="1" applyFont="1" applyFill="1" applyBorder="1" applyAlignment="1" applyProtection="1">
      <alignment vertical="center" wrapText="1"/>
    </xf>
    <xf numFmtId="165" fontId="6" fillId="0" borderId="15" xfId="1" applyNumberFormat="1" applyFont="1" applyFill="1" applyBorder="1" applyAlignment="1" applyProtection="1">
      <alignment vertical="center" wrapText="1"/>
    </xf>
    <xf numFmtId="165" fontId="6" fillId="0" borderId="13" xfId="1" applyNumberFormat="1" applyFont="1" applyFill="1" applyBorder="1" applyAlignment="1" applyProtection="1">
      <alignment vertical="center"/>
      <protection locked="0"/>
    </xf>
    <xf numFmtId="165" fontId="6" fillId="0" borderId="15" xfId="1" applyNumberFormat="1" applyFont="1" applyFill="1" applyBorder="1" applyAlignment="1" applyProtection="1">
      <alignment vertical="center"/>
      <protection locked="0"/>
    </xf>
    <xf numFmtId="165" fontId="6" fillId="0" borderId="0" xfId="1" applyNumberFormat="1" applyFont="1" applyFill="1" applyBorder="1" applyAlignment="1">
      <alignment vertical="top"/>
    </xf>
    <xf numFmtId="0" fontId="5" fillId="0" borderId="13" xfId="6" applyNumberFormat="1" applyFont="1" applyFill="1" applyBorder="1" applyAlignment="1">
      <alignment horizontal="center" vertical="center"/>
    </xf>
    <xf numFmtId="0" fontId="5" fillId="0" borderId="0" xfId="6" applyFont="1" applyFill="1" applyBorder="1" applyAlignment="1">
      <alignment horizontal="center" vertical="top" wrapText="1"/>
    </xf>
    <xf numFmtId="165" fontId="5" fillId="0" borderId="13" xfId="1" applyNumberFormat="1" applyFont="1" applyFill="1" applyBorder="1" applyAlignment="1" applyProtection="1">
      <alignment horizontal="center" vertical="center" wrapText="1"/>
    </xf>
    <xf numFmtId="165" fontId="5" fillId="0" borderId="15" xfId="1" applyNumberFormat="1" applyFont="1" applyFill="1" applyBorder="1" applyAlignment="1" applyProtection="1">
      <alignment horizontal="center" vertical="center" wrapText="1"/>
    </xf>
    <xf numFmtId="165" fontId="5" fillId="0" borderId="15" xfId="1" applyNumberFormat="1" applyFont="1" applyFill="1" applyBorder="1" applyAlignment="1">
      <alignment horizontal="center" vertical="center"/>
    </xf>
    <xf numFmtId="165" fontId="5" fillId="0" borderId="0" xfId="1" applyNumberFormat="1" applyFont="1" applyFill="1" applyBorder="1" applyAlignment="1">
      <alignment horizontal="center" vertical="top"/>
    </xf>
    <xf numFmtId="0" fontId="5" fillId="0" borderId="0" xfId="6" applyFont="1" applyFill="1" applyBorder="1" applyAlignment="1">
      <alignment horizontal="center" vertical="top"/>
    </xf>
    <xf numFmtId="0" fontId="5" fillId="0" borderId="17" xfId="6" applyNumberFormat="1" applyFont="1" applyFill="1" applyBorder="1" applyAlignment="1">
      <alignment horizontal="center" vertical="top"/>
    </xf>
    <xf numFmtId="0" fontId="5" fillId="0" borderId="1" xfId="6" applyFont="1" applyFill="1" applyBorder="1" applyAlignment="1">
      <alignment vertical="top" wrapText="1"/>
    </xf>
    <xf numFmtId="165" fontId="5" fillId="0" borderId="17" xfId="1" applyNumberFormat="1" applyFont="1" applyFill="1" applyBorder="1" applyAlignment="1" applyProtection="1">
      <alignment vertical="center" wrapText="1"/>
    </xf>
    <xf numFmtId="165" fontId="5" fillId="0" borderId="18" xfId="1" applyNumberFormat="1" applyFont="1" applyFill="1" applyBorder="1" applyAlignment="1" applyProtection="1">
      <alignment vertical="center" wrapText="1"/>
    </xf>
    <xf numFmtId="165" fontId="6" fillId="0" borderId="17" xfId="1" applyNumberFormat="1" applyFont="1" applyFill="1" applyBorder="1" applyAlignment="1">
      <alignment vertical="top"/>
    </xf>
    <xf numFmtId="165" fontId="5" fillId="0" borderId="18" xfId="1" applyNumberFormat="1" applyFont="1" applyFill="1" applyBorder="1" applyAlignment="1">
      <alignment vertical="top"/>
    </xf>
    <xf numFmtId="4" fontId="6" fillId="0" borderId="0" xfId="6" applyNumberFormat="1" applyFont="1" applyFill="1" applyBorder="1" applyAlignment="1">
      <alignment vertical="top" wrapText="1"/>
    </xf>
    <xf numFmtId="165" fontId="6" fillId="0" borderId="0" xfId="1" applyNumberFormat="1" applyFont="1" applyFill="1" applyBorder="1" applyAlignment="1">
      <alignment vertical="top" wrapText="1"/>
    </xf>
    <xf numFmtId="165" fontId="36" fillId="0" borderId="0" xfId="1" applyNumberFormat="1" applyFont="1" applyFill="1" applyAlignment="1">
      <alignment vertical="top"/>
    </xf>
    <xf numFmtId="43" fontId="6" fillId="0" borderId="0" xfId="6" applyNumberFormat="1" applyFont="1" applyFill="1" applyBorder="1" applyAlignment="1">
      <alignment vertical="top"/>
    </xf>
    <xf numFmtId="166" fontId="5" fillId="0" borderId="0" xfId="6" applyNumberFormat="1" applyFont="1" applyFill="1" applyBorder="1" applyAlignment="1">
      <alignment vertical="top"/>
    </xf>
    <xf numFmtId="166" fontId="6" fillId="0" borderId="0" xfId="6" applyNumberFormat="1" applyFont="1" applyFill="1" applyBorder="1" applyAlignment="1">
      <alignment vertical="top"/>
    </xf>
    <xf numFmtId="41" fontId="6" fillId="0" borderId="0" xfId="6" applyNumberFormat="1" applyFont="1" applyFill="1" applyBorder="1" applyAlignment="1">
      <alignment vertical="top"/>
    </xf>
    <xf numFmtId="165" fontId="6" fillId="0" borderId="0" xfId="13" applyNumberFormat="1" applyFont="1" applyFill="1" applyBorder="1" applyAlignment="1">
      <alignment vertical="top"/>
    </xf>
    <xf numFmtId="165" fontId="5" fillId="0" borderId="0" xfId="13" applyNumberFormat="1" applyFont="1" applyFill="1" applyBorder="1" applyAlignment="1">
      <alignment vertical="top"/>
    </xf>
    <xf numFmtId="43" fontId="6" fillId="0" borderId="0" xfId="13" applyFont="1" applyFill="1" applyBorder="1" applyAlignment="1">
      <alignment vertical="top"/>
    </xf>
    <xf numFmtId="0" fontId="10" fillId="4" borderId="19" xfId="6" applyFont="1" applyFill="1" applyBorder="1" applyAlignment="1">
      <alignment horizontal="center" vertical="center"/>
    </xf>
    <xf numFmtId="0" fontId="10" fillId="4" borderId="10" xfId="6" applyFont="1" applyFill="1" applyBorder="1" applyAlignment="1">
      <alignment horizontal="center" vertical="center"/>
    </xf>
    <xf numFmtId="0" fontId="6" fillId="17" borderId="13" xfId="6" applyNumberFormat="1" applyFont="1" applyFill="1" applyBorder="1" applyAlignment="1">
      <alignment horizontal="center" vertical="top"/>
    </xf>
    <xf numFmtId="165" fontId="6" fillId="17" borderId="13" xfId="1" applyNumberFormat="1" applyFont="1" applyFill="1" applyBorder="1" applyAlignment="1">
      <alignment vertical="top"/>
    </xf>
    <xf numFmtId="165" fontId="6" fillId="17" borderId="15" xfId="1" applyNumberFormat="1" applyFont="1" applyFill="1" applyBorder="1" applyAlignment="1">
      <alignment vertical="top"/>
    </xf>
    <xf numFmtId="165" fontId="6" fillId="17" borderId="0" xfId="1" applyNumberFormat="1" applyFont="1" applyFill="1" applyBorder="1" applyAlignment="1">
      <alignment vertical="top"/>
    </xf>
    <xf numFmtId="0" fontId="6" fillId="17" borderId="0" xfId="6" applyFont="1" applyFill="1" applyBorder="1" applyAlignment="1">
      <alignment vertical="top"/>
    </xf>
    <xf numFmtId="0" fontId="6" fillId="18" borderId="13" xfId="6" applyNumberFormat="1" applyFont="1" applyFill="1" applyBorder="1" applyAlignment="1">
      <alignment horizontal="center" vertical="top"/>
    </xf>
    <xf numFmtId="165" fontId="6" fillId="18" borderId="13" xfId="1" applyNumberFormat="1" applyFont="1" applyFill="1" applyBorder="1" applyAlignment="1">
      <alignment vertical="top"/>
    </xf>
    <xf numFmtId="165" fontId="6" fillId="18" borderId="15" xfId="1" applyNumberFormat="1" applyFont="1" applyFill="1" applyBorder="1" applyAlignment="1">
      <alignment vertical="top"/>
    </xf>
    <xf numFmtId="165" fontId="6" fillId="18" borderId="0" xfId="1" applyNumberFormat="1" applyFont="1" applyFill="1" applyBorder="1" applyAlignment="1">
      <alignment vertical="top"/>
    </xf>
    <xf numFmtId="0" fontId="6" fillId="18" borderId="0" xfId="6" applyFont="1" applyFill="1" applyBorder="1" applyAlignment="1">
      <alignment vertical="top"/>
    </xf>
    <xf numFmtId="0" fontId="6" fillId="15" borderId="13" xfId="6" applyNumberFormat="1" applyFont="1" applyFill="1" applyBorder="1" applyAlignment="1">
      <alignment horizontal="center" vertical="top"/>
    </xf>
    <xf numFmtId="0" fontId="6" fillId="15" borderId="0" xfId="6" applyFont="1" applyFill="1" applyBorder="1" applyAlignment="1">
      <alignment vertical="top" wrapText="1"/>
    </xf>
    <xf numFmtId="165" fontId="6" fillId="15" borderId="13" xfId="1" applyNumberFormat="1" applyFont="1" applyFill="1" applyBorder="1" applyAlignment="1" applyProtection="1">
      <alignment vertical="center" wrapText="1"/>
    </xf>
    <xf numFmtId="165" fontId="6" fillId="15" borderId="15" xfId="1" applyNumberFormat="1" applyFont="1" applyFill="1" applyBorder="1" applyAlignment="1" applyProtection="1">
      <alignment vertical="center" wrapText="1"/>
    </xf>
    <xf numFmtId="165" fontId="6" fillId="15" borderId="13" xfId="1" applyNumberFormat="1" applyFont="1" applyFill="1" applyBorder="1" applyAlignment="1" applyProtection="1">
      <alignment vertical="center"/>
      <protection locked="0"/>
    </xf>
    <xf numFmtId="165" fontId="6" fillId="15" borderId="15" xfId="1" applyNumberFormat="1" applyFont="1" applyFill="1" applyBorder="1" applyAlignment="1" applyProtection="1">
      <alignment vertical="center"/>
      <protection locked="0"/>
    </xf>
    <xf numFmtId="165" fontId="6" fillId="15" borderId="13" xfId="1" applyNumberFormat="1" applyFont="1" applyFill="1" applyBorder="1" applyAlignment="1">
      <alignment vertical="top"/>
    </xf>
    <xf numFmtId="165" fontId="6" fillId="15" borderId="15" xfId="1" applyNumberFormat="1" applyFont="1" applyFill="1" applyBorder="1" applyAlignment="1">
      <alignment vertical="top"/>
    </xf>
    <xf numFmtId="165" fontId="6" fillId="15" borderId="0" xfId="1" applyNumberFormat="1" applyFont="1" applyFill="1" applyBorder="1" applyAlignment="1">
      <alignment vertical="top"/>
    </xf>
    <xf numFmtId="0" fontId="6" fillId="15" borderId="0" xfId="6" applyFont="1" applyFill="1" applyBorder="1" applyAlignment="1">
      <alignment vertical="top"/>
    </xf>
    <xf numFmtId="165" fontId="5" fillId="15" borderId="15" xfId="1" applyNumberFormat="1" applyFont="1" applyFill="1" applyBorder="1" applyAlignment="1">
      <alignment vertical="top"/>
    </xf>
    <xf numFmtId="0" fontId="23" fillId="0" borderId="0" xfId="6" applyFont="1" applyFill="1" applyBorder="1" applyAlignment="1">
      <alignment horizontal="center" vertical="top"/>
    </xf>
    <xf numFmtId="4" fontId="10" fillId="4" borderId="22" xfId="7" applyNumberFormat="1" applyFont="1" applyFill="1" applyBorder="1" applyAlignment="1">
      <alignment horizontal="center" vertical="center" wrapText="1"/>
    </xf>
    <xf numFmtId="4" fontId="10" fillId="4" borderId="14" xfId="7" applyNumberFormat="1" applyFont="1" applyFill="1" applyBorder="1" applyAlignment="1">
      <alignment horizontal="center" vertical="center" wrapText="1"/>
    </xf>
    <xf numFmtId="4" fontId="10" fillId="4" borderId="20" xfId="7" applyNumberFormat="1" applyFont="1" applyFill="1" applyBorder="1" applyAlignment="1">
      <alignment horizontal="center" vertical="center" wrapText="1"/>
    </xf>
    <xf numFmtId="4" fontId="10" fillId="4" borderId="19" xfId="7" applyNumberFormat="1" applyFont="1" applyFill="1" applyBorder="1" applyAlignment="1">
      <alignment horizontal="center" vertical="center" wrapText="1"/>
    </xf>
    <xf numFmtId="4" fontId="10" fillId="4" borderId="10" xfId="7" applyNumberFormat="1" applyFont="1" applyFill="1" applyBorder="1" applyAlignment="1">
      <alignment horizontal="center" vertical="center" wrapText="1"/>
    </xf>
    <xf numFmtId="0" fontId="5" fillId="0" borderId="16" xfId="6" applyFont="1" applyFill="1" applyBorder="1" applyAlignment="1" applyProtection="1">
      <alignment horizontal="center" vertical="top"/>
    </xf>
    <xf numFmtId="0" fontId="5" fillId="0" borderId="25" xfId="6" applyFont="1" applyFill="1" applyBorder="1" applyAlignment="1">
      <alignment vertical="top"/>
    </xf>
    <xf numFmtId="165" fontId="5" fillId="0" borderId="22" xfId="1" applyNumberFormat="1" applyFont="1" applyFill="1" applyBorder="1" applyAlignment="1">
      <alignment vertical="top" wrapText="1"/>
    </xf>
    <xf numFmtId="165" fontId="5" fillId="0" borderId="14" xfId="1" applyNumberFormat="1" applyFont="1" applyFill="1" applyBorder="1" applyProtection="1">
      <protection locked="0"/>
    </xf>
    <xf numFmtId="165" fontId="5" fillId="0" borderId="25" xfId="1" applyNumberFormat="1" applyFont="1" applyFill="1" applyBorder="1" applyProtection="1">
      <protection locked="0"/>
    </xf>
    <xf numFmtId="165" fontId="5" fillId="0" borderId="16" xfId="1" applyNumberFormat="1" applyFont="1" applyFill="1" applyBorder="1" applyProtection="1">
      <protection locked="0"/>
    </xf>
    <xf numFmtId="165" fontId="5" fillId="0" borderId="15" xfId="1" applyNumberFormat="1" applyFont="1" applyFill="1" applyBorder="1" applyAlignment="1">
      <alignment vertical="top" wrapText="1"/>
    </xf>
    <xf numFmtId="0" fontId="10" fillId="0" borderId="13" xfId="6" applyNumberFormat="1" applyFont="1" applyFill="1" applyBorder="1" applyAlignment="1" applyProtection="1">
      <alignment horizontal="center" vertical="top"/>
      <protection hidden="1"/>
    </xf>
    <xf numFmtId="165" fontId="5" fillId="0" borderId="23" xfId="1" applyNumberFormat="1" applyFont="1" applyFill="1" applyBorder="1" applyProtection="1"/>
    <xf numFmtId="165" fontId="5" fillId="0" borderId="13" xfId="1" applyNumberFormat="1" applyFont="1" applyFill="1" applyBorder="1" applyProtection="1"/>
    <xf numFmtId="165" fontId="5" fillId="0" borderId="0" xfId="1" applyNumberFormat="1" applyFont="1" applyFill="1" applyBorder="1" applyAlignment="1">
      <alignment vertical="top" wrapText="1"/>
    </xf>
    <xf numFmtId="165" fontId="5" fillId="0" borderId="13" xfId="1" applyNumberFormat="1" applyFont="1" applyFill="1" applyBorder="1" applyAlignment="1">
      <alignment vertical="top"/>
    </xf>
    <xf numFmtId="0" fontId="6" fillId="0" borderId="0" xfId="6" applyFont="1" applyBorder="1" applyAlignment="1">
      <alignment vertical="top"/>
    </xf>
    <xf numFmtId="165" fontId="6" fillId="0" borderId="23" xfId="1" applyNumberFormat="1" applyFont="1" applyFill="1" applyBorder="1" applyAlignment="1">
      <alignment vertical="top" wrapText="1"/>
    </xf>
    <xf numFmtId="165" fontId="6" fillId="0" borderId="13" xfId="1" applyNumberFormat="1" applyFont="1" applyFill="1" applyBorder="1" applyProtection="1">
      <protection locked="0"/>
    </xf>
    <xf numFmtId="165" fontId="6" fillId="0" borderId="15" xfId="1" applyNumberFormat="1" applyFont="1" applyFill="1" applyBorder="1" applyProtection="1">
      <protection locked="0"/>
    </xf>
    <xf numFmtId="165" fontId="6" fillId="0" borderId="0" xfId="1" applyNumberFormat="1" applyFont="1" applyFill="1" applyBorder="1" applyProtection="1">
      <protection locked="0"/>
    </xf>
    <xf numFmtId="165" fontId="5" fillId="0" borderId="23" xfId="1" applyNumberFormat="1" applyFont="1" applyFill="1" applyBorder="1" applyAlignment="1">
      <alignment vertical="top" wrapText="1"/>
    </xf>
    <xf numFmtId="165" fontId="5" fillId="0" borderId="15" xfId="1" applyNumberFormat="1" applyFont="1" applyFill="1" applyBorder="1" applyProtection="1"/>
    <xf numFmtId="165" fontId="5" fillId="0" borderId="13" xfId="1" applyNumberFormat="1" applyFont="1" applyFill="1" applyBorder="1" applyProtection="1">
      <protection locked="0"/>
    </xf>
    <xf numFmtId="165" fontId="5" fillId="0" borderId="0" xfId="1" applyNumberFormat="1" applyFont="1" applyFill="1" applyBorder="1" applyProtection="1"/>
    <xf numFmtId="165" fontId="6" fillId="0" borderId="15" xfId="1" applyNumberFormat="1" applyFont="1" applyFill="1" applyBorder="1" applyProtection="1"/>
    <xf numFmtId="0" fontId="5" fillId="0" borderId="0" xfId="6" applyFont="1" applyBorder="1" applyAlignment="1">
      <alignment vertical="top" wrapText="1"/>
    </xf>
    <xf numFmtId="0" fontId="6" fillId="0" borderId="0" xfId="6" applyFont="1" applyBorder="1" applyAlignment="1">
      <alignment horizontal="center" vertical="top" wrapText="1"/>
    </xf>
    <xf numFmtId="165" fontId="6" fillId="0" borderId="15" xfId="1" applyNumberFormat="1" applyFont="1" applyFill="1" applyBorder="1" applyAlignment="1" applyProtection="1">
      <alignment vertical="top"/>
      <protection locked="0"/>
    </xf>
    <xf numFmtId="0" fontId="20" fillId="0" borderId="13" xfId="6" applyNumberFormat="1" applyFont="1" applyFill="1" applyBorder="1" applyAlignment="1" applyProtection="1">
      <alignment horizontal="center" vertical="top"/>
      <protection hidden="1"/>
    </xf>
    <xf numFmtId="165" fontId="37" fillId="0" borderId="23" xfId="1" applyNumberFormat="1" applyFont="1" applyFill="1" applyBorder="1" applyProtection="1"/>
    <xf numFmtId="165" fontId="37" fillId="0" borderId="0" xfId="1" applyNumberFormat="1" applyFont="1" applyFill="1" applyBorder="1" applyProtection="1"/>
    <xf numFmtId="165" fontId="5" fillId="0" borderId="15" xfId="1" applyNumberFormat="1" applyFont="1" applyFill="1" applyBorder="1" applyProtection="1">
      <protection locked="0"/>
    </xf>
    <xf numFmtId="165" fontId="5" fillId="0" borderId="0" xfId="1" applyNumberFormat="1" applyFont="1" applyFill="1" applyBorder="1" applyProtection="1">
      <protection locked="0"/>
    </xf>
    <xf numFmtId="0" fontId="6" fillId="0" borderId="0" xfId="6" applyFont="1" applyBorder="1" applyAlignment="1">
      <alignment vertical="top" wrapText="1"/>
    </xf>
    <xf numFmtId="165" fontId="6" fillId="0" borderId="23" xfId="1" applyNumberFormat="1" applyFont="1" applyFill="1" applyBorder="1" applyAlignment="1">
      <alignment vertical="center" wrapText="1"/>
    </xf>
    <xf numFmtId="165" fontId="6" fillId="0" borderId="0" xfId="1" applyNumberFormat="1" applyFont="1" applyFill="1" applyBorder="1" applyAlignment="1" applyProtection="1">
      <alignment vertical="center"/>
      <protection locked="0"/>
    </xf>
    <xf numFmtId="165" fontId="6" fillId="0" borderId="13" xfId="1" applyNumberFormat="1" applyFont="1" applyFill="1" applyBorder="1" applyAlignment="1">
      <alignment vertical="center"/>
    </xf>
    <xf numFmtId="165" fontId="6" fillId="0" borderId="15" xfId="1" applyNumberFormat="1" applyFont="1" applyFill="1" applyBorder="1" applyAlignment="1">
      <alignment vertical="center"/>
    </xf>
    <xf numFmtId="0" fontId="20" fillId="0" borderId="17" xfId="6" applyNumberFormat="1" applyFont="1" applyFill="1" applyBorder="1" applyAlignment="1" applyProtection="1">
      <alignment horizontal="center" vertical="top"/>
      <protection hidden="1"/>
    </xf>
    <xf numFmtId="0" fontId="5" fillId="0" borderId="1" xfId="6" applyFont="1" applyFill="1" applyBorder="1" applyAlignment="1">
      <alignment vertical="top"/>
    </xf>
    <xf numFmtId="165" fontId="5" fillId="0" borderId="24" xfId="1" applyNumberFormat="1" applyFont="1" applyFill="1" applyBorder="1" applyProtection="1">
      <protection locked="0"/>
    </xf>
    <xf numFmtId="165" fontId="5" fillId="0" borderId="18" xfId="1" applyNumberFormat="1" applyFont="1" applyFill="1" applyBorder="1" applyProtection="1"/>
    <xf numFmtId="165" fontId="5" fillId="0" borderId="17" xfId="1" applyNumberFormat="1" applyFont="1" applyFill="1" applyBorder="1" applyProtection="1">
      <protection locked="0"/>
    </xf>
    <xf numFmtId="165" fontId="5" fillId="0" borderId="1" xfId="1" applyNumberFormat="1" applyFont="1" applyFill="1" applyBorder="1" applyProtection="1"/>
    <xf numFmtId="165" fontId="20" fillId="0" borderId="0" xfId="1" applyNumberFormat="1" applyFont="1" applyFill="1" applyBorder="1" applyAlignment="1" applyProtection="1">
      <alignment horizontal="center" vertical="top"/>
      <protection hidden="1"/>
    </xf>
    <xf numFmtId="165" fontId="37" fillId="0" borderId="0" xfId="1" applyNumberFormat="1" applyFont="1" applyFill="1" applyBorder="1" applyAlignment="1" applyProtection="1">
      <alignment vertical="top"/>
      <protection locked="0"/>
    </xf>
    <xf numFmtId="165" fontId="5" fillId="0" borderId="0" xfId="1" applyNumberFormat="1" applyFont="1" applyFill="1" applyBorder="1" applyAlignment="1" applyProtection="1">
      <alignment vertical="top"/>
      <protection locked="0"/>
    </xf>
    <xf numFmtId="0" fontId="5" fillId="0" borderId="0" xfId="6" applyFont="1" applyFill="1" applyBorder="1" applyAlignment="1">
      <alignment horizontal="right" vertical="top"/>
    </xf>
    <xf numFmtId="41" fontId="6" fillId="0" borderId="0" xfId="6" applyNumberFormat="1" applyFont="1" applyFill="1" applyBorder="1" applyAlignment="1">
      <alignment vertical="top" wrapText="1"/>
    </xf>
    <xf numFmtId="43" fontId="6" fillId="0" borderId="0" xfId="1" applyFont="1" applyFill="1" applyBorder="1" applyAlignment="1">
      <alignment vertical="top" wrapText="1"/>
    </xf>
    <xf numFmtId="165" fontId="6" fillId="0" borderId="0" xfId="6" applyNumberFormat="1" applyFont="1" applyFill="1" applyBorder="1" applyAlignment="1">
      <alignment vertical="top" wrapText="1"/>
    </xf>
    <xf numFmtId="43" fontId="38" fillId="0" borderId="0" xfId="6" applyNumberFormat="1" applyFont="1" applyFill="1" applyBorder="1" applyAlignment="1">
      <alignment vertical="top" wrapText="1"/>
    </xf>
    <xf numFmtId="43" fontId="6" fillId="0" borderId="0" xfId="1" applyFont="1" applyFill="1" applyBorder="1" applyAlignment="1">
      <alignment vertical="top"/>
    </xf>
    <xf numFmtId="43" fontId="6" fillId="0" borderId="0" xfId="6" applyNumberFormat="1" applyFont="1" applyFill="1" applyBorder="1" applyAlignment="1">
      <alignment vertical="top" wrapText="1"/>
    </xf>
    <xf numFmtId="4" fontId="6" fillId="0" borderId="0" xfId="6" applyNumberFormat="1" applyFont="1" applyFill="1" applyBorder="1" applyAlignment="1">
      <alignment vertical="top"/>
    </xf>
    <xf numFmtId="4" fontId="5" fillId="0" borderId="0" xfId="6" applyNumberFormat="1" applyFont="1" applyFill="1" applyBorder="1" applyProtection="1">
      <protection locked="0"/>
    </xf>
    <xf numFmtId="165" fontId="6" fillId="22" borderId="13" xfId="1" applyNumberFormat="1" applyFont="1" applyFill="1" applyBorder="1" applyProtection="1">
      <protection locked="0"/>
    </xf>
    <xf numFmtId="165" fontId="6" fillId="16" borderId="15" xfId="1" applyNumberFormat="1" applyFont="1" applyFill="1" applyBorder="1" applyProtection="1">
      <protection locked="0"/>
    </xf>
    <xf numFmtId="165" fontId="6" fillId="22" borderId="15" xfId="1" applyNumberFormat="1" applyFont="1" applyFill="1" applyBorder="1" applyProtection="1">
      <protection locked="0"/>
    </xf>
    <xf numFmtId="165" fontId="6" fillId="20" borderId="15" xfId="1" applyNumberFormat="1" applyFont="1" applyFill="1" applyBorder="1" applyProtection="1">
      <protection locked="0"/>
    </xf>
    <xf numFmtId="165" fontId="6" fillId="23" borderId="15" xfId="1" applyNumberFormat="1" applyFont="1" applyFill="1" applyBorder="1" applyProtection="1">
      <protection locked="0"/>
    </xf>
    <xf numFmtId="165" fontId="6" fillId="17" borderId="15" xfId="1" applyNumberFormat="1" applyFont="1" applyFill="1" applyBorder="1" applyProtection="1">
      <protection locked="0"/>
    </xf>
    <xf numFmtId="165" fontId="6" fillId="23" borderId="13" xfId="1" applyNumberFormat="1" applyFont="1" applyFill="1" applyBorder="1" applyProtection="1">
      <protection locked="0"/>
    </xf>
    <xf numFmtId="165" fontId="6" fillId="18" borderId="13" xfId="1" applyNumberFormat="1" applyFont="1" applyFill="1" applyBorder="1" applyProtection="1">
      <protection locked="0"/>
    </xf>
    <xf numFmtId="165" fontId="5" fillId="16" borderId="13" xfId="1" applyNumberFormat="1" applyFont="1" applyFill="1" applyBorder="1" applyProtection="1"/>
    <xf numFmtId="165" fontId="6" fillId="16" borderId="15" xfId="1" applyNumberFormat="1" applyFont="1" applyFill="1" applyBorder="1" applyAlignment="1">
      <alignment vertical="top"/>
    </xf>
    <xf numFmtId="0" fontId="6" fillId="16" borderId="13" xfId="6" applyNumberFormat="1" applyFont="1" applyFill="1" applyBorder="1" applyAlignment="1">
      <alignment horizontal="center" vertical="top"/>
    </xf>
    <xf numFmtId="0" fontId="6" fillId="16" borderId="0" xfId="6" applyFont="1" applyFill="1" applyBorder="1" applyAlignment="1">
      <alignment vertical="top"/>
    </xf>
    <xf numFmtId="165" fontId="6" fillId="16" borderId="23" xfId="1" applyNumberFormat="1" applyFont="1" applyFill="1" applyBorder="1" applyAlignment="1">
      <alignment vertical="top" wrapText="1"/>
    </xf>
    <xf numFmtId="0" fontId="6" fillId="16" borderId="0" xfId="6" applyFont="1" applyFill="1" applyBorder="1" applyAlignment="1">
      <alignment vertical="top" wrapText="1"/>
    </xf>
    <xf numFmtId="165" fontId="6" fillId="16" borderId="13" xfId="1" applyNumberFormat="1" applyFont="1" applyFill="1" applyBorder="1" applyProtection="1">
      <protection locked="0"/>
    </xf>
    <xf numFmtId="165" fontId="6" fillId="16" borderId="0" xfId="1" applyNumberFormat="1" applyFont="1" applyFill="1" applyBorder="1" applyProtection="1">
      <protection locked="0"/>
    </xf>
    <xf numFmtId="165" fontId="6" fillId="16" borderId="13" xfId="1" applyNumberFormat="1" applyFont="1" applyFill="1" applyBorder="1" applyAlignment="1">
      <alignment vertical="top"/>
    </xf>
    <xf numFmtId="165" fontId="6" fillId="16" borderId="0" xfId="1" applyNumberFormat="1" applyFont="1" applyFill="1" applyBorder="1" applyAlignment="1">
      <alignment vertical="top"/>
    </xf>
    <xf numFmtId="165" fontId="6" fillId="16" borderId="23" xfId="1" applyNumberFormat="1" applyFont="1" applyFill="1" applyBorder="1" applyProtection="1"/>
    <xf numFmtId="165" fontId="6" fillId="16" borderId="15" xfId="1" applyNumberFormat="1" applyFont="1" applyFill="1" applyBorder="1" applyAlignment="1">
      <alignment vertical="top" wrapText="1"/>
    </xf>
    <xf numFmtId="0" fontId="6" fillId="22" borderId="13" xfId="6" applyNumberFormat="1" applyFont="1" applyFill="1" applyBorder="1" applyAlignment="1">
      <alignment horizontal="center" vertical="top"/>
    </xf>
    <xf numFmtId="0" fontId="6" fillId="22" borderId="0" xfId="6" applyFont="1" applyFill="1" applyBorder="1" applyAlignment="1">
      <alignment vertical="top"/>
    </xf>
    <xf numFmtId="165" fontId="6" fillId="22" borderId="23" xfId="1" applyNumberFormat="1" applyFont="1" applyFill="1" applyBorder="1" applyAlignment="1">
      <alignment vertical="top" wrapText="1"/>
    </xf>
    <xf numFmtId="165" fontId="6" fillId="22" borderId="15" xfId="1" applyNumberFormat="1" applyFont="1" applyFill="1" applyBorder="1" applyAlignment="1">
      <alignment vertical="top" wrapText="1"/>
    </xf>
    <xf numFmtId="165" fontId="6" fillId="22" borderId="0" xfId="1" applyNumberFormat="1" applyFont="1" applyFill="1" applyBorder="1" applyProtection="1">
      <protection locked="0"/>
    </xf>
    <xf numFmtId="165" fontId="6" fillId="22" borderId="13" xfId="1" applyNumberFormat="1" applyFont="1" applyFill="1" applyBorder="1" applyAlignment="1">
      <alignment vertical="top"/>
    </xf>
    <xf numFmtId="165" fontId="6" fillId="22" borderId="15" xfId="1" applyNumberFormat="1" applyFont="1" applyFill="1" applyBorder="1" applyAlignment="1">
      <alignment vertical="top"/>
    </xf>
    <xf numFmtId="165" fontId="6" fillId="22" borderId="0" xfId="1" applyNumberFormat="1" applyFont="1" applyFill="1" applyBorder="1" applyAlignment="1">
      <alignment vertical="top"/>
    </xf>
    <xf numFmtId="165" fontId="6" fillId="22" borderId="23" xfId="1" applyNumberFormat="1" applyFont="1" applyFill="1" applyBorder="1" applyProtection="1"/>
    <xf numFmtId="165" fontId="5" fillId="22" borderId="13" xfId="1" applyNumberFormat="1" applyFont="1" applyFill="1" applyBorder="1" applyProtection="1"/>
    <xf numFmtId="0" fontId="14" fillId="19" borderId="13" xfId="6" applyNumberFormat="1" applyFont="1" applyFill="1" applyBorder="1" applyAlignment="1">
      <alignment horizontal="center" vertical="top"/>
    </xf>
    <xf numFmtId="0" fontId="14" fillId="19" borderId="0" xfId="6" applyFont="1" applyFill="1" applyBorder="1" applyAlignment="1">
      <alignment vertical="top"/>
    </xf>
    <xf numFmtId="165" fontId="14" fillId="19" borderId="23" xfId="1" applyNumberFormat="1" applyFont="1" applyFill="1" applyBorder="1" applyAlignment="1">
      <alignment vertical="top" wrapText="1"/>
    </xf>
    <xf numFmtId="165" fontId="14" fillId="19" borderId="15" xfId="1" applyNumberFormat="1" applyFont="1" applyFill="1" applyBorder="1" applyAlignment="1">
      <alignment vertical="top" wrapText="1"/>
    </xf>
    <xf numFmtId="165" fontId="14" fillId="19" borderId="13" xfId="1" applyNumberFormat="1" applyFont="1" applyFill="1" applyBorder="1" applyProtection="1">
      <protection locked="0"/>
    </xf>
    <xf numFmtId="165" fontId="14" fillId="19" borderId="15" xfId="1" applyNumberFormat="1" applyFont="1" applyFill="1" applyBorder="1" applyProtection="1">
      <protection locked="0"/>
    </xf>
    <xf numFmtId="165" fontId="14" fillId="19" borderId="0" xfId="1" applyNumberFormat="1" applyFont="1" applyFill="1" applyBorder="1" applyProtection="1">
      <protection locked="0"/>
    </xf>
    <xf numFmtId="165" fontId="14" fillId="19" borderId="13" xfId="1" applyNumberFormat="1" applyFont="1" applyFill="1" applyBorder="1" applyAlignment="1">
      <alignment vertical="top"/>
    </xf>
    <xf numFmtId="165" fontId="14" fillId="19" borderId="15" xfId="1" applyNumberFormat="1" applyFont="1" applyFill="1" applyBorder="1" applyAlignment="1">
      <alignment vertical="top"/>
    </xf>
    <xf numFmtId="165" fontId="14" fillId="19" borderId="0" xfId="1" applyNumberFormat="1" applyFont="1" applyFill="1" applyBorder="1" applyAlignment="1">
      <alignment vertical="top"/>
    </xf>
    <xf numFmtId="165" fontId="14" fillId="19" borderId="23" xfId="1" applyNumberFormat="1" applyFont="1" applyFill="1" applyBorder="1" applyProtection="1"/>
    <xf numFmtId="165" fontId="19" fillId="19" borderId="13" xfId="1" applyNumberFormat="1" applyFont="1" applyFill="1" applyBorder="1" applyProtection="1"/>
    <xf numFmtId="165" fontId="14" fillId="19" borderId="0" xfId="1" applyNumberFormat="1" applyFont="1" applyFill="1" applyBorder="1" applyAlignment="1">
      <alignment vertical="top" wrapText="1"/>
    </xf>
    <xf numFmtId="0" fontId="6" fillId="20" borderId="13" xfId="6" applyNumberFormat="1" applyFont="1" applyFill="1" applyBorder="1" applyAlignment="1">
      <alignment horizontal="center" vertical="top"/>
    </xf>
    <xf numFmtId="0" fontId="6" fillId="20" borderId="0" xfId="6" applyFont="1" applyFill="1" applyBorder="1" applyAlignment="1">
      <alignment vertical="top"/>
    </xf>
    <xf numFmtId="165" fontId="6" fillId="20" borderId="23" xfId="1" applyNumberFormat="1" applyFont="1" applyFill="1" applyBorder="1" applyAlignment="1">
      <alignment vertical="top" wrapText="1"/>
    </xf>
    <xf numFmtId="165" fontId="6" fillId="20" borderId="15" xfId="1" applyNumberFormat="1" applyFont="1" applyFill="1" applyBorder="1" applyProtection="1"/>
    <xf numFmtId="165" fontId="6" fillId="20" borderId="13" xfId="1" applyNumberFormat="1" applyFont="1" applyFill="1" applyBorder="1" applyProtection="1">
      <protection locked="0"/>
    </xf>
    <xf numFmtId="165" fontId="6" fillId="20" borderId="0" xfId="1" applyNumberFormat="1" applyFont="1" applyFill="1" applyBorder="1" applyProtection="1">
      <protection locked="0"/>
    </xf>
    <xf numFmtId="165" fontId="6" fillId="20" borderId="15" xfId="1" applyNumberFormat="1" applyFont="1" applyFill="1" applyBorder="1" applyAlignment="1" applyProtection="1">
      <alignment vertical="top" wrapText="1"/>
      <protection locked="0"/>
    </xf>
    <xf numFmtId="165" fontId="6" fillId="20" borderId="15" xfId="1" applyNumberFormat="1" applyFont="1" applyFill="1" applyBorder="1" applyAlignment="1">
      <alignment vertical="top"/>
    </xf>
    <xf numFmtId="0" fontId="6" fillId="20" borderId="13" xfId="6" applyFont="1" applyFill="1" applyBorder="1" applyAlignment="1">
      <alignment vertical="top"/>
    </xf>
    <xf numFmtId="165" fontId="6" fillId="20" borderId="0" xfId="1" applyNumberFormat="1" applyFont="1" applyFill="1" applyBorder="1" applyAlignment="1">
      <alignment vertical="top"/>
    </xf>
    <xf numFmtId="165" fontId="6" fillId="20" borderId="15" xfId="1" applyNumberFormat="1" applyFont="1" applyFill="1" applyBorder="1" applyAlignment="1" applyProtection="1">
      <alignment vertical="top"/>
      <protection locked="0"/>
    </xf>
    <xf numFmtId="165" fontId="6" fillId="20" borderId="13" xfId="1" applyNumberFormat="1" applyFont="1" applyFill="1" applyBorder="1" applyAlignment="1">
      <alignment vertical="top"/>
    </xf>
    <xf numFmtId="165" fontId="6" fillId="18" borderId="23" xfId="1" applyNumberFormat="1" applyFont="1" applyFill="1" applyBorder="1" applyAlignment="1">
      <alignment vertical="top" wrapText="1"/>
    </xf>
    <xf numFmtId="165" fontId="6" fillId="18" borderId="15" xfId="1" applyNumberFormat="1" applyFont="1" applyFill="1" applyBorder="1" applyProtection="1"/>
    <xf numFmtId="165" fontId="6" fillId="18" borderId="15" xfId="1" applyNumberFormat="1" applyFont="1" applyFill="1" applyBorder="1" applyProtection="1">
      <protection locked="0"/>
    </xf>
    <xf numFmtId="165" fontId="6" fillId="18" borderId="0" xfId="1" applyNumberFormat="1" applyFont="1" applyFill="1" applyBorder="1" applyProtection="1">
      <protection locked="0"/>
    </xf>
    <xf numFmtId="165" fontId="6" fillId="18" borderId="15" xfId="1" applyNumberFormat="1" applyFont="1" applyFill="1" applyBorder="1" applyAlignment="1" applyProtection="1">
      <alignment vertical="top" wrapText="1"/>
      <protection locked="0"/>
    </xf>
    <xf numFmtId="165" fontId="6" fillId="17" borderId="23" xfId="1" applyNumberFormat="1" applyFont="1" applyFill="1" applyBorder="1" applyAlignment="1">
      <alignment vertical="top" wrapText="1"/>
    </xf>
    <xf numFmtId="165" fontId="6" fillId="17" borderId="15" xfId="1" applyNumberFormat="1" applyFont="1" applyFill="1" applyBorder="1" applyProtection="1"/>
    <xf numFmtId="165" fontId="6" fillId="17" borderId="13" xfId="1" applyNumberFormat="1" applyFont="1" applyFill="1" applyBorder="1" applyProtection="1">
      <protection locked="0"/>
    </xf>
    <xf numFmtId="165" fontId="6" fillId="17" borderId="0" xfId="1" applyNumberFormat="1" applyFont="1" applyFill="1" applyBorder="1" applyProtection="1">
      <protection locked="0"/>
    </xf>
    <xf numFmtId="165" fontId="6" fillId="17" borderId="15" xfId="1" applyNumberFormat="1" applyFont="1" applyFill="1" applyBorder="1" applyAlignment="1" applyProtection="1">
      <alignment vertical="top" wrapText="1"/>
      <protection locked="0"/>
    </xf>
    <xf numFmtId="0" fontId="6" fillId="17" borderId="13" xfId="6" applyFont="1" applyFill="1" applyBorder="1" applyAlignment="1">
      <alignment vertical="top"/>
    </xf>
    <xf numFmtId="165" fontId="6" fillId="17" borderId="15" xfId="1" applyNumberFormat="1" applyFont="1" applyFill="1" applyBorder="1" applyAlignment="1" applyProtection="1">
      <alignment vertical="top"/>
      <protection locked="0"/>
    </xf>
    <xf numFmtId="0" fontId="20" fillId="12" borderId="13" xfId="6" applyNumberFormat="1" applyFont="1" applyFill="1" applyBorder="1" applyAlignment="1">
      <alignment horizontal="center" vertical="top"/>
    </xf>
    <xf numFmtId="0" fontId="20" fillId="12" borderId="0" xfId="6" applyFont="1" applyFill="1" applyBorder="1" applyAlignment="1">
      <alignment vertical="top"/>
    </xf>
    <xf numFmtId="165" fontId="20" fillId="12" borderId="23" xfId="1" applyNumberFormat="1" applyFont="1" applyFill="1" applyBorder="1" applyAlignment="1">
      <alignment vertical="top" wrapText="1"/>
    </xf>
    <xf numFmtId="165" fontId="20" fillId="12" borderId="15" xfId="1" applyNumberFormat="1" applyFont="1" applyFill="1" applyBorder="1" applyProtection="1"/>
    <xf numFmtId="165" fontId="20" fillId="12" borderId="13" xfId="1" applyNumberFormat="1" applyFont="1" applyFill="1" applyBorder="1" applyProtection="1">
      <protection locked="0"/>
    </xf>
    <xf numFmtId="165" fontId="20" fillId="12" borderId="15" xfId="1" applyNumberFormat="1" applyFont="1" applyFill="1" applyBorder="1" applyProtection="1">
      <protection locked="0"/>
    </xf>
    <xf numFmtId="165" fontId="20" fillId="12" borderId="0" xfId="1" applyNumberFormat="1" applyFont="1" applyFill="1" applyBorder="1" applyProtection="1">
      <protection locked="0"/>
    </xf>
    <xf numFmtId="165" fontId="20" fillId="12" borderId="15" xfId="1" applyNumberFormat="1" applyFont="1" applyFill="1" applyBorder="1" applyAlignment="1" applyProtection="1">
      <alignment vertical="top" wrapText="1"/>
      <protection locked="0"/>
    </xf>
    <xf numFmtId="165" fontId="20" fillId="12" borderId="13" xfId="1" applyNumberFormat="1" applyFont="1" applyFill="1" applyBorder="1" applyAlignment="1">
      <alignment vertical="top"/>
    </xf>
    <xf numFmtId="165" fontId="20" fillId="12" borderId="15" xfId="1" applyNumberFormat="1" applyFont="1" applyFill="1" applyBorder="1" applyAlignment="1">
      <alignment vertical="top"/>
    </xf>
    <xf numFmtId="165" fontId="20" fillId="12" borderId="0" xfId="1" applyNumberFormat="1" applyFont="1" applyFill="1" applyBorder="1" applyAlignment="1">
      <alignment vertical="top"/>
    </xf>
    <xf numFmtId="165" fontId="20" fillId="12" borderId="15" xfId="1" applyNumberFormat="1" applyFont="1" applyFill="1" applyBorder="1" applyAlignment="1" applyProtection="1">
      <alignment vertical="top"/>
      <protection locked="0"/>
    </xf>
    <xf numFmtId="0" fontId="6" fillId="23" borderId="13" xfId="6" applyNumberFormat="1" applyFont="1" applyFill="1" applyBorder="1" applyAlignment="1">
      <alignment horizontal="center" vertical="top"/>
    </xf>
    <xf numFmtId="0" fontId="6" fillId="23" borderId="0" xfId="6" applyFont="1" applyFill="1" applyBorder="1" applyAlignment="1">
      <alignment vertical="top"/>
    </xf>
    <xf numFmtId="165" fontId="6" fillId="23" borderId="23" xfId="1" applyNumberFormat="1" applyFont="1" applyFill="1" applyBorder="1" applyAlignment="1">
      <alignment vertical="top" wrapText="1"/>
    </xf>
    <xf numFmtId="165" fontId="6" fillId="23" borderId="15" xfId="1" applyNumberFormat="1" applyFont="1" applyFill="1" applyBorder="1" applyProtection="1"/>
    <xf numFmtId="165" fontId="6" fillId="23" borderId="0" xfId="1" applyNumberFormat="1" applyFont="1" applyFill="1" applyBorder="1" applyProtection="1">
      <protection locked="0"/>
    </xf>
    <xf numFmtId="165" fontId="6" fillId="23" borderId="15" xfId="1" applyNumberFormat="1" applyFont="1" applyFill="1" applyBorder="1" applyAlignment="1" applyProtection="1">
      <alignment vertical="top" wrapText="1"/>
      <protection locked="0"/>
    </xf>
    <xf numFmtId="165" fontId="6" fillId="23" borderId="13" xfId="1" applyNumberFormat="1" applyFont="1" applyFill="1" applyBorder="1" applyAlignment="1">
      <alignment vertical="top"/>
    </xf>
    <xf numFmtId="165" fontId="6" fillId="23" borderId="15" xfId="1" applyNumberFormat="1" applyFont="1" applyFill="1" applyBorder="1" applyAlignment="1">
      <alignment vertical="top"/>
    </xf>
    <xf numFmtId="165" fontId="6" fillId="23" borderId="0" xfId="1" applyNumberFormat="1" applyFont="1" applyFill="1" applyBorder="1" applyAlignment="1">
      <alignment vertical="top"/>
    </xf>
    <xf numFmtId="165" fontId="6" fillId="23" borderId="15" xfId="1" applyNumberFormat="1" applyFont="1" applyFill="1" applyBorder="1" applyAlignment="1" applyProtection="1">
      <alignment vertical="top"/>
      <protection locked="0"/>
    </xf>
    <xf numFmtId="165" fontId="6" fillId="18" borderId="15" xfId="1" applyNumberFormat="1" applyFont="1" applyFill="1" applyBorder="1" applyAlignment="1" applyProtection="1">
      <alignment vertical="top"/>
      <protection locked="0"/>
    </xf>
    <xf numFmtId="165" fontId="5" fillId="21" borderId="15" xfId="1" applyNumberFormat="1" applyFont="1" applyFill="1" applyBorder="1" applyProtection="1">
      <protection locked="0"/>
    </xf>
    <xf numFmtId="165" fontId="6" fillId="0" borderId="0" xfId="6" applyNumberFormat="1" applyFont="1" applyFill="1" applyBorder="1" applyAlignment="1">
      <alignment vertical="top"/>
    </xf>
    <xf numFmtId="165" fontId="6" fillId="21" borderId="15" xfId="1" applyNumberFormat="1" applyFont="1" applyFill="1" applyBorder="1" applyProtection="1">
      <protection locked="0"/>
    </xf>
    <xf numFmtId="0" fontId="39" fillId="0" borderId="0" xfId="6" applyFont="1" applyFill="1" applyBorder="1"/>
    <xf numFmtId="0" fontId="20" fillId="0" borderId="0" xfId="6" applyFont="1" applyFill="1" applyBorder="1"/>
    <xf numFmtId="0" fontId="10" fillId="4" borderId="25" xfId="6" applyFont="1" applyFill="1" applyBorder="1" applyAlignment="1">
      <alignment horizontal="center" vertical="center" wrapText="1"/>
    </xf>
    <xf numFmtId="0" fontId="10" fillId="0" borderId="0" xfId="6" applyFont="1" applyFill="1" applyBorder="1"/>
    <xf numFmtId="0" fontId="5" fillId="0" borderId="13" xfId="6" applyFont="1" applyFill="1" applyBorder="1" applyAlignment="1">
      <alignment horizontal="center" vertical="top"/>
    </xf>
    <xf numFmtId="41" fontId="6" fillId="0" borderId="16" xfId="7" applyNumberFormat="1" applyFont="1" applyFill="1" applyBorder="1" applyAlignment="1" applyProtection="1">
      <alignment vertical="center" wrapText="1"/>
      <protection locked="0"/>
    </xf>
    <xf numFmtId="41" fontId="6" fillId="0" borderId="14" xfId="7" applyNumberFormat="1" applyFont="1" applyFill="1" applyBorder="1" applyAlignment="1" applyProtection="1">
      <alignment vertical="center" wrapText="1"/>
      <protection locked="0"/>
    </xf>
    <xf numFmtId="41" fontId="39" fillId="0" borderId="13" xfId="6" applyNumberFormat="1" applyFont="1" applyFill="1" applyBorder="1" applyAlignment="1" applyProtection="1">
      <alignment horizontal="center" vertical="center" wrapText="1"/>
      <protection locked="0"/>
    </xf>
    <xf numFmtId="41" fontId="6" fillId="0" borderId="15" xfId="6" applyNumberFormat="1" applyFont="1" applyFill="1" applyBorder="1" applyAlignment="1" applyProtection="1">
      <alignment horizontal="center" vertical="center" wrapText="1"/>
      <protection locked="0"/>
    </xf>
    <xf numFmtId="41" fontId="6" fillId="0" borderId="13" xfId="6" applyNumberFormat="1" applyFont="1" applyFill="1" applyBorder="1" applyAlignment="1" applyProtection="1">
      <alignment horizontal="center" vertical="center" wrapText="1"/>
      <protection locked="0"/>
    </xf>
    <xf numFmtId="41" fontId="6" fillId="0" borderId="16" xfId="6" applyNumberFormat="1" applyFont="1" applyFill="1" applyBorder="1" applyAlignment="1" applyProtection="1">
      <alignment horizontal="center" vertical="center" wrapText="1"/>
      <protection locked="0"/>
    </xf>
    <xf numFmtId="41" fontId="6" fillId="0" borderId="14" xfId="6" applyNumberFormat="1" applyFont="1" applyFill="1" applyBorder="1" applyAlignment="1" applyProtection="1">
      <alignment horizontal="center" vertical="center" wrapText="1"/>
      <protection locked="0"/>
    </xf>
    <xf numFmtId="41" fontId="6" fillId="0" borderId="0" xfId="6" applyNumberFormat="1" applyFont="1" applyFill="1" applyBorder="1" applyAlignment="1" applyProtection="1">
      <alignment horizontal="center" vertical="center" wrapText="1"/>
      <protection locked="0"/>
    </xf>
    <xf numFmtId="0" fontId="6" fillId="0" borderId="13" xfId="6" applyFont="1" applyFill="1" applyBorder="1"/>
    <xf numFmtId="41" fontId="6" fillId="0" borderId="0" xfId="6" applyNumberFormat="1" applyFont="1" applyFill="1" applyBorder="1"/>
    <xf numFmtId="0" fontId="5" fillId="0" borderId="13" xfId="6" applyFont="1" applyFill="1" applyBorder="1" applyAlignment="1" applyProtection="1">
      <alignment horizontal="center" vertical="top"/>
      <protection hidden="1"/>
    </xf>
    <xf numFmtId="165" fontId="5" fillId="0" borderId="13" xfId="1" applyNumberFormat="1" applyFont="1" applyFill="1" applyBorder="1" applyAlignment="1">
      <alignment vertical="top" wrapText="1"/>
    </xf>
    <xf numFmtId="165" fontId="19" fillId="0" borderId="13" xfId="1" applyNumberFormat="1" applyFont="1" applyFill="1" applyBorder="1" applyAlignment="1">
      <alignment vertical="top" wrapText="1"/>
    </xf>
    <xf numFmtId="165" fontId="19" fillId="0" borderId="15" xfId="1" applyNumberFormat="1" applyFont="1" applyFill="1" applyBorder="1" applyAlignment="1" applyProtection="1">
      <alignment vertical="center" wrapText="1"/>
      <protection locked="0"/>
    </xf>
    <xf numFmtId="165" fontId="19" fillId="0" borderId="15" xfId="1" applyNumberFormat="1" applyFont="1" applyFill="1" applyBorder="1" applyAlignment="1">
      <alignment vertical="top" wrapText="1"/>
    </xf>
    <xf numFmtId="165" fontId="19" fillId="0" borderId="0" xfId="1" applyNumberFormat="1" applyFont="1" applyFill="1" applyBorder="1" applyAlignment="1">
      <alignment vertical="top" wrapText="1"/>
    </xf>
    <xf numFmtId="43" fontId="14" fillId="0" borderId="13" xfId="1" applyFont="1" applyFill="1" applyBorder="1"/>
    <xf numFmtId="41" fontId="19" fillId="0" borderId="15" xfId="6" applyNumberFormat="1" applyFont="1" applyFill="1" applyBorder="1" applyAlignment="1" applyProtection="1">
      <alignment vertical="center" wrapText="1"/>
      <protection locked="0"/>
    </xf>
    <xf numFmtId="41" fontId="19" fillId="0" borderId="0" xfId="6" applyNumberFormat="1" applyFont="1" applyFill="1" applyBorder="1"/>
    <xf numFmtId="41" fontId="5" fillId="0" borderId="0" xfId="6" applyNumberFormat="1" applyFont="1" applyFill="1" applyBorder="1"/>
    <xf numFmtId="0" fontId="6" fillId="0" borderId="13" xfId="6" applyFont="1" applyFill="1" applyBorder="1" applyAlignment="1">
      <alignment horizontal="center" vertical="top"/>
    </xf>
    <xf numFmtId="165" fontId="6" fillId="0" borderId="13" xfId="1" applyNumberFormat="1" applyFont="1" applyFill="1" applyBorder="1" applyAlignment="1">
      <alignment vertical="top" wrapText="1"/>
    </xf>
    <xf numFmtId="165" fontId="6" fillId="0" borderId="15" xfId="1" applyNumberFormat="1" applyFont="1" applyFill="1" applyBorder="1" applyAlignment="1" applyProtection="1">
      <alignment vertical="center" wrapText="1"/>
      <protection locked="0"/>
    </xf>
    <xf numFmtId="165" fontId="14" fillId="0" borderId="13" xfId="1" applyNumberFormat="1" applyFont="1" applyFill="1" applyBorder="1" applyAlignment="1" applyProtection="1">
      <alignment vertical="center" wrapText="1"/>
      <protection locked="0"/>
    </xf>
    <xf numFmtId="165" fontId="14" fillId="0" borderId="15" xfId="1" applyNumberFormat="1" applyFont="1" applyFill="1" applyBorder="1" applyAlignment="1" applyProtection="1">
      <alignment vertical="center" wrapText="1"/>
      <protection locked="0"/>
    </xf>
    <xf numFmtId="165" fontId="14" fillId="0" borderId="13" xfId="1" applyNumberFormat="1" applyFont="1" applyFill="1" applyBorder="1" applyAlignment="1" applyProtection="1">
      <alignment vertical="center"/>
      <protection locked="0"/>
    </xf>
    <xf numFmtId="165" fontId="14" fillId="0" borderId="15" xfId="1" applyNumberFormat="1" applyFont="1" applyFill="1" applyBorder="1" applyAlignment="1" applyProtection="1">
      <alignment vertical="center"/>
      <protection locked="0"/>
    </xf>
    <xf numFmtId="165" fontId="14" fillId="0" borderId="13" xfId="1" applyNumberFormat="1" applyFont="1" applyFill="1" applyBorder="1" applyAlignment="1" applyProtection="1">
      <alignment vertical="top" wrapText="1"/>
      <protection locked="0"/>
    </xf>
    <xf numFmtId="165" fontId="14" fillId="0" borderId="15" xfId="1" applyNumberFormat="1" applyFont="1" applyFill="1" applyBorder="1" applyAlignment="1" applyProtection="1">
      <alignment vertical="top" wrapText="1"/>
      <protection locked="0"/>
    </xf>
    <xf numFmtId="165" fontId="14" fillId="0" borderId="0" xfId="1" applyNumberFormat="1" applyFont="1" applyFill="1" applyBorder="1" applyAlignment="1" applyProtection="1">
      <alignment vertical="center" wrapText="1"/>
      <protection locked="0"/>
    </xf>
    <xf numFmtId="41" fontId="14" fillId="0" borderId="15" xfId="6" applyNumberFormat="1" applyFont="1" applyFill="1" applyBorder="1" applyAlignment="1" applyProtection="1">
      <alignment vertical="center" wrapText="1"/>
      <protection locked="0"/>
    </xf>
    <xf numFmtId="41" fontId="14" fillId="0" borderId="0" xfId="6" applyNumberFormat="1" applyFont="1" applyFill="1" applyBorder="1"/>
    <xf numFmtId="0" fontId="6" fillId="0" borderId="0" xfId="6" applyFont="1" applyFill="1" applyBorder="1" applyAlignment="1">
      <alignment horizontal="left" vertical="top" wrapText="1"/>
    </xf>
    <xf numFmtId="165" fontId="14" fillId="0" borderId="15" xfId="1" applyNumberFormat="1" applyFont="1" applyFill="1" applyBorder="1" applyProtection="1">
      <protection locked="0"/>
    </xf>
    <xf numFmtId="41" fontId="14" fillId="0" borderId="15" xfId="6" applyNumberFormat="1" applyFont="1" applyFill="1" applyBorder="1"/>
    <xf numFmtId="0" fontId="10" fillId="0" borderId="13" xfId="6" applyFont="1" applyFill="1" applyBorder="1" applyAlignment="1" applyProtection="1">
      <alignment horizontal="center" vertical="top"/>
      <protection hidden="1"/>
    </xf>
    <xf numFmtId="0" fontId="10" fillId="0" borderId="0" xfId="6" applyFont="1" applyFill="1" applyBorder="1" applyAlignment="1">
      <alignment vertical="top" wrapText="1"/>
    </xf>
    <xf numFmtId="165" fontId="10" fillId="0" borderId="13" xfId="1" applyNumberFormat="1" applyFont="1" applyFill="1" applyBorder="1" applyAlignment="1">
      <alignment vertical="top" wrapText="1"/>
    </xf>
    <xf numFmtId="165" fontId="10" fillId="0" borderId="15" xfId="1" applyNumberFormat="1" applyFont="1" applyFill="1" applyBorder="1" applyAlignment="1">
      <alignment vertical="top" wrapText="1"/>
    </xf>
    <xf numFmtId="43" fontId="19" fillId="0" borderId="15" xfId="6" applyNumberFormat="1" applyFont="1" applyFill="1" applyBorder="1" applyAlignment="1">
      <alignment vertical="top" wrapText="1"/>
    </xf>
    <xf numFmtId="41" fontId="10" fillId="0" borderId="0" xfId="6" applyNumberFormat="1" applyFont="1" applyFill="1" applyBorder="1"/>
    <xf numFmtId="0" fontId="14" fillId="0" borderId="13" xfId="6" applyFont="1" applyFill="1" applyBorder="1"/>
    <xf numFmtId="0" fontId="5" fillId="0" borderId="0" xfId="6" applyFont="1" applyFill="1" applyBorder="1" applyAlignment="1">
      <alignment horizontal="left" vertical="top" wrapText="1"/>
    </xf>
    <xf numFmtId="43" fontId="19" fillId="0" borderId="13" xfId="1" applyFont="1" applyFill="1" applyBorder="1"/>
    <xf numFmtId="43" fontId="14" fillId="0" borderId="13" xfId="6" applyNumberFormat="1" applyFont="1" applyFill="1" applyBorder="1"/>
    <xf numFmtId="43" fontId="19" fillId="0" borderId="15" xfId="1" applyFont="1" applyFill="1" applyBorder="1" applyAlignment="1">
      <alignment vertical="top" wrapText="1"/>
    </xf>
    <xf numFmtId="0" fontId="6" fillId="0" borderId="13" xfId="6" quotePrefix="1" applyFont="1" applyFill="1" applyBorder="1" applyAlignment="1">
      <alignment horizontal="center" vertical="top"/>
    </xf>
    <xf numFmtId="0" fontId="5" fillId="0" borderId="13" xfId="6" applyFont="1" applyFill="1" applyBorder="1" applyAlignment="1" applyProtection="1">
      <alignment horizontal="left" vertical="center"/>
      <protection hidden="1"/>
    </xf>
    <xf numFmtId="0" fontId="5" fillId="0" borderId="0" xfId="6" applyFont="1" applyFill="1" applyBorder="1" applyAlignment="1">
      <alignment horizontal="left" vertical="center" wrapText="1"/>
    </xf>
    <xf numFmtId="165" fontId="5" fillId="0" borderId="13" xfId="1" applyNumberFormat="1" applyFont="1" applyFill="1" applyBorder="1" applyAlignment="1">
      <alignment horizontal="left" vertical="center" wrapText="1"/>
    </xf>
    <xf numFmtId="165" fontId="5" fillId="0" borderId="15" xfId="1" applyNumberFormat="1" applyFont="1" applyFill="1" applyBorder="1" applyAlignment="1" applyProtection="1">
      <alignment horizontal="left" vertical="center" wrapText="1"/>
      <protection locked="0"/>
    </xf>
    <xf numFmtId="165" fontId="19" fillId="0" borderId="13" xfId="1" applyNumberFormat="1" applyFont="1" applyFill="1" applyBorder="1" applyAlignment="1" applyProtection="1">
      <alignment horizontal="left" vertical="center" wrapText="1"/>
      <protection locked="0"/>
    </xf>
    <xf numFmtId="165" fontId="19" fillId="0" borderId="15" xfId="1" applyNumberFormat="1" applyFont="1" applyFill="1" applyBorder="1" applyAlignment="1" applyProtection="1">
      <alignment horizontal="left" vertical="center" wrapText="1"/>
      <protection locked="0"/>
    </xf>
    <xf numFmtId="165" fontId="19" fillId="0" borderId="0" xfId="1" applyNumberFormat="1" applyFont="1" applyFill="1" applyBorder="1" applyAlignment="1" applyProtection="1">
      <alignment horizontal="left" vertical="center" wrapText="1"/>
      <protection locked="0"/>
    </xf>
    <xf numFmtId="43" fontId="19" fillId="0" borderId="13" xfId="1" applyFont="1" applyFill="1" applyBorder="1" applyAlignment="1">
      <alignment horizontal="left" vertical="center"/>
    </xf>
    <xf numFmtId="41" fontId="19" fillId="0" borderId="15" xfId="6" applyNumberFormat="1" applyFont="1" applyFill="1" applyBorder="1" applyAlignment="1" applyProtection="1">
      <alignment horizontal="left" vertical="center" wrapText="1"/>
      <protection locked="0"/>
    </xf>
    <xf numFmtId="41" fontId="19" fillId="0" borderId="0" xfId="6" applyNumberFormat="1" applyFont="1" applyFill="1" applyBorder="1" applyAlignment="1">
      <alignment horizontal="left" vertical="center"/>
    </xf>
    <xf numFmtId="41" fontId="5" fillId="0" borderId="0" xfId="6" applyNumberFormat="1" applyFont="1" applyFill="1" applyBorder="1" applyAlignment="1">
      <alignment horizontal="left" vertical="center"/>
    </xf>
    <xf numFmtId="0" fontId="5" fillId="0" borderId="0" xfId="6" applyFont="1" applyFill="1" applyBorder="1" applyAlignment="1" applyProtection="1">
      <alignment horizontal="center" vertical="top"/>
      <protection hidden="1"/>
    </xf>
    <xf numFmtId="165" fontId="5" fillId="0" borderId="15" xfId="1" applyNumberFormat="1" applyFont="1" applyFill="1" applyBorder="1" applyAlignment="1" applyProtection="1">
      <alignment vertical="center" wrapText="1"/>
      <protection locked="0"/>
    </xf>
    <xf numFmtId="165" fontId="19" fillId="0" borderId="13" xfId="1" applyNumberFormat="1" applyFont="1" applyFill="1" applyBorder="1" applyAlignment="1" applyProtection="1">
      <alignment vertical="center" wrapText="1"/>
      <protection locked="0"/>
    </xf>
    <xf numFmtId="165" fontId="19" fillId="0" borderId="13" xfId="1" applyNumberFormat="1" applyFont="1" applyFill="1" applyBorder="1" applyAlignment="1" applyProtection="1">
      <alignment vertical="center"/>
      <protection locked="0"/>
    </xf>
    <xf numFmtId="165" fontId="19" fillId="0" borderId="15" xfId="1" applyNumberFormat="1" applyFont="1" applyFill="1" applyBorder="1" applyAlignment="1" applyProtection="1">
      <alignment vertical="center"/>
      <protection locked="0"/>
    </xf>
    <xf numFmtId="165" fontId="19" fillId="0" borderId="15" xfId="1" applyNumberFormat="1" applyFont="1" applyFill="1" applyBorder="1" applyAlignment="1" applyProtection="1">
      <alignment vertical="top" wrapText="1"/>
      <protection locked="0"/>
    </xf>
    <xf numFmtId="165" fontId="19" fillId="0" borderId="0" xfId="1" applyNumberFormat="1" applyFont="1" applyFill="1" applyBorder="1" applyAlignment="1" applyProtection="1">
      <alignment vertical="center" wrapText="1"/>
      <protection locked="0"/>
    </xf>
    <xf numFmtId="41" fontId="19" fillId="0" borderId="13" xfId="6" applyNumberFormat="1" applyFont="1" applyFill="1" applyBorder="1"/>
    <xf numFmtId="0" fontId="5" fillId="0" borderId="17" xfId="6" applyFont="1" applyFill="1" applyBorder="1" applyAlignment="1" applyProtection="1">
      <alignment horizontal="center" vertical="top"/>
      <protection hidden="1"/>
    </xf>
    <xf numFmtId="165" fontId="5" fillId="0" borderId="17" xfId="1" applyNumberFormat="1" applyFont="1" applyFill="1" applyBorder="1" applyAlignment="1">
      <alignment vertical="top" wrapText="1"/>
    </xf>
    <xf numFmtId="165" fontId="5" fillId="0" borderId="18" xfId="1" applyNumberFormat="1" applyFont="1" applyFill="1" applyBorder="1" applyAlignment="1" applyProtection="1">
      <alignment vertical="center" wrapText="1"/>
      <protection locked="0"/>
    </xf>
    <xf numFmtId="165" fontId="19" fillId="0" borderId="17" xfId="1" applyNumberFormat="1" applyFont="1" applyFill="1" applyBorder="1" applyAlignment="1" applyProtection="1">
      <alignment vertical="center" wrapText="1"/>
      <protection locked="0"/>
    </xf>
    <xf numFmtId="165" fontId="19" fillId="0" borderId="18" xfId="1" applyNumberFormat="1" applyFont="1" applyFill="1" applyBorder="1" applyAlignment="1" applyProtection="1">
      <alignment vertical="center" wrapText="1"/>
      <protection locked="0"/>
    </xf>
    <xf numFmtId="165" fontId="19" fillId="0" borderId="17" xfId="1" applyNumberFormat="1" applyFont="1" applyFill="1" applyBorder="1" applyAlignment="1" applyProtection="1">
      <alignment vertical="center"/>
      <protection locked="0"/>
    </xf>
    <xf numFmtId="165" fontId="19" fillId="0" borderId="18" xfId="1" applyNumberFormat="1" applyFont="1" applyFill="1" applyBorder="1" applyAlignment="1" applyProtection="1">
      <alignment vertical="center"/>
      <protection locked="0"/>
    </xf>
    <xf numFmtId="165" fontId="19" fillId="0" borderId="18" xfId="1" applyNumberFormat="1" applyFont="1" applyFill="1" applyBorder="1" applyAlignment="1">
      <alignment vertical="top"/>
    </xf>
    <xf numFmtId="165" fontId="19" fillId="0" borderId="1" xfId="1" applyNumberFormat="1" applyFont="1" applyFill="1" applyBorder="1" applyAlignment="1" applyProtection="1">
      <alignment vertical="center" wrapText="1"/>
      <protection locked="0"/>
    </xf>
    <xf numFmtId="43" fontId="19" fillId="0" borderId="17" xfId="6" applyNumberFormat="1" applyFont="1" applyFill="1" applyBorder="1"/>
    <xf numFmtId="41" fontId="19" fillId="0" borderId="18" xfId="6" applyNumberFormat="1" applyFont="1" applyFill="1" applyBorder="1" applyAlignment="1" applyProtection="1">
      <alignment vertical="center" wrapText="1"/>
      <protection locked="0"/>
    </xf>
    <xf numFmtId="0" fontId="5" fillId="0" borderId="0" xfId="6" applyFont="1" applyBorder="1" applyAlignment="1" applyProtection="1">
      <alignment horizontal="center" vertical="top"/>
      <protection hidden="1"/>
    </xf>
    <xf numFmtId="165" fontId="5" fillId="0" borderId="0" xfId="1" applyNumberFormat="1" applyFont="1" applyFill="1" applyBorder="1" applyAlignment="1" applyProtection="1">
      <alignment vertical="center" wrapText="1"/>
      <protection locked="0"/>
    </xf>
    <xf numFmtId="165" fontId="40" fillId="0" borderId="0" xfId="1" applyNumberFormat="1" applyFont="1" applyFill="1" applyBorder="1" applyAlignment="1" applyProtection="1">
      <alignment vertical="center" wrapText="1"/>
      <protection locked="0"/>
    </xf>
    <xf numFmtId="0" fontId="6" fillId="0" borderId="0" xfId="6" applyFont="1" applyFill="1" applyBorder="1"/>
    <xf numFmtId="43" fontId="5" fillId="0" borderId="0" xfId="6" applyNumberFormat="1" applyFont="1" applyFill="1" applyBorder="1" applyAlignment="1">
      <alignment vertical="top" wrapText="1"/>
    </xf>
    <xf numFmtId="41" fontId="23" fillId="0" borderId="0" xfId="6" applyNumberFormat="1" applyFont="1" applyFill="1" applyBorder="1"/>
    <xf numFmtId="41" fontId="5" fillId="0" borderId="0" xfId="7" applyNumberFormat="1" applyFont="1" applyFill="1" applyBorder="1" applyAlignment="1" applyProtection="1">
      <alignment vertical="center" wrapText="1"/>
      <protection locked="0"/>
    </xf>
    <xf numFmtId="165" fontId="40" fillId="0" borderId="0" xfId="1" applyNumberFormat="1" applyFont="1" applyFill="1" applyBorder="1"/>
    <xf numFmtId="165" fontId="6" fillId="0" borderId="0" xfId="1" applyNumberFormat="1" applyFont="1" applyFill="1" applyBorder="1" applyAlignment="1" applyProtection="1">
      <alignment vertical="center" wrapText="1"/>
      <protection locked="0"/>
    </xf>
    <xf numFmtId="165" fontId="19" fillId="0" borderId="0" xfId="1" applyNumberFormat="1" applyFont="1" applyFill="1" applyBorder="1" applyAlignment="1" applyProtection="1">
      <alignment vertical="center"/>
      <protection locked="0"/>
    </xf>
    <xf numFmtId="165" fontId="5" fillId="0" borderId="0" xfId="1" applyNumberFormat="1" applyFont="1" applyFill="1" applyBorder="1"/>
    <xf numFmtId="165" fontId="6" fillId="0" borderId="0" xfId="1" applyNumberFormat="1" applyFont="1" applyFill="1" applyBorder="1"/>
    <xf numFmtId="165" fontId="39" fillId="0" borderId="0" xfId="1" applyNumberFormat="1" applyFont="1" applyFill="1" applyBorder="1"/>
    <xf numFmtId="0" fontId="5" fillId="0" borderId="0" xfId="6" applyFont="1" applyFill="1" applyBorder="1" applyAlignment="1">
      <alignment horizontal="right"/>
    </xf>
    <xf numFmtId="165" fontId="6" fillId="0" borderId="0" xfId="6" applyNumberFormat="1" applyFont="1" applyFill="1" applyBorder="1"/>
    <xf numFmtId="165" fontId="5" fillId="0" borderId="0" xfId="6" applyNumberFormat="1" applyFont="1" applyFill="1" applyBorder="1"/>
    <xf numFmtId="41" fontId="39" fillId="0" borderId="0" xfId="6" applyNumberFormat="1" applyFont="1" applyFill="1" applyBorder="1"/>
    <xf numFmtId="43" fontId="6" fillId="0" borderId="0" xfId="6" applyNumberFormat="1" applyFont="1" applyFill="1" applyBorder="1"/>
    <xf numFmtId="4" fontId="39" fillId="0" borderId="0" xfId="6" applyNumberFormat="1" applyFont="1" applyFill="1" applyBorder="1" applyAlignment="1">
      <alignment vertical="top"/>
    </xf>
    <xf numFmtId="43" fontId="37" fillId="0" borderId="0" xfId="6" applyNumberFormat="1" applyFont="1" applyFill="1" applyBorder="1" applyAlignment="1">
      <alignment vertical="top" wrapText="1"/>
    </xf>
    <xf numFmtId="43" fontId="39" fillId="0" borderId="0" xfId="6" applyNumberFormat="1" applyFont="1" applyFill="1" applyBorder="1"/>
    <xf numFmtId="43" fontId="23" fillId="0" borderId="0" xfId="6" applyNumberFormat="1" applyFont="1" applyFill="1" applyBorder="1"/>
    <xf numFmtId="4" fontId="40" fillId="0" borderId="0" xfId="6" applyNumberFormat="1" applyFont="1" applyFill="1" applyBorder="1"/>
    <xf numFmtId="165" fontId="6" fillId="14" borderId="13" xfId="1" applyNumberFormat="1" applyFont="1" applyFill="1" applyBorder="1" applyAlignment="1" applyProtection="1">
      <alignment vertical="center"/>
      <protection locked="0"/>
    </xf>
    <xf numFmtId="165" fontId="6" fillId="14" borderId="15" xfId="1" applyNumberFormat="1" applyFont="1" applyFill="1" applyBorder="1" applyAlignment="1" applyProtection="1">
      <alignment vertical="center"/>
      <protection locked="0"/>
    </xf>
    <xf numFmtId="165" fontId="5" fillId="14" borderId="13" xfId="1" applyNumberFormat="1" applyFont="1" applyFill="1" applyBorder="1" applyAlignment="1" applyProtection="1">
      <alignment vertical="center" wrapText="1"/>
    </xf>
    <xf numFmtId="165" fontId="5" fillId="14" borderId="15" xfId="1" applyNumberFormat="1" applyFont="1" applyFill="1" applyBorder="1" applyAlignment="1" applyProtection="1">
      <alignment vertical="center" wrapText="1"/>
    </xf>
    <xf numFmtId="165" fontId="14" fillId="24" borderId="13" xfId="1" applyNumberFormat="1" applyFont="1" applyFill="1" applyBorder="1" applyAlignment="1" applyProtection="1">
      <alignment vertical="center" wrapText="1"/>
      <protection locked="0"/>
    </xf>
    <xf numFmtId="0" fontId="5" fillId="25" borderId="13" xfId="6" applyFont="1" applyFill="1" applyBorder="1" applyAlignment="1" applyProtection="1">
      <alignment horizontal="center" vertical="top"/>
      <protection hidden="1"/>
    </xf>
    <xf numFmtId="0" fontId="6" fillId="25" borderId="0" xfId="6" applyFont="1" applyFill="1" applyBorder="1" applyAlignment="1">
      <alignment vertical="top" wrapText="1"/>
    </xf>
    <xf numFmtId="165" fontId="6" fillId="25" borderId="13" xfId="1" applyNumberFormat="1" applyFont="1" applyFill="1" applyBorder="1" applyAlignment="1">
      <alignment vertical="top" wrapText="1"/>
    </xf>
    <xf numFmtId="165" fontId="6" fillId="25" borderId="15" xfId="1" applyNumberFormat="1" applyFont="1" applyFill="1" applyBorder="1" applyAlignment="1" applyProtection="1">
      <alignment vertical="center" wrapText="1"/>
      <protection locked="0"/>
    </xf>
    <xf numFmtId="165" fontId="14" fillId="25" borderId="13" xfId="1" applyNumberFormat="1" applyFont="1" applyFill="1" applyBorder="1" applyAlignment="1" applyProtection="1">
      <alignment vertical="center" wrapText="1"/>
      <protection locked="0"/>
    </xf>
    <xf numFmtId="165" fontId="14" fillId="25" borderId="15" xfId="1" applyNumberFormat="1" applyFont="1" applyFill="1" applyBorder="1" applyAlignment="1" applyProtection="1">
      <alignment vertical="center" wrapText="1"/>
      <protection locked="0"/>
    </xf>
    <xf numFmtId="165" fontId="14" fillId="25" borderId="13" xfId="1" applyNumberFormat="1" applyFont="1" applyFill="1" applyBorder="1" applyAlignment="1" applyProtection="1">
      <alignment vertical="center"/>
      <protection locked="0"/>
    </xf>
    <xf numFmtId="165" fontId="14" fillId="25" borderId="15" xfId="1" applyNumberFormat="1" applyFont="1" applyFill="1" applyBorder="1" applyAlignment="1" applyProtection="1">
      <alignment vertical="center"/>
      <protection locked="0"/>
    </xf>
    <xf numFmtId="165" fontId="14" fillId="25" borderId="13" xfId="1" applyNumberFormat="1" applyFont="1" applyFill="1" applyBorder="1" applyAlignment="1" applyProtection="1">
      <alignment vertical="top" wrapText="1"/>
      <protection locked="0"/>
    </xf>
    <xf numFmtId="165" fontId="14" fillId="25" borderId="15" xfId="1" applyNumberFormat="1" applyFont="1" applyFill="1" applyBorder="1" applyAlignment="1" applyProtection="1">
      <alignment vertical="top" wrapText="1"/>
      <protection locked="0"/>
    </xf>
    <xf numFmtId="165" fontId="14" fillId="25" borderId="0" xfId="1" applyNumberFormat="1" applyFont="1" applyFill="1" applyBorder="1" applyAlignment="1" applyProtection="1">
      <alignment vertical="center" wrapText="1"/>
      <protection locked="0"/>
    </xf>
    <xf numFmtId="43" fontId="14" fillId="25" borderId="13" xfId="1" applyFont="1" applyFill="1" applyBorder="1"/>
    <xf numFmtId="41" fontId="14" fillId="25" borderId="15" xfId="6" applyNumberFormat="1" applyFont="1" applyFill="1" applyBorder="1" applyAlignment="1" applyProtection="1">
      <alignment vertical="center" wrapText="1"/>
      <protection locked="0"/>
    </xf>
    <xf numFmtId="41" fontId="14" fillId="25" borderId="0" xfId="6" applyNumberFormat="1" applyFont="1" applyFill="1" applyBorder="1"/>
    <xf numFmtId="41" fontId="6" fillId="25" borderId="0" xfId="6" applyNumberFormat="1" applyFont="1" applyFill="1" applyBorder="1"/>
    <xf numFmtId="43" fontId="5" fillId="2" borderId="0" xfId="1" applyFont="1" applyFill="1" applyAlignment="1">
      <alignment horizontal="left" vertical="center"/>
    </xf>
    <xf numFmtId="0" fontId="6" fillId="13" borderId="13" xfId="6" applyNumberFormat="1" applyFont="1" applyFill="1" applyBorder="1" applyAlignment="1">
      <alignment horizontal="center" vertical="top"/>
    </xf>
    <xf numFmtId="0" fontId="6" fillId="13" borderId="0" xfId="6" applyFont="1" applyFill="1" applyBorder="1" applyAlignment="1">
      <alignment vertical="top" wrapText="1"/>
    </xf>
    <xf numFmtId="165" fontId="6" fillId="13" borderId="13" xfId="1" applyNumberFormat="1" applyFont="1" applyFill="1" applyBorder="1" applyAlignment="1" applyProtection="1">
      <alignment vertical="center" wrapText="1"/>
    </xf>
    <xf numFmtId="165" fontId="6" fillId="13" borderId="15" xfId="1" applyNumberFormat="1" applyFont="1" applyFill="1" applyBorder="1" applyAlignment="1" applyProtection="1">
      <alignment vertical="center" wrapText="1"/>
    </xf>
    <xf numFmtId="165" fontId="6" fillId="13" borderId="13" xfId="1" applyNumberFormat="1" applyFont="1" applyFill="1" applyBorder="1" applyAlignment="1" applyProtection="1">
      <alignment vertical="center"/>
      <protection locked="0"/>
    </xf>
    <xf numFmtId="165" fontId="6" fillId="13" borderId="15" xfId="1" applyNumberFormat="1" applyFont="1" applyFill="1" applyBorder="1" applyAlignment="1" applyProtection="1">
      <alignment vertical="center"/>
      <protection locked="0"/>
    </xf>
    <xf numFmtId="165" fontId="6" fillId="13" borderId="13" xfId="1" applyNumberFormat="1" applyFont="1" applyFill="1" applyBorder="1" applyAlignment="1">
      <alignment vertical="top"/>
    </xf>
    <xf numFmtId="165" fontId="6" fillId="13" borderId="15" xfId="1" applyNumberFormat="1" applyFont="1" applyFill="1" applyBorder="1" applyAlignment="1">
      <alignment vertical="top"/>
    </xf>
    <xf numFmtId="165" fontId="6" fillId="13" borderId="0" xfId="1" applyNumberFormat="1" applyFont="1" applyFill="1" applyBorder="1" applyAlignment="1">
      <alignment vertical="top"/>
    </xf>
    <xf numFmtId="0" fontId="6" fillId="13" borderId="0" xfId="6" applyFont="1" applyFill="1" applyBorder="1" applyAlignment="1">
      <alignment vertical="top"/>
    </xf>
    <xf numFmtId="0" fontId="4" fillId="5" borderId="10" xfId="10" applyFont="1" applyFill="1" applyBorder="1" applyAlignment="1">
      <alignment vertical="center"/>
    </xf>
    <xf numFmtId="4" fontId="4" fillId="5" borderId="19" xfId="10" applyNumberFormat="1" applyFont="1" applyFill="1" applyBorder="1" applyAlignment="1">
      <alignment horizontal="right" vertical="center" wrapText="1" indent="1"/>
    </xf>
    <xf numFmtId="0" fontId="10" fillId="27" borderId="13" xfId="6" applyNumberFormat="1" applyFont="1" applyFill="1" applyBorder="1" applyAlignment="1">
      <alignment horizontal="center" vertical="top"/>
    </xf>
    <xf numFmtId="0" fontId="10" fillId="27" borderId="0" xfId="6" applyFont="1" applyFill="1" applyBorder="1" applyAlignment="1">
      <alignment vertical="top" wrapText="1"/>
    </xf>
    <xf numFmtId="165" fontId="10" fillId="27" borderId="13" xfId="1" applyNumberFormat="1" applyFont="1" applyFill="1" applyBorder="1" applyAlignment="1" applyProtection="1">
      <alignment vertical="center" wrapText="1"/>
    </xf>
    <xf numFmtId="165" fontId="10" fillId="27" borderId="15" xfId="1" applyNumberFormat="1" applyFont="1" applyFill="1" applyBorder="1" applyAlignment="1" applyProtection="1">
      <alignment vertical="center" wrapText="1"/>
    </xf>
    <xf numFmtId="165" fontId="20" fillId="27" borderId="13" xfId="1" applyNumberFormat="1" applyFont="1" applyFill="1" applyBorder="1" applyAlignment="1">
      <alignment vertical="top"/>
    </xf>
    <xf numFmtId="165" fontId="10" fillId="27" borderId="15" xfId="1" applyNumberFormat="1" applyFont="1" applyFill="1" applyBorder="1" applyAlignment="1">
      <alignment vertical="top"/>
    </xf>
    <xf numFmtId="165" fontId="10" fillId="27" borderId="0" xfId="1" applyNumberFormat="1" applyFont="1" applyFill="1" applyBorder="1" applyAlignment="1">
      <alignment vertical="top"/>
    </xf>
    <xf numFmtId="0" fontId="10" fillId="27" borderId="0" xfId="6" applyFont="1" applyFill="1" applyBorder="1" applyAlignment="1">
      <alignment vertical="top"/>
    </xf>
    <xf numFmtId="0" fontId="4" fillId="26" borderId="17" xfId="10" applyFont="1" applyFill="1" applyBorder="1" applyAlignment="1">
      <alignment vertical="center"/>
    </xf>
    <xf numFmtId="0" fontId="4" fillId="26" borderId="10" xfId="10" applyFont="1" applyFill="1" applyBorder="1" applyAlignment="1">
      <alignment vertical="center"/>
    </xf>
    <xf numFmtId="4" fontId="4" fillId="26" borderId="19" xfId="10" applyNumberFormat="1" applyFont="1" applyFill="1" applyBorder="1" applyAlignment="1">
      <alignment horizontal="right" vertical="center"/>
    </xf>
    <xf numFmtId="1" fontId="5" fillId="2" borderId="0" xfId="1" applyNumberFormat="1" applyFont="1" applyFill="1" applyAlignment="1">
      <alignment horizontal="left" vertical="center"/>
    </xf>
    <xf numFmtId="0" fontId="41" fillId="6" borderId="0" xfId="9" applyFont="1" applyFill="1"/>
    <xf numFmtId="0" fontId="14" fillId="0" borderId="0" xfId="4" applyFont="1" applyFill="1" applyAlignment="1">
      <alignment horizontal="center"/>
    </xf>
    <xf numFmtId="0" fontId="14" fillId="0" borderId="0" xfId="4" applyFont="1" applyFill="1"/>
    <xf numFmtId="0" fontId="3" fillId="2" borderId="0" xfId="4" applyFont="1" applyFill="1" applyAlignment="1">
      <alignment horizontal="center" vertical="center"/>
    </xf>
    <xf numFmtId="0" fontId="4" fillId="2" borderId="0" xfId="4" applyFont="1" applyFill="1" applyAlignment="1">
      <alignment horizontal="center" vertical="center"/>
    </xf>
    <xf numFmtId="0" fontId="3" fillId="2" borderId="1" xfId="4" applyFont="1" applyFill="1" applyBorder="1" applyAlignment="1">
      <alignment horizontal="center" vertical="center"/>
    </xf>
    <xf numFmtId="0" fontId="10" fillId="4" borderId="0" xfId="6" applyFont="1" applyFill="1" applyBorder="1" applyAlignment="1" applyProtection="1">
      <alignment horizontal="left" vertical="center" wrapText="1"/>
      <protection locked="0"/>
    </xf>
    <xf numFmtId="0" fontId="10" fillId="4" borderId="15" xfId="6" applyFont="1" applyFill="1" applyBorder="1" applyAlignment="1" applyProtection="1">
      <alignment horizontal="left" vertical="center" wrapText="1"/>
      <protection locked="0"/>
    </xf>
    <xf numFmtId="0" fontId="10" fillId="4" borderId="10" xfId="6" applyFont="1" applyFill="1" applyBorder="1" applyAlignment="1" applyProtection="1">
      <alignment horizontal="center" vertical="center" wrapText="1"/>
      <protection locked="0"/>
    </xf>
    <xf numFmtId="0" fontId="10" fillId="4" borderId="11" xfId="6" applyFont="1" applyFill="1" applyBorder="1" applyAlignment="1" applyProtection="1">
      <alignment horizontal="center" vertical="center" wrapText="1"/>
      <protection locked="0"/>
    </xf>
    <xf numFmtId="0" fontId="10" fillId="4" borderId="12" xfId="6" applyFont="1" applyFill="1" applyBorder="1" applyAlignment="1" applyProtection="1">
      <alignment horizontal="left" vertical="center" wrapText="1"/>
      <protection locked="0"/>
    </xf>
    <xf numFmtId="0" fontId="10" fillId="4" borderId="14" xfId="6" applyFont="1" applyFill="1" applyBorder="1" applyAlignment="1" applyProtection="1">
      <alignment horizontal="left" vertical="center" wrapText="1"/>
      <protection locked="0"/>
    </xf>
    <xf numFmtId="0" fontId="10" fillId="4" borderId="20" xfId="6" applyFont="1" applyFill="1" applyBorder="1" applyAlignment="1" applyProtection="1">
      <alignment horizontal="center" vertical="center" wrapText="1"/>
      <protection locked="0"/>
    </xf>
    <xf numFmtId="0" fontId="10" fillId="4" borderId="19" xfId="6" applyFont="1" applyFill="1" applyBorder="1" applyAlignment="1">
      <alignment horizontal="center" vertical="center"/>
    </xf>
    <xf numFmtId="0" fontId="10" fillId="4" borderId="10" xfId="6" applyFont="1" applyFill="1" applyBorder="1" applyAlignment="1">
      <alignment horizontal="center" vertical="center"/>
    </xf>
    <xf numFmtId="0" fontId="10" fillId="4" borderId="22" xfId="6" applyFont="1" applyFill="1" applyBorder="1" applyAlignment="1" applyProtection="1">
      <alignment horizontal="center" vertical="center" wrapText="1"/>
      <protection locked="0"/>
    </xf>
    <xf numFmtId="0" fontId="10" fillId="4" borderId="19" xfId="6" applyFont="1" applyFill="1" applyBorder="1" applyAlignment="1" applyProtection="1">
      <alignment horizontal="center" vertical="center" wrapText="1"/>
      <protection locked="0"/>
    </xf>
    <xf numFmtId="0" fontId="10" fillId="4" borderId="12" xfId="6" applyFont="1" applyFill="1" applyBorder="1" applyAlignment="1" applyProtection="1">
      <alignment horizontal="center" vertical="center" wrapText="1"/>
      <protection locked="0"/>
    </xf>
    <xf numFmtId="0" fontId="10" fillId="4" borderId="14" xfId="6" applyFont="1" applyFill="1" applyBorder="1" applyAlignment="1" applyProtection="1">
      <alignment horizontal="center" vertical="center" wrapText="1"/>
      <protection locked="0"/>
    </xf>
    <xf numFmtId="0" fontId="10" fillId="4" borderId="16" xfId="6" applyFont="1" applyFill="1" applyBorder="1" applyAlignment="1" applyProtection="1">
      <alignment horizontal="center" vertical="center" wrapText="1"/>
      <protection locked="0"/>
    </xf>
    <xf numFmtId="0" fontId="10" fillId="4" borderId="17" xfId="6" applyFont="1" applyFill="1" applyBorder="1" applyAlignment="1" applyProtection="1">
      <alignment horizontal="center" vertical="center" wrapText="1"/>
      <protection locked="0"/>
    </xf>
    <xf numFmtId="0" fontId="10" fillId="4" borderId="1" xfId="6" applyFont="1" applyFill="1" applyBorder="1" applyAlignment="1" applyProtection="1">
      <alignment horizontal="center" vertical="center" wrapText="1"/>
      <protection locked="0"/>
    </xf>
    <xf numFmtId="0" fontId="10" fillId="4" borderId="25" xfId="6" applyFont="1" applyFill="1" applyBorder="1" applyAlignment="1" applyProtection="1">
      <alignment horizontal="center" vertical="center" wrapText="1"/>
      <protection locked="0"/>
    </xf>
    <xf numFmtId="0" fontId="5" fillId="2" borderId="0" xfId="4" applyFont="1" applyFill="1" applyAlignment="1">
      <alignment horizontal="center" vertical="center"/>
    </xf>
    <xf numFmtId="0" fontId="5" fillId="2" borderId="0" xfId="4" applyFont="1" applyFill="1" applyAlignment="1">
      <alignment vertical="center"/>
    </xf>
    <xf numFmtId="0" fontId="4" fillId="2" borderId="0" xfId="9" applyFont="1" applyFill="1" applyAlignment="1">
      <alignment horizontal="center" vertical="center"/>
    </xf>
    <xf numFmtId="0" fontId="19" fillId="9" borderId="16" xfId="10" applyFont="1" applyFill="1" applyBorder="1" applyAlignment="1">
      <alignment horizontal="center" vertical="center"/>
    </xf>
    <xf numFmtId="0" fontId="19" fillId="9" borderId="12" xfId="10" applyFont="1" applyFill="1" applyBorder="1" applyAlignment="1">
      <alignment horizontal="center" vertical="center"/>
    </xf>
    <xf numFmtId="0" fontId="19" fillId="9" borderId="14" xfId="10" applyFont="1" applyFill="1" applyBorder="1" applyAlignment="1">
      <alignment horizontal="center" vertical="center"/>
    </xf>
    <xf numFmtId="0" fontId="19" fillId="9" borderId="13" xfId="10" applyFont="1" applyFill="1" applyBorder="1" applyAlignment="1">
      <alignment horizontal="center" vertical="center"/>
    </xf>
    <xf numFmtId="0" fontId="19" fillId="9" borderId="0" xfId="10" applyFont="1" applyFill="1" applyAlignment="1">
      <alignment horizontal="center" vertical="center"/>
    </xf>
    <xf numFmtId="0" fontId="19" fillId="9" borderId="15" xfId="10" applyFont="1" applyFill="1" applyBorder="1" applyAlignment="1">
      <alignment horizontal="center" vertical="center"/>
    </xf>
    <xf numFmtId="0" fontId="19" fillId="9" borderId="17" xfId="10" applyFont="1" applyFill="1" applyBorder="1" applyAlignment="1">
      <alignment horizontal="center" vertical="center"/>
    </xf>
    <xf numFmtId="0" fontId="19" fillId="9" borderId="1" xfId="10" applyFont="1" applyFill="1" applyBorder="1" applyAlignment="1">
      <alignment horizontal="center" vertical="center"/>
    </xf>
    <xf numFmtId="0" fontId="19" fillId="9" borderId="18" xfId="10" applyFont="1" applyFill="1" applyBorder="1" applyAlignment="1">
      <alignment horizontal="center" vertical="center"/>
    </xf>
    <xf numFmtId="0" fontId="5" fillId="9" borderId="16" xfId="10" applyFont="1" applyFill="1" applyBorder="1" applyAlignment="1" applyProtection="1">
      <alignment horizontal="center" vertical="center" wrapText="1"/>
      <protection locked="0"/>
    </xf>
    <xf numFmtId="0" fontId="5" fillId="9" borderId="12" xfId="10" applyFont="1" applyFill="1" applyBorder="1" applyAlignment="1" applyProtection="1">
      <alignment horizontal="center" vertical="center" wrapText="1"/>
      <protection locked="0"/>
    </xf>
    <xf numFmtId="0" fontId="5" fillId="9" borderId="14" xfId="10" applyFont="1" applyFill="1" applyBorder="1" applyAlignment="1" applyProtection="1">
      <alignment horizontal="center" vertical="center" wrapText="1"/>
      <protection locked="0"/>
    </xf>
    <xf numFmtId="0" fontId="5" fillId="9" borderId="13" xfId="10" applyFont="1" applyFill="1" applyBorder="1" applyAlignment="1" applyProtection="1">
      <alignment horizontal="center" vertical="center" wrapText="1"/>
      <protection locked="0"/>
    </xf>
    <xf numFmtId="0" fontId="5" fillId="9" borderId="0" xfId="10" applyFont="1" applyFill="1" applyAlignment="1" applyProtection="1">
      <alignment horizontal="center" vertical="center" wrapText="1"/>
      <protection locked="0"/>
    </xf>
    <xf numFmtId="0" fontId="5" fillId="9" borderId="15" xfId="10" applyFont="1" applyFill="1" applyBorder="1" applyAlignment="1" applyProtection="1">
      <alignment horizontal="center" vertical="center" wrapText="1"/>
      <protection locked="0"/>
    </xf>
    <xf numFmtId="0" fontId="6" fillId="0" borderId="12" xfId="6" applyFont="1" applyBorder="1" applyAlignment="1" applyProtection="1">
      <alignment horizontal="left" vertical="top" wrapText="1"/>
      <protection locked="0"/>
    </xf>
    <xf numFmtId="0" fontId="4" fillId="2" borderId="0" xfId="9" applyFont="1" applyFill="1" applyAlignment="1">
      <alignment vertical="center"/>
    </xf>
    <xf numFmtId="0" fontId="4" fillId="2" borderId="0" xfId="9" applyFont="1" applyFill="1" applyAlignment="1">
      <alignment horizontal="center"/>
    </xf>
    <xf numFmtId="0" fontId="4" fillId="2" borderId="0" xfId="9" applyFont="1" applyFill="1"/>
    <xf numFmtId="0" fontId="5" fillId="0" borderId="0" xfId="4" applyFont="1" applyFill="1" applyAlignment="1">
      <alignment horizontal="center" vertical="center"/>
    </xf>
    <xf numFmtId="0" fontId="5" fillId="0" borderId="0" xfId="4" applyFont="1" applyFill="1" applyAlignment="1">
      <alignment vertical="center"/>
    </xf>
    <xf numFmtId="0" fontId="4" fillId="0" borderId="0" xfId="4" applyFont="1" applyFill="1" applyAlignment="1">
      <alignment horizontal="center" vertical="center"/>
    </xf>
    <xf numFmtId="0" fontId="4" fillId="0" borderId="0" xfId="9" applyFont="1" applyFill="1" applyAlignment="1">
      <alignment horizontal="center" vertical="center"/>
    </xf>
    <xf numFmtId="0" fontId="19" fillId="5" borderId="16" xfId="10" applyFont="1" applyFill="1" applyBorder="1" applyAlignment="1">
      <alignment horizontal="center" vertical="center"/>
    </xf>
    <xf numFmtId="0" fontId="19" fillId="5" borderId="12" xfId="10" applyFont="1" applyFill="1" applyBorder="1" applyAlignment="1">
      <alignment horizontal="center" vertical="center"/>
    </xf>
    <xf numFmtId="0" fontId="19" fillId="5" borderId="14" xfId="10" applyFont="1" applyFill="1" applyBorder="1" applyAlignment="1">
      <alignment horizontal="center" vertical="center"/>
    </xf>
    <xf numFmtId="0" fontId="19" fillId="5" borderId="13" xfId="10" applyFont="1" applyFill="1" applyBorder="1" applyAlignment="1">
      <alignment horizontal="center" vertical="center"/>
    </xf>
    <xf numFmtId="0" fontId="19" fillId="5" borderId="0" xfId="10" applyFont="1" applyFill="1" applyAlignment="1">
      <alignment horizontal="center" vertical="center"/>
    </xf>
    <xf numFmtId="0" fontId="19" fillId="5" borderId="15" xfId="10" applyFont="1" applyFill="1" applyBorder="1" applyAlignment="1">
      <alignment horizontal="center" vertical="center"/>
    </xf>
    <xf numFmtId="0" fontId="19" fillId="5" borderId="17" xfId="10" applyFont="1" applyFill="1" applyBorder="1" applyAlignment="1">
      <alignment horizontal="center" vertical="center"/>
    </xf>
    <xf numFmtId="0" fontId="19" fillId="5" borderId="1" xfId="10" applyFont="1" applyFill="1" applyBorder="1" applyAlignment="1">
      <alignment horizontal="center" vertical="center"/>
    </xf>
    <xf numFmtId="0" fontId="19" fillId="5" borderId="18" xfId="10" applyFont="1" applyFill="1" applyBorder="1" applyAlignment="1">
      <alignment horizontal="center" vertical="center"/>
    </xf>
    <xf numFmtId="0" fontId="5" fillId="26" borderId="16" xfId="10" applyFont="1" applyFill="1" applyBorder="1" applyAlignment="1" applyProtection="1">
      <alignment horizontal="center" vertical="center" wrapText="1"/>
      <protection locked="0"/>
    </xf>
    <xf numFmtId="0" fontId="5" fillId="26" borderId="12" xfId="10" applyFont="1" applyFill="1" applyBorder="1" applyAlignment="1" applyProtection="1">
      <alignment horizontal="center" vertical="center" wrapText="1"/>
      <protection locked="0"/>
    </xf>
    <xf numFmtId="0" fontId="5" fillId="26" borderId="14" xfId="10" applyFont="1" applyFill="1" applyBorder="1" applyAlignment="1" applyProtection="1">
      <alignment horizontal="center" vertical="center" wrapText="1"/>
      <protection locked="0"/>
    </xf>
    <xf numFmtId="0" fontId="5" fillId="26" borderId="13" xfId="10" applyFont="1" applyFill="1" applyBorder="1" applyAlignment="1" applyProtection="1">
      <alignment horizontal="center" vertical="center" wrapText="1"/>
      <protection locked="0"/>
    </xf>
    <xf numFmtId="0" fontId="5" fillId="26" borderId="0" xfId="10" applyFont="1" applyFill="1" applyAlignment="1" applyProtection="1">
      <alignment horizontal="center" vertical="center" wrapText="1"/>
      <protection locked="0"/>
    </xf>
    <xf numFmtId="0" fontId="5" fillId="26" borderId="15" xfId="10" applyFont="1" applyFill="1" applyBorder="1" applyAlignment="1" applyProtection="1">
      <alignment horizontal="center" vertical="center" wrapText="1"/>
      <protection locked="0"/>
    </xf>
    <xf numFmtId="0" fontId="19" fillId="26" borderId="17" xfId="10" applyFont="1" applyFill="1" applyBorder="1" applyAlignment="1">
      <alignment horizontal="center" vertical="center"/>
    </xf>
    <xf numFmtId="0" fontId="19" fillId="26" borderId="1" xfId="10" applyFont="1" applyFill="1" applyBorder="1" applyAlignment="1">
      <alignment horizontal="center" vertical="center"/>
    </xf>
    <xf numFmtId="0" fontId="19" fillId="26" borderId="18" xfId="10" applyFont="1" applyFill="1" applyBorder="1" applyAlignment="1">
      <alignment horizontal="center" vertical="center"/>
    </xf>
    <xf numFmtId="0" fontId="5" fillId="9" borderId="0" xfId="10" applyFont="1" applyFill="1" applyBorder="1" applyAlignment="1" applyProtection="1">
      <alignment horizontal="center" vertical="center" wrapText="1"/>
      <protection locked="0"/>
    </xf>
    <xf numFmtId="0" fontId="24" fillId="0" borderId="0" xfId="6" applyFont="1" applyAlignment="1" applyProtection="1">
      <alignment horizontal="left" vertical="top" wrapText="1"/>
    </xf>
    <xf numFmtId="0" fontId="21" fillId="0" borderId="12" xfId="4" applyFont="1" applyBorder="1" applyAlignment="1">
      <alignment horizontal="left" wrapText="1"/>
    </xf>
    <xf numFmtId="0" fontId="14" fillId="0" borderId="12" xfId="10" applyFont="1" applyBorder="1" applyAlignment="1">
      <alignment horizontal="left" wrapText="1"/>
    </xf>
    <xf numFmtId="0" fontId="26" fillId="2" borderId="0" xfId="9" applyFont="1" applyFill="1" applyAlignment="1">
      <alignment horizontal="center" vertical="center"/>
    </xf>
    <xf numFmtId="0" fontId="21" fillId="0" borderId="0" xfId="4" applyFont="1" applyAlignment="1">
      <alignment horizontal="left" wrapText="1"/>
    </xf>
    <xf numFmtId="0" fontId="6" fillId="0" borderId="0" xfId="8" applyFont="1" applyAlignment="1">
      <alignment horizontal="left" wrapText="1"/>
    </xf>
    <xf numFmtId="0" fontId="6" fillId="0" borderId="0" xfId="12" applyFont="1" applyAlignment="1" applyProtection="1">
      <alignment horizontal="center" vertical="center" wrapText="1"/>
      <protection locked="0"/>
    </xf>
    <xf numFmtId="0" fontId="6" fillId="0" borderId="0" xfId="12" applyFont="1" applyAlignment="1" applyProtection="1">
      <alignment horizontal="left" vertical="center" wrapText="1"/>
      <protection locked="0"/>
    </xf>
    <xf numFmtId="0" fontId="6" fillId="0" borderId="0" xfId="12" applyFont="1" applyAlignment="1" applyProtection="1">
      <alignment horizontal="left" vertical="center"/>
      <protection locked="0"/>
    </xf>
    <xf numFmtId="0" fontId="6" fillId="0" borderId="0" xfId="6" applyFont="1" applyAlignment="1" applyProtection="1">
      <alignment horizontal="left" vertical="top" wrapText="1"/>
      <protection locked="0"/>
    </xf>
    <xf numFmtId="0" fontId="21" fillId="0" borderId="0" xfId="4" applyFont="1" applyBorder="1" applyAlignment="1">
      <alignment horizontal="left" wrapText="1"/>
    </xf>
    <xf numFmtId="0" fontId="21" fillId="0" borderId="0" xfId="4" applyFont="1" applyAlignment="1">
      <alignment vertical="center"/>
    </xf>
    <xf numFmtId="0" fontId="21" fillId="0" borderId="0" xfId="4" applyFont="1" applyAlignment="1">
      <alignment horizontal="center" vertical="center"/>
    </xf>
    <xf numFmtId="0" fontId="21" fillId="0" borderId="0" xfId="9" applyFont="1"/>
    <xf numFmtId="0" fontId="21" fillId="0" borderId="0" xfId="9" applyFont="1" applyAlignment="1">
      <alignment vertical="center"/>
    </xf>
    <xf numFmtId="0" fontId="19" fillId="9" borderId="22" xfId="10" applyFont="1" applyFill="1" applyBorder="1" applyAlignment="1">
      <alignment horizontal="center" vertical="center"/>
    </xf>
    <xf numFmtId="0" fontId="0" fillId="0" borderId="12" xfId="0" applyBorder="1"/>
    <xf numFmtId="0" fontId="0" fillId="0" borderId="14" xfId="0" applyBorder="1"/>
    <xf numFmtId="0" fontId="19" fillId="9" borderId="23" xfId="10" applyFont="1" applyFill="1" applyBorder="1" applyAlignment="1">
      <alignment horizontal="center" vertical="center"/>
    </xf>
    <xf numFmtId="0" fontId="14" fillId="0" borderId="0" xfId="10" applyFont="1" applyAlignment="1">
      <alignment vertical="center"/>
    </xf>
    <xf numFmtId="0" fontId="0" fillId="0" borderId="15" xfId="0" applyBorder="1"/>
    <xf numFmtId="0" fontId="19" fillId="9" borderId="24" xfId="10" applyFont="1" applyFill="1" applyBorder="1" applyAlignment="1">
      <alignment horizontal="center" vertical="center"/>
    </xf>
    <xf numFmtId="0" fontId="0" fillId="0" borderId="1" xfId="0" applyBorder="1"/>
    <xf numFmtId="0" fontId="0" fillId="0" borderId="18" xfId="0" applyBorder="1"/>
    <xf numFmtId="0" fontId="5" fillId="9" borderId="22" xfId="10" applyFont="1" applyFill="1" applyBorder="1" applyAlignment="1" applyProtection="1">
      <alignment horizontal="center" vertical="center" wrapText="1"/>
      <protection locked="0"/>
    </xf>
    <xf numFmtId="0" fontId="5" fillId="9" borderId="23" xfId="10" applyFont="1" applyFill="1" applyBorder="1" applyAlignment="1" applyProtection="1">
      <alignment horizontal="center" vertical="center" wrapText="1"/>
      <protection locked="0"/>
    </xf>
    <xf numFmtId="0" fontId="14" fillId="0" borderId="0" xfId="10" applyFont="1" applyAlignment="1">
      <alignment horizontal="center" vertical="center"/>
    </xf>
  </cellXfs>
  <cellStyles count="14">
    <cellStyle name="Hipervínculo" xfId="5" builtinId="8"/>
    <cellStyle name="Millares" xfId="1" builtinId="3"/>
    <cellStyle name="Millares 2" xfId="7"/>
    <cellStyle name="Millares 3" xfId="13"/>
    <cellStyle name="Moneda" xfId="2" builtinId="4"/>
    <cellStyle name="Normal" xfId="0" builtinId="0"/>
    <cellStyle name="Normal 2 2" xfId="6"/>
    <cellStyle name="Normal 2 3" xfId="9"/>
    <cellStyle name="Normal 3" xfId="4"/>
    <cellStyle name="Normal 3 2 2" xfId="10"/>
    <cellStyle name="Normal 3 3" xfId="8"/>
    <cellStyle name="Normal 7" xfId="12"/>
    <cellStyle name="Porcentaje" xfId="3" builtinId="5"/>
    <cellStyle name="Porcentaje 2" xfId="11"/>
  </cellStyles>
  <dxfs count="0"/>
  <tableStyles count="0" defaultTableStyle="TableStyleMedium2" defaultPivotStyle="PivotStyleLight16"/>
  <colors>
    <mruColors>
      <color rgb="FFFFCC66"/>
      <color rgb="FFCC33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externalLink" Target="externalLinks/externalLink3.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4.xml"/><Relationship Id="rId155" Type="http://schemas.openxmlformats.org/officeDocument/2006/relationships/sharedStrings" Target="sharedString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5.xml"/><Relationship Id="rId156"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tyles" Target="style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57150</xdr:rowOff>
    </xdr:from>
    <xdr:to>
      <xdr:col>1</xdr:col>
      <xdr:colOff>622157</xdr:colOff>
      <xdr:row>3</xdr:row>
      <xdr:rowOff>133350</xdr:rowOff>
    </xdr:to>
    <xdr:pic>
      <xdr:nvPicPr>
        <xdr:cNvPr id="2" name="1 Imagen" descr="Resultado de imagen para explora centro de ciencia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57150"/>
          <a:ext cx="1098407"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183173</xdr:colOff>
      <xdr:row>0</xdr:row>
      <xdr:rowOff>97448</xdr:rowOff>
    </xdr:from>
    <xdr:to>
      <xdr:col>1</xdr:col>
      <xdr:colOff>549430</xdr:colOff>
      <xdr:row>3</xdr:row>
      <xdr:rowOff>139212</xdr:rowOff>
    </xdr:to>
    <xdr:pic>
      <xdr:nvPicPr>
        <xdr:cNvPr id="2" name="1 Imagen" descr="Resultado de imagen para explora centro de ciencia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73" y="97448"/>
          <a:ext cx="1033007" cy="481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245662</xdr:colOff>
      <xdr:row>3</xdr:row>
      <xdr:rowOff>38100</xdr:rowOff>
    </xdr:to>
    <xdr:pic>
      <xdr:nvPicPr>
        <xdr:cNvPr id="2" name="1 Imagen" descr="Resultado de imagen para explora centro de ciencia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064812"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301301</xdr:colOff>
      <xdr:row>0</xdr:row>
      <xdr:rowOff>86893</xdr:rowOff>
    </xdr:from>
    <xdr:to>
      <xdr:col>1</xdr:col>
      <xdr:colOff>593006</xdr:colOff>
      <xdr:row>3</xdr:row>
      <xdr:rowOff>116635</xdr:rowOff>
    </xdr:to>
    <xdr:pic>
      <xdr:nvPicPr>
        <xdr:cNvPr id="2" name="1 Imagen" descr="Resultado de imagen para explora centro de ciencia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301" y="86893"/>
          <a:ext cx="962343" cy="467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47626</xdr:rowOff>
    </xdr:from>
    <xdr:to>
      <xdr:col>1</xdr:col>
      <xdr:colOff>975592</xdr:colOff>
      <xdr:row>3</xdr:row>
      <xdr:rowOff>95251</xdr:rowOff>
    </xdr:to>
    <xdr:pic>
      <xdr:nvPicPr>
        <xdr:cNvPr id="2" name="1 Imagen" descr="Resultado de imagen para explora centro de ciencia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6"/>
          <a:ext cx="1194667"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57151</xdr:rowOff>
    </xdr:from>
    <xdr:to>
      <xdr:col>1</xdr:col>
      <xdr:colOff>687307</xdr:colOff>
      <xdr:row>3</xdr:row>
      <xdr:rowOff>19051</xdr:rowOff>
    </xdr:to>
    <xdr:pic>
      <xdr:nvPicPr>
        <xdr:cNvPr id="2" name="1 Imagen" descr="Resultado de imagen para explora centro de ciencia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1"/>
          <a:ext cx="934957"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170089</xdr:colOff>
      <xdr:row>0</xdr:row>
      <xdr:rowOff>1</xdr:rowOff>
    </xdr:from>
    <xdr:to>
      <xdr:col>1</xdr:col>
      <xdr:colOff>688662</xdr:colOff>
      <xdr:row>3</xdr:row>
      <xdr:rowOff>110559</xdr:rowOff>
    </xdr:to>
    <xdr:pic>
      <xdr:nvPicPr>
        <xdr:cNvPr id="2" name="1 Imagen" descr="Resultado de imagen para explora centro de ciencia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89" y="1"/>
          <a:ext cx="1181921" cy="54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udia.casillas/Desktop/JONATHAN%20CONTRERAS/INFORMACI&#211;N%20FINANCIERA/2020/CUENTA%20PUBLICA/ZOOLEON/0319_NDM_MLEO_ZOO_2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ia.casillas/Desktop/JONATHAN%20CONTRERAS/INFORMACI&#211;N%20FINANCIERA/2020/CUENTA%20PUBLICA/FIDEICOMISO%20PROMOCI&#211;N%20JUVENIL/0319_NDM_MLEO_JUV_2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laudia.casillas/Desktop/JONATHAN%20CONTRERAS/INFORMACI&#211;N%20FINANCIERA/2020/CUENTA%20PUBLICA/FIDOC/0319_NDM_MLEO_FOC_2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laudia.casillas/Desktop/JONATHAN%20CONTRERAS/INFORMACI&#211;N%20FINANCIERA/2020/CUENTA%20PUBLICA/SIAP/0319_NDM_MLEO_ASP_200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stefany.nunez/ownCloud/Cuenta%20P&#250;blica%202020/9.-Paramunicipales/4%20Trimestre%202020/SAPAL%20RURAL/0319_NDM_MLEO_AWR_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laudia.casillas/Desktop/JONATHAN%20CONTRERAS/INFORMACI&#211;N%20FINANCIERA/2020/CUENTA%20PUBLICA/ACADEMIA/0319_NDM_MLEO_SGP_2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a los Edos Financieros"/>
      <sheetName val="ESF"/>
      <sheetName val="ESF (I)"/>
      <sheetName val="EA"/>
      <sheetName val="EA (I)"/>
      <sheetName val="VHP"/>
      <sheetName val="VHP (I)"/>
      <sheetName val="EFE"/>
      <sheetName val="EFE (I)"/>
      <sheetName val="Conciliacion_Ig"/>
      <sheetName val="Conciliacion_Eg"/>
      <sheetName val="Memoria"/>
      <sheetName val="Memoria (I)"/>
    </sheetNames>
    <sheetDataSet>
      <sheetData sheetId="0">
        <row r="2">
          <cell r="E2" t="str">
            <v>Trimestral</v>
          </cell>
        </row>
        <row r="3">
          <cell r="A3" t="str">
            <v>Del 01 de Enero Al 31 de Diciembre 2020</v>
          </cell>
          <cell r="E3">
            <v>1</v>
          </cell>
        </row>
      </sheetData>
      <sheetData sheetId="1">
        <row r="1">
          <cell r="H1">
            <v>2020</v>
          </cell>
        </row>
        <row r="2">
          <cell r="H2" t="str">
            <v>Trimestral</v>
          </cell>
        </row>
        <row r="3">
          <cell r="H3">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a los Edos Financieros"/>
      <sheetName val="ESF"/>
      <sheetName val="ESF (I)"/>
      <sheetName val="ACT"/>
      <sheetName val="ACT (I)"/>
      <sheetName val="VHP"/>
      <sheetName val="VHP (I)"/>
      <sheetName val="EFE"/>
      <sheetName val="EFE (I)"/>
      <sheetName val="Conciliacion_Ig"/>
      <sheetName val="Conciliacion_Eg"/>
      <sheetName val="Memoria"/>
      <sheetName val="Memoria (I)"/>
    </sheetNames>
    <sheetDataSet>
      <sheetData sheetId="0"/>
      <sheetData sheetId="1">
        <row r="3">
          <cell r="A3" t="str">
            <v>Correspondiente del 01 de Enero al 31 de Diciembre del 2020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a los Edos Financieros"/>
      <sheetName val="ESF"/>
      <sheetName val="ESF (I)"/>
      <sheetName val="ACT"/>
      <sheetName val="ACT (I)"/>
      <sheetName val="VHP"/>
      <sheetName val="VHP (I)"/>
      <sheetName val="EFE"/>
      <sheetName val="EFE (I)"/>
      <sheetName val="Conciliacion_Ig"/>
      <sheetName val="Conciliacion_Eg"/>
      <sheetName val="Memoria"/>
      <sheetName val="Memoria (I)"/>
    </sheetNames>
    <sheetDataSet>
      <sheetData sheetId="0">
        <row r="1">
          <cell r="D1">
            <v>2020</v>
          </cell>
        </row>
        <row r="2">
          <cell r="D2" t="str">
            <v>Trimestral</v>
          </cell>
        </row>
        <row r="3">
          <cell r="D3">
            <v>4</v>
          </cell>
        </row>
      </sheetData>
      <sheetData sheetId="1">
        <row r="1">
          <cell r="A1" t="str">
            <v>FIDEICOMISO DE OBRAS POR COOPERACIÓN</v>
          </cell>
        </row>
        <row r="3">
          <cell r="A3" t="str">
            <v>Correspondiente del 01 de enero  al 31 de  diciembre del 2020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a los Edos Financieros"/>
      <sheetName val="ESF"/>
      <sheetName val="ESF (I)"/>
      <sheetName val="ACT"/>
      <sheetName val="ACT (I)"/>
      <sheetName val="VHP"/>
      <sheetName val="VHP (I)"/>
      <sheetName val="EFE"/>
      <sheetName val="EFE (I)"/>
      <sheetName val="Conciliacion_Ig"/>
      <sheetName val="Conciliacion_Eg"/>
      <sheetName val="Memoria"/>
      <sheetName val="Memoria (I)"/>
    </sheetNames>
    <sheetDataSet>
      <sheetData sheetId="0">
        <row r="2">
          <cell r="D2" t="str">
            <v>Trimestral</v>
          </cell>
        </row>
        <row r="3">
          <cell r="A3" t="str">
            <v>Correspondiente del 01 DE ENERO al 31 DE DICIEMBRE 2020</v>
          </cell>
          <cell r="D3">
            <v>4</v>
          </cell>
        </row>
      </sheetData>
      <sheetData sheetId="1">
        <row r="2">
          <cell r="H2" t="str">
            <v>Trimestral</v>
          </cell>
        </row>
        <row r="3">
          <cell r="H3">
            <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a los Edos Financieros"/>
      <sheetName val="ESF-SR"/>
      <sheetName val="ESF (I)"/>
      <sheetName val="ACT-SR"/>
      <sheetName val="ACT (I)"/>
      <sheetName val="VHP-SR"/>
      <sheetName val="VHP (I)"/>
      <sheetName val="EFE-SR"/>
      <sheetName val="EFE (I)"/>
      <sheetName val="Conciliacion_Ig-SR"/>
      <sheetName val="Conciliacion_Eg - SR"/>
      <sheetName val="Memoria-SR"/>
      <sheetName val="Memoria (I)"/>
    </sheetNames>
    <sheetDataSet>
      <sheetData sheetId="0">
        <row r="1">
          <cell r="A1" t="str">
            <v>Sistema de Agua Potable y Alcantarillado en la Zona Rural del Municipio de León, Guanajuato</v>
          </cell>
          <cell r="D1">
            <v>2020</v>
          </cell>
        </row>
        <row r="2">
          <cell r="D2" t="str">
            <v>Trimestral</v>
          </cell>
        </row>
        <row r="3">
          <cell r="A3" t="str">
            <v>Correspondiente del 1 Enero al 31 Diciembre 2020</v>
          </cell>
          <cell r="D3">
            <v>4</v>
          </cell>
        </row>
      </sheetData>
      <sheetData sheetId="1">
        <row r="1">
          <cell r="A1" t="str">
            <v>Sistema de Agua Potable y Alcantarillado en la Zona Rural del Municipio de León, Guanajuato</v>
          </cell>
          <cell r="H1">
            <v>2020</v>
          </cell>
        </row>
        <row r="2">
          <cell r="H2" t="str">
            <v>Trimestral</v>
          </cell>
        </row>
        <row r="3">
          <cell r="A3" t="str">
            <v>Correspondiente del 1 Enero al 31 Diciembre 2020</v>
          </cell>
          <cell r="H3">
            <v>4</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a los Edos Financieros"/>
      <sheetName val="ESF"/>
      <sheetName val="ESF (I)"/>
      <sheetName val="ACT"/>
      <sheetName val="ACT (I)"/>
      <sheetName val="VHP"/>
      <sheetName val="VHP (I)"/>
      <sheetName val="EFE"/>
      <sheetName val="EFE (I)"/>
      <sheetName val="Conciliacion_Ig"/>
      <sheetName val="Conciliacion_Eg"/>
      <sheetName val="Memoria"/>
      <sheetName val="Memoria (I)"/>
    </sheetNames>
    <sheetDataSet>
      <sheetData sheetId="0"/>
      <sheetData sheetId="1"/>
      <sheetData sheetId="2" refreshError="1"/>
      <sheetData sheetId="3">
        <row r="45">
          <cell r="C45">
            <v>57455844.07</v>
          </cell>
        </row>
        <row r="73">
          <cell r="C73">
            <v>271142.38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tabSelected="1" view="pageBreakPreview" zoomScaleNormal="100" zoomScaleSheetLayoutView="100" workbookViewId="0">
      <selection sqref="A1:B1"/>
    </sheetView>
  </sheetViews>
  <sheetFormatPr baseColWidth="10" defaultRowHeight="15" x14ac:dyDescent="0.25"/>
  <cols>
    <col min="2" max="2" width="70.85546875" customWidth="1"/>
  </cols>
  <sheetData>
    <row r="1" spans="1:2" x14ac:dyDescent="0.25">
      <c r="A1" s="808" t="s">
        <v>0</v>
      </c>
      <c r="B1" s="808"/>
    </row>
    <row r="2" spans="1:2" x14ac:dyDescent="0.25">
      <c r="A2" s="809" t="s">
        <v>1</v>
      </c>
      <c r="B2" s="809"/>
    </row>
    <row r="3" spans="1:2" x14ac:dyDescent="0.25">
      <c r="A3" s="810" t="s">
        <v>58</v>
      </c>
      <c r="B3" s="810"/>
    </row>
    <row r="4" spans="1:2" x14ac:dyDescent="0.25">
      <c r="A4" s="1" t="s">
        <v>2</v>
      </c>
      <c r="B4" s="2" t="s">
        <v>3</v>
      </c>
    </row>
    <row r="5" spans="1:2" x14ac:dyDescent="0.25">
      <c r="A5" s="3"/>
      <c r="B5" s="4"/>
    </row>
    <row r="6" spans="1:2" x14ac:dyDescent="0.25">
      <c r="A6" s="5"/>
      <c r="B6" s="6" t="s">
        <v>4</v>
      </c>
    </row>
    <row r="7" spans="1:2" x14ac:dyDescent="0.25">
      <c r="A7" s="5"/>
      <c r="B7" s="6"/>
    </row>
    <row r="8" spans="1:2" x14ac:dyDescent="0.25">
      <c r="A8" s="5"/>
      <c r="B8" s="7" t="s">
        <v>5</v>
      </c>
    </row>
    <row r="9" spans="1:2" x14ac:dyDescent="0.25">
      <c r="A9" s="8" t="s">
        <v>6</v>
      </c>
      <c r="B9" s="9" t="s">
        <v>7</v>
      </c>
    </row>
    <row r="10" spans="1:2" x14ac:dyDescent="0.25">
      <c r="A10" s="8" t="s">
        <v>8</v>
      </c>
      <c r="B10" s="9" t="s">
        <v>9</v>
      </c>
    </row>
    <row r="11" spans="1:2" x14ac:dyDescent="0.25">
      <c r="A11" s="8" t="s">
        <v>10</v>
      </c>
      <c r="B11" s="9" t="s">
        <v>11</v>
      </c>
    </row>
    <row r="12" spans="1:2" x14ac:dyDescent="0.25">
      <c r="A12" s="8" t="s">
        <v>12</v>
      </c>
      <c r="B12" s="9" t="s">
        <v>13</v>
      </c>
    </row>
    <row r="13" spans="1:2" x14ac:dyDescent="0.25">
      <c r="A13" s="8" t="s">
        <v>14</v>
      </c>
      <c r="B13" s="9" t="s">
        <v>15</v>
      </c>
    </row>
    <row r="14" spans="1:2" x14ac:dyDescent="0.25">
      <c r="A14" s="8" t="s">
        <v>16</v>
      </c>
      <c r="B14" s="9" t="s">
        <v>17</v>
      </c>
    </row>
    <row r="15" spans="1:2" x14ac:dyDescent="0.25">
      <c r="A15" s="8" t="s">
        <v>18</v>
      </c>
      <c r="B15" s="9" t="s">
        <v>19</v>
      </c>
    </row>
    <row r="16" spans="1:2" x14ac:dyDescent="0.25">
      <c r="A16" s="8" t="s">
        <v>20</v>
      </c>
      <c r="B16" s="9" t="s">
        <v>21</v>
      </c>
    </row>
    <row r="17" spans="1:2" x14ac:dyDescent="0.25">
      <c r="A17" s="8" t="s">
        <v>22</v>
      </c>
      <c r="B17" s="9" t="s">
        <v>23</v>
      </c>
    </row>
    <row r="18" spans="1:2" x14ac:dyDescent="0.25">
      <c r="A18" s="8" t="s">
        <v>24</v>
      </c>
      <c r="B18" s="9" t="s">
        <v>25</v>
      </c>
    </row>
    <row r="19" spans="1:2" x14ac:dyDescent="0.25">
      <c r="A19" s="8" t="s">
        <v>26</v>
      </c>
      <c r="B19" s="9" t="s">
        <v>27</v>
      </c>
    </row>
    <row r="20" spans="1:2" x14ac:dyDescent="0.25">
      <c r="A20" s="8" t="s">
        <v>28</v>
      </c>
      <c r="B20" s="9" t="s">
        <v>29</v>
      </c>
    </row>
    <row r="21" spans="1:2" x14ac:dyDescent="0.25">
      <c r="A21" s="8" t="s">
        <v>30</v>
      </c>
      <c r="B21" s="9" t="s">
        <v>31</v>
      </c>
    </row>
    <row r="22" spans="1:2" x14ac:dyDescent="0.25">
      <c r="A22" s="8" t="s">
        <v>32</v>
      </c>
      <c r="B22" s="9" t="s">
        <v>33</v>
      </c>
    </row>
    <row r="23" spans="1:2" x14ac:dyDescent="0.25">
      <c r="A23" s="8" t="s">
        <v>34</v>
      </c>
      <c r="B23" s="9" t="s">
        <v>35</v>
      </c>
    </row>
    <row r="24" spans="1:2" x14ac:dyDescent="0.25">
      <c r="A24" s="8" t="s">
        <v>36</v>
      </c>
      <c r="B24" s="9" t="s">
        <v>37</v>
      </c>
    </row>
    <row r="25" spans="1:2" x14ac:dyDescent="0.25">
      <c r="A25" s="8" t="s">
        <v>38</v>
      </c>
      <c r="B25" s="9" t="s">
        <v>39</v>
      </c>
    </row>
    <row r="26" spans="1:2" x14ac:dyDescent="0.25">
      <c r="A26" s="8" t="s">
        <v>40</v>
      </c>
      <c r="B26" s="9" t="s">
        <v>41</v>
      </c>
    </row>
    <row r="27" spans="1:2" x14ac:dyDescent="0.25">
      <c r="A27" s="8" t="s">
        <v>42</v>
      </c>
      <c r="B27" s="9" t="s">
        <v>43</v>
      </c>
    </row>
    <row r="28" spans="1:2" x14ac:dyDescent="0.25">
      <c r="A28" s="8" t="s">
        <v>44</v>
      </c>
      <c r="B28" s="9" t="s">
        <v>45</v>
      </c>
    </row>
    <row r="29" spans="1:2" x14ac:dyDescent="0.25">
      <c r="A29" s="8" t="s">
        <v>46</v>
      </c>
      <c r="B29" s="9" t="s">
        <v>47</v>
      </c>
    </row>
    <row r="30" spans="1:2" x14ac:dyDescent="0.25">
      <c r="A30" s="8" t="s">
        <v>48</v>
      </c>
      <c r="B30" s="9" t="s">
        <v>49</v>
      </c>
    </row>
    <row r="31" spans="1:2" x14ac:dyDescent="0.25">
      <c r="A31" s="5"/>
      <c r="B31" s="10"/>
    </row>
    <row r="32" spans="1:2" x14ac:dyDescent="0.25">
      <c r="A32" s="5"/>
      <c r="B32" s="7"/>
    </row>
    <row r="33" spans="1:2" x14ac:dyDescent="0.25">
      <c r="A33" s="8" t="s">
        <v>50</v>
      </c>
      <c r="B33" s="9" t="s">
        <v>51</v>
      </c>
    </row>
    <row r="34" spans="1:2" x14ac:dyDescent="0.25">
      <c r="A34" s="8" t="s">
        <v>52</v>
      </c>
      <c r="B34" s="9" t="s">
        <v>53</v>
      </c>
    </row>
    <row r="35" spans="1:2" x14ac:dyDescent="0.25">
      <c r="A35" s="5"/>
      <c r="B35" s="10"/>
    </row>
    <row r="36" spans="1:2" x14ac:dyDescent="0.25">
      <c r="A36" s="5"/>
      <c r="B36" s="6" t="s">
        <v>54</v>
      </c>
    </row>
    <row r="37" spans="1:2" x14ac:dyDescent="0.25">
      <c r="A37" s="5" t="s">
        <v>55</v>
      </c>
      <c r="B37" s="9" t="s">
        <v>56</v>
      </c>
    </row>
    <row r="38" spans="1:2" x14ac:dyDescent="0.25">
      <c r="A38" s="5"/>
      <c r="B38" s="9" t="s">
        <v>57</v>
      </c>
    </row>
    <row r="39" spans="1:2" ht="15.75" thickBot="1" x14ac:dyDescent="0.3">
      <c r="A39" s="11"/>
      <c r="B39" s="12"/>
    </row>
    <row r="40" spans="1:2" x14ac:dyDescent="0.25">
      <c r="A40" s="13"/>
      <c r="B40" s="13"/>
    </row>
    <row r="41" spans="1:2" x14ac:dyDescent="0.25">
      <c r="A41" s="13"/>
      <c r="B41" s="13"/>
    </row>
    <row r="42" spans="1:2" x14ac:dyDescent="0.25">
      <c r="A42" s="14"/>
      <c r="B42" s="13"/>
    </row>
  </sheetData>
  <mergeCells count="3">
    <mergeCell ref="A1:B1"/>
    <mergeCell ref="A2:B2"/>
    <mergeCell ref="A3:B3"/>
  </mergeCells>
  <hyperlinks>
    <hyperlink ref="A9:B9" location="ESF!A6" display="ESF-01"/>
    <hyperlink ref="A10:B10" location="ESF!A13" display="ESF-02"/>
    <hyperlink ref="A11:B11" location="ESF!A18" display="ESF-03"/>
    <hyperlink ref="A12:B12" location="ESF!A28" display="ESF-04"/>
    <hyperlink ref="A13:B13" location="ESF!A37" display="ESF-05"/>
    <hyperlink ref="A14:B14" location="ESF!A42" display="ESF-06"/>
    <hyperlink ref="A15:B15" location="ESF!A46" display="ESF-07"/>
    <hyperlink ref="A16:B16" location="ESF!A50" display="ESF-08"/>
    <hyperlink ref="A17:B17" location="ESF!A70" display="ESF-09"/>
    <hyperlink ref="A18:B18" location="ESF!A86" display="ESF-10"/>
    <hyperlink ref="A19:B19" location="ESF!A92" display="ESF-11"/>
    <hyperlink ref="A20:B20" location="ESF!A99" display="ESF-12"/>
    <hyperlink ref="A21:B21" location="ESF!A116" display="ESF-13"/>
    <hyperlink ref="A22:B22" location="ESF!A133" display="ESF-14"/>
    <hyperlink ref="A23:B23" location="EA!A6" display="EA-01"/>
    <hyperlink ref="A24:B24" location="EA!A68" display="EA-02"/>
    <hyperlink ref="A25:B25" location="EA!A94" display="EA-03"/>
    <hyperlink ref="A26:B26" location="VHP!A6" display="VHP-01"/>
    <hyperlink ref="A27:B27" location="VHP!A12" display="VHP-02"/>
    <hyperlink ref="A28:B28" location="EFE!A6" display="EFE-01"/>
    <hyperlink ref="A29:B29" location="EFE!A18" display="EFE-02"/>
    <hyperlink ref="A30:B30" location="EFE!A44" display="EFE-03"/>
    <hyperlink ref="A33:B33" location="Conciliacion_Ig!B6" display="Conciliacion_Ig"/>
    <hyperlink ref="A34:B34" location="Conciliacion_Eg!B5" display="Conciliacion_Eg"/>
    <hyperlink ref="B37" location="Memoria!A8" display="CONTABLES"/>
    <hyperlink ref="B38" location="Memoria!A35" display="PRESUPUESTAL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view="pageBreakPreview" zoomScaleNormal="100" zoomScaleSheetLayoutView="100" workbookViewId="0">
      <selection sqref="A1:D1"/>
    </sheetView>
  </sheetViews>
  <sheetFormatPr baseColWidth="10" defaultRowHeight="11.25" x14ac:dyDescent="0.2"/>
  <cols>
    <col min="1" max="3" width="23.7109375" style="18" customWidth="1"/>
    <col min="4" max="4" width="11.42578125" style="18"/>
    <col min="5" max="5" width="10.28515625" style="19" bestFit="1" customWidth="1"/>
    <col min="6" max="6" width="10.28515625" style="18" customWidth="1"/>
    <col min="7" max="15" width="11.42578125" style="18"/>
    <col min="16" max="18" width="11.42578125" style="19"/>
    <col min="19" max="16384" width="11.42578125" style="18"/>
  </cols>
  <sheetData>
    <row r="1" spans="1:12" x14ac:dyDescent="0.2">
      <c r="A1" s="813" t="s">
        <v>59</v>
      </c>
      <c r="B1" s="814"/>
      <c r="C1" s="814"/>
      <c r="D1" s="814"/>
      <c r="E1" s="15"/>
      <c r="F1" s="15"/>
      <c r="G1" s="15"/>
      <c r="H1" s="16"/>
      <c r="I1" s="17"/>
      <c r="J1" s="17"/>
      <c r="K1" s="17"/>
    </row>
    <row r="2" spans="1:12" x14ac:dyDescent="0.2">
      <c r="A2" s="20"/>
      <c r="B2" s="21"/>
      <c r="C2" s="21"/>
      <c r="D2" s="21"/>
      <c r="H2" s="22"/>
    </row>
    <row r="3" spans="1:12" s="19" customFormat="1" ht="15" x14ac:dyDescent="0.25">
      <c r="A3" s="23" t="s">
        <v>60</v>
      </c>
      <c r="B3" s="815" t="s">
        <v>61</v>
      </c>
      <c r="C3" s="816"/>
      <c r="D3" s="24"/>
      <c r="E3" s="25"/>
      <c r="F3" s="26"/>
      <c r="G3" s="26"/>
      <c r="H3" s="27"/>
      <c r="I3" s="26"/>
      <c r="J3" s="28"/>
      <c r="K3" s="28"/>
      <c r="L3" s="28"/>
    </row>
    <row r="4" spans="1:12" ht="15" x14ac:dyDescent="0.25">
      <c r="A4" s="23" t="s">
        <v>62</v>
      </c>
      <c r="B4" s="811" t="s">
        <v>63</v>
      </c>
      <c r="C4" s="812"/>
      <c r="D4" s="24"/>
      <c r="E4" s="25"/>
      <c r="F4" s="25"/>
      <c r="G4" s="25"/>
      <c r="H4" s="27"/>
      <c r="I4" s="26"/>
      <c r="J4" s="28"/>
      <c r="K4" s="29"/>
      <c r="L4" s="29"/>
    </row>
    <row r="5" spans="1:12" ht="15" x14ac:dyDescent="0.25">
      <c r="A5" s="23" t="s">
        <v>64</v>
      </c>
      <c r="B5" s="811" t="s">
        <v>65</v>
      </c>
      <c r="C5" s="812"/>
      <c r="D5" s="24"/>
      <c r="E5" s="26"/>
      <c r="F5" s="25"/>
      <c r="G5" s="26"/>
      <c r="H5" s="27"/>
      <c r="I5" s="26"/>
      <c r="J5" s="28"/>
      <c r="K5" s="29"/>
      <c r="L5" s="29"/>
    </row>
    <row r="6" spans="1:12" ht="15" x14ac:dyDescent="0.25">
      <c r="A6" s="23" t="s">
        <v>2317</v>
      </c>
      <c r="B6" s="811" t="s">
        <v>2318</v>
      </c>
      <c r="C6" s="812"/>
      <c r="D6" s="24"/>
      <c r="E6" s="26"/>
      <c r="F6" s="25"/>
      <c r="G6" s="26"/>
      <c r="H6" s="27"/>
      <c r="I6" s="26"/>
      <c r="J6" s="28"/>
      <c r="K6" s="29"/>
      <c r="L6" s="29"/>
    </row>
    <row r="7" spans="1:12" ht="15" x14ac:dyDescent="0.25">
      <c r="A7" s="23" t="s">
        <v>66</v>
      </c>
      <c r="B7" s="811" t="s">
        <v>67</v>
      </c>
      <c r="C7" s="812"/>
      <c r="D7" s="24"/>
      <c r="E7" s="26"/>
      <c r="F7" s="25"/>
      <c r="G7" s="26"/>
      <c r="H7" s="27"/>
      <c r="I7" s="26"/>
      <c r="J7" s="28"/>
      <c r="K7" s="29"/>
      <c r="L7" s="29"/>
    </row>
    <row r="8" spans="1:12" x14ac:dyDescent="0.2">
      <c r="A8" s="23" t="s">
        <v>68</v>
      </c>
      <c r="B8" s="811" t="s">
        <v>69</v>
      </c>
      <c r="C8" s="812"/>
      <c r="D8" s="24"/>
      <c r="E8" s="28"/>
      <c r="F8" s="28"/>
      <c r="G8" s="28"/>
      <c r="H8" s="30"/>
      <c r="I8" s="28"/>
      <c r="J8" s="28"/>
      <c r="K8" s="29"/>
      <c r="L8" s="29"/>
    </row>
    <row r="9" spans="1:12" x14ac:dyDescent="0.2">
      <c r="A9" s="23" t="s">
        <v>70</v>
      </c>
      <c r="B9" s="811" t="s">
        <v>71</v>
      </c>
      <c r="C9" s="812"/>
      <c r="D9" s="24"/>
      <c r="E9" s="28"/>
      <c r="F9" s="28"/>
      <c r="G9" s="28"/>
      <c r="H9" s="30"/>
      <c r="I9" s="28"/>
      <c r="J9" s="28"/>
      <c r="K9" s="29"/>
      <c r="L9" s="29"/>
    </row>
    <row r="10" spans="1:12" x14ac:dyDescent="0.2">
      <c r="A10" s="23" t="s">
        <v>72</v>
      </c>
      <c r="B10" s="811" t="s">
        <v>73</v>
      </c>
      <c r="C10" s="812"/>
      <c r="D10" s="24"/>
      <c r="E10" s="28"/>
      <c r="F10" s="28"/>
      <c r="G10" s="28"/>
      <c r="H10" s="30"/>
      <c r="I10" s="29"/>
      <c r="J10" s="29"/>
      <c r="K10" s="29"/>
      <c r="L10" s="29"/>
    </row>
    <row r="11" spans="1:12" x14ac:dyDescent="0.2">
      <c r="A11" s="23" t="s">
        <v>74</v>
      </c>
      <c r="B11" s="811" t="s">
        <v>75</v>
      </c>
      <c r="C11" s="812"/>
      <c r="D11" s="24"/>
      <c r="E11" s="28"/>
      <c r="F11" s="28"/>
      <c r="G11" s="28"/>
      <c r="H11" s="30"/>
      <c r="I11" s="28"/>
      <c r="J11" s="28"/>
      <c r="K11" s="29"/>
      <c r="L11" s="29"/>
    </row>
    <row r="12" spans="1:12" x14ac:dyDescent="0.2">
      <c r="A12" s="23" t="s">
        <v>76</v>
      </c>
      <c r="B12" s="811" t="s">
        <v>77</v>
      </c>
      <c r="C12" s="812"/>
      <c r="D12" s="24"/>
      <c r="E12" s="28"/>
      <c r="F12" s="28"/>
      <c r="G12" s="28"/>
      <c r="H12" s="30"/>
      <c r="I12" s="28"/>
      <c r="J12" s="28"/>
      <c r="K12" s="29"/>
      <c r="L12" s="29"/>
    </row>
    <row r="13" spans="1:12" x14ac:dyDescent="0.2">
      <c r="A13" s="23" t="s">
        <v>78</v>
      </c>
      <c r="B13" s="811" t="s">
        <v>79</v>
      </c>
      <c r="C13" s="812"/>
      <c r="D13" s="24"/>
      <c r="E13" s="28"/>
      <c r="F13" s="28"/>
      <c r="G13" s="28"/>
      <c r="H13" s="31"/>
      <c r="I13" s="28"/>
      <c r="J13" s="28"/>
      <c r="K13" s="29"/>
      <c r="L13" s="29"/>
    </row>
    <row r="14" spans="1:12" x14ac:dyDescent="0.2">
      <c r="A14" s="23" t="s">
        <v>80</v>
      </c>
      <c r="B14" s="811" t="s">
        <v>81</v>
      </c>
      <c r="C14" s="812"/>
      <c r="D14" s="24"/>
      <c r="E14" s="28"/>
      <c r="F14" s="28"/>
      <c r="G14" s="28"/>
      <c r="H14" s="31"/>
      <c r="I14" s="28"/>
      <c r="J14" s="28"/>
      <c r="K14" s="29"/>
      <c r="L14" s="29"/>
    </row>
    <row r="15" spans="1:12" x14ac:dyDescent="0.2">
      <c r="A15" s="23" t="s">
        <v>82</v>
      </c>
      <c r="B15" s="811" t="s">
        <v>83</v>
      </c>
      <c r="C15" s="812"/>
      <c r="D15" s="24"/>
      <c r="E15" s="28"/>
      <c r="F15" s="28"/>
      <c r="G15" s="28"/>
      <c r="H15" s="31"/>
      <c r="I15" s="28"/>
      <c r="J15" s="28"/>
      <c r="K15" s="29"/>
      <c r="L15" s="29"/>
    </row>
    <row r="16" spans="1:12" x14ac:dyDescent="0.2">
      <c r="A16" s="23" t="s">
        <v>84</v>
      </c>
      <c r="B16" s="811" t="s">
        <v>85</v>
      </c>
      <c r="C16" s="812"/>
      <c r="D16" s="24"/>
      <c r="E16" s="28"/>
      <c r="F16" s="28"/>
      <c r="G16" s="28"/>
      <c r="H16" s="32"/>
      <c r="I16" s="28"/>
      <c r="J16" s="28"/>
      <c r="K16" s="29"/>
      <c r="L16" s="29"/>
    </row>
    <row r="17" spans="1:12" x14ac:dyDescent="0.2">
      <c r="A17" s="23" t="s">
        <v>86</v>
      </c>
      <c r="B17" s="811" t="s">
        <v>87</v>
      </c>
      <c r="C17" s="812"/>
      <c r="D17" s="24"/>
      <c r="E17" s="28"/>
      <c r="F17" s="28"/>
      <c r="G17" s="28"/>
      <c r="H17" s="33"/>
      <c r="I17" s="28"/>
      <c r="J17" s="28"/>
      <c r="K17" s="29"/>
      <c r="L17" s="29"/>
    </row>
    <row r="18" spans="1:12" x14ac:dyDescent="0.2">
      <c r="A18" s="23" t="s">
        <v>88</v>
      </c>
      <c r="B18" s="811" t="s">
        <v>89</v>
      </c>
      <c r="C18" s="812"/>
      <c r="D18" s="21"/>
      <c r="E18" s="28"/>
      <c r="F18" s="28"/>
      <c r="G18" s="28"/>
      <c r="H18" s="29"/>
      <c r="I18" s="29"/>
      <c r="J18" s="29"/>
      <c r="K18" s="29"/>
      <c r="L18" s="29"/>
    </row>
    <row r="19" spans="1:12" x14ac:dyDescent="0.2">
      <c r="A19" s="23" t="s">
        <v>90</v>
      </c>
      <c r="B19" s="811" t="s">
        <v>91</v>
      </c>
      <c r="C19" s="812"/>
      <c r="D19" s="21"/>
      <c r="E19" s="28"/>
      <c r="F19" s="28"/>
      <c r="G19" s="28"/>
      <c r="H19" s="29"/>
      <c r="I19" s="28"/>
      <c r="J19" s="28"/>
      <c r="K19" s="29"/>
      <c r="L19" s="29"/>
    </row>
    <row r="20" spans="1:12" s="19" customFormat="1" x14ac:dyDescent="0.2">
      <c r="A20" s="34" t="s">
        <v>92</v>
      </c>
      <c r="B20" s="811" t="s">
        <v>93</v>
      </c>
      <c r="C20" s="812"/>
      <c r="D20" s="35"/>
      <c r="E20" s="28"/>
      <c r="F20" s="28"/>
      <c r="G20" s="28"/>
      <c r="H20" s="29"/>
      <c r="I20" s="28"/>
      <c r="J20" s="28"/>
      <c r="K20" s="28"/>
      <c r="L20" s="28"/>
    </row>
    <row r="21" spans="1:12" x14ac:dyDescent="0.2">
      <c r="A21" s="23" t="s">
        <v>94</v>
      </c>
      <c r="B21" s="811" t="s">
        <v>95</v>
      </c>
      <c r="C21" s="812"/>
      <c r="D21" s="21"/>
      <c r="E21" s="28"/>
      <c r="F21" s="28"/>
      <c r="G21" s="28"/>
      <c r="H21" s="29"/>
      <c r="I21" s="28"/>
      <c r="J21" s="28"/>
      <c r="K21" s="29"/>
      <c r="L21" s="29"/>
    </row>
    <row r="22" spans="1:12" s="19" customFormat="1" x14ac:dyDescent="0.2">
      <c r="A22" s="34" t="s">
        <v>96</v>
      </c>
      <c r="B22" s="811" t="s">
        <v>97</v>
      </c>
      <c r="C22" s="812"/>
      <c r="D22" s="35"/>
      <c r="E22" s="28"/>
      <c r="F22" s="28"/>
      <c r="G22" s="28"/>
      <c r="H22" s="33"/>
      <c r="I22" s="33"/>
      <c r="J22" s="33"/>
      <c r="K22" s="28"/>
      <c r="L22" s="28"/>
    </row>
  </sheetData>
  <mergeCells count="21">
    <mergeCell ref="B14:C14"/>
    <mergeCell ref="A1:D1"/>
    <mergeCell ref="B3:C3"/>
    <mergeCell ref="B4:C4"/>
    <mergeCell ref="B5:C5"/>
    <mergeCell ref="B7:C7"/>
    <mergeCell ref="B8:C8"/>
    <mergeCell ref="B9:C9"/>
    <mergeCell ref="B10:C10"/>
    <mergeCell ref="B11:C11"/>
    <mergeCell ref="B12:C12"/>
    <mergeCell ref="B13:C13"/>
    <mergeCell ref="B6:C6"/>
    <mergeCell ref="B21:C21"/>
    <mergeCell ref="B22:C22"/>
    <mergeCell ref="B15:C15"/>
    <mergeCell ref="B16:C16"/>
    <mergeCell ref="B17:C17"/>
    <mergeCell ref="B18:C18"/>
    <mergeCell ref="B19:C19"/>
    <mergeCell ref="B20:C20"/>
  </mergeCells>
  <conditionalFormatting sqref="E3:N3">
    <cfRule type="iconSet" priority="92">
      <iconSet iconSet="3Symbols2">
        <cfvo type="percent" val="0"/>
        <cfvo type="percent" val="33"/>
        <cfvo type="percent" val="67"/>
      </iconSet>
    </cfRule>
  </conditionalFormatting>
  <conditionalFormatting sqref="B3:XFD3">
    <cfRule type="iconSet" priority="91">
      <iconSet iconSet="3Symbols2">
        <cfvo type="percent" val="0"/>
        <cfvo type="percent" val="33"/>
        <cfvo type="percent" val="67"/>
      </iconSet>
    </cfRule>
  </conditionalFormatting>
  <conditionalFormatting sqref="E4">
    <cfRule type="iconSet" priority="90">
      <iconSet iconSet="3Symbols2">
        <cfvo type="percent" val="0"/>
        <cfvo type="percent" val="33"/>
        <cfvo type="percent" val="67"/>
      </iconSet>
    </cfRule>
  </conditionalFormatting>
  <conditionalFormatting sqref="E4">
    <cfRule type="iconSet" priority="89">
      <iconSet iconSet="3Symbols2">
        <cfvo type="percent" val="0"/>
        <cfvo type="percent" val="33"/>
        <cfvo type="percent" val="67"/>
      </iconSet>
    </cfRule>
  </conditionalFormatting>
  <conditionalFormatting sqref="F4">
    <cfRule type="iconSet" priority="88">
      <iconSet iconSet="3Symbols2">
        <cfvo type="percent" val="0"/>
        <cfvo type="percent" val="33"/>
        <cfvo type="percent" val="67"/>
      </iconSet>
    </cfRule>
  </conditionalFormatting>
  <conditionalFormatting sqref="F4">
    <cfRule type="iconSet" priority="87">
      <iconSet iconSet="3Symbols2">
        <cfvo type="percent" val="0"/>
        <cfvo type="percent" val="33"/>
        <cfvo type="percent" val="67"/>
      </iconSet>
    </cfRule>
  </conditionalFormatting>
  <conditionalFormatting sqref="G4">
    <cfRule type="iconSet" priority="86">
      <iconSet iconSet="3Symbols2">
        <cfvo type="percent" val="0"/>
        <cfvo type="percent" val="33"/>
        <cfvo type="percent" val="67"/>
      </iconSet>
    </cfRule>
  </conditionalFormatting>
  <conditionalFormatting sqref="G4">
    <cfRule type="iconSet" priority="85">
      <iconSet iconSet="3Symbols2">
        <cfvo type="percent" val="0"/>
        <cfvo type="percent" val="33"/>
        <cfvo type="percent" val="67"/>
      </iconSet>
    </cfRule>
  </conditionalFormatting>
  <conditionalFormatting sqref="H4">
    <cfRule type="iconSet" priority="84">
      <iconSet iconSet="3Symbols2">
        <cfvo type="percent" val="0"/>
        <cfvo type="percent" val="33"/>
        <cfvo type="percent" val="67"/>
      </iconSet>
    </cfRule>
  </conditionalFormatting>
  <conditionalFormatting sqref="H4">
    <cfRule type="iconSet" priority="83">
      <iconSet iconSet="3Symbols2">
        <cfvo type="percent" val="0"/>
        <cfvo type="percent" val="33"/>
        <cfvo type="percent" val="67"/>
      </iconSet>
    </cfRule>
  </conditionalFormatting>
  <conditionalFormatting sqref="G5:H6 K5:XFD6 E5:E6 A5:C6">
    <cfRule type="iconSet" priority="82">
      <iconSet iconSet="3Symbols2">
        <cfvo type="percent" val="0"/>
        <cfvo type="percent" val="33"/>
        <cfvo type="percent" val="67"/>
      </iconSet>
    </cfRule>
  </conditionalFormatting>
  <conditionalFormatting sqref="K4:XFD4 A4:C4 E4:H4">
    <cfRule type="iconSet" priority="53">
      <iconSet iconSet="3Symbols2">
        <cfvo type="percent" val="0"/>
        <cfvo type="percent" val="33"/>
        <cfvo type="percent" val="67"/>
      </iconSet>
    </cfRule>
  </conditionalFormatting>
  <conditionalFormatting sqref="E7">
    <cfRule type="iconSet" priority="81">
      <iconSet iconSet="3Symbols2">
        <cfvo type="percent" val="0"/>
        <cfvo type="percent" val="33"/>
        <cfvo type="percent" val="67"/>
      </iconSet>
    </cfRule>
  </conditionalFormatting>
  <conditionalFormatting sqref="E9:E13">
    <cfRule type="iconSet" priority="80">
      <iconSet iconSet="3Symbols2">
        <cfvo type="percent" val="0"/>
        <cfvo type="percent" val="33"/>
        <cfvo type="percent" val="67"/>
      </iconSet>
    </cfRule>
  </conditionalFormatting>
  <conditionalFormatting sqref="E14">
    <cfRule type="iconSet" priority="79">
      <iconSet iconSet="3Symbols2">
        <cfvo type="percent" val="0"/>
        <cfvo type="percent" val="33"/>
        <cfvo type="percent" val="67"/>
      </iconSet>
    </cfRule>
  </conditionalFormatting>
  <conditionalFormatting sqref="F5:F7">
    <cfRule type="iconSet" priority="78">
      <iconSet iconSet="3Symbols2">
        <cfvo type="percent" val="0"/>
        <cfvo type="percent" val="33"/>
        <cfvo type="percent" val="67"/>
      </iconSet>
    </cfRule>
  </conditionalFormatting>
  <conditionalFormatting sqref="F5:F7">
    <cfRule type="iconSet" priority="77">
      <iconSet iconSet="3Symbols2">
        <cfvo type="percent" val="0"/>
        <cfvo type="percent" val="33"/>
        <cfvo type="percent" val="67"/>
      </iconSet>
    </cfRule>
  </conditionalFormatting>
  <conditionalFormatting sqref="F5:F7">
    <cfRule type="iconSet" priority="76">
      <iconSet iconSet="3Symbols2">
        <cfvo type="percent" val="0"/>
        <cfvo type="percent" val="33"/>
        <cfvo type="percent" val="67"/>
      </iconSet>
    </cfRule>
  </conditionalFormatting>
  <conditionalFormatting sqref="F8">
    <cfRule type="iconSet" priority="75">
      <iconSet iconSet="3Symbols2">
        <cfvo type="percent" val="0"/>
        <cfvo type="percent" val="33"/>
        <cfvo type="percent" val="67"/>
      </iconSet>
    </cfRule>
  </conditionalFormatting>
  <conditionalFormatting sqref="F8">
    <cfRule type="iconSet" priority="74">
      <iconSet iconSet="3Symbols2">
        <cfvo type="percent" val="0"/>
        <cfvo type="percent" val="33"/>
        <cfvo type="percent" val="67"/>
      </iconSet>
    </cfRule>
  </conditionalFormatting>
  <conditionalFormatting sqref="K7:XFD7 A7:C7 E7:H7">
    <cfRule type="iconSet" priority="73">
      <iconSet iconSet="3Symbols2">
        <cfvo type="percent" val="0"/>
        <cfvo type="percent" val="33"/>
        <cfvo type="percent" val="67"/>
      </iconSet>
    </cfRule>
  </conditionalFormatting>
  <conditionalFormatting sqref="Q3:Q8 A8:C8 K8:P8 R8:XFD8 E8:H8">
    <cfRule type="iconSet" priority="72">
      <iconSet iconSet="3Symbols2">
        <cfvo type="percent" val="0"/>
        <cfvo type="percent" val="33"/>
        <cfvo type="percent" val="67"/>
      </iconSet>
    </cfRule>
  </conditionalFormatting>
  <conditionalFormatting sqref="K9:XFD9 A9:C9 E9:H9">
    <cfRule type="iconSet" priority="71">
      <iconSet iconSet="3Symbols2">
        <cfvo type="percent" val="0"/>
        <cfvo type="percent" val="33"/>
        <cfvo type="percent" val="67"/>
      </iconSet>
    </cfRule>
  </conditionalFormatting>
  <conditionalFormatting sqref="P10:Q10">
    <cfRule type="iconSet" priority="70">
      <iconSet iconSet="3Symbols2">
        <cfvo type="percent" val="0"/>
        <cfvo type="percent" val="33"/>
        <cfvo type="percent" val="67"/>
      </iconSet>
    </cfRule>
  </conditionalFormatting>
  <conditionalFormatting sqref="A10:C10 E10:XFD10">
    <cfRule type="iconSet" priority="69">
      <iconSet iconSet="3Symbols2">
        <cfvo type="percent" val="0"/>
        <cfvo type="percent" val="33"/>
        <cfvo type="percent" val="67"/>
      </iconSet>
    </cfRule>
  </conditionalFormatting>
  <conditionalFormatting sqref="F11">
    <cfRule type="iconSet" priority="68">
      <iconSet iconSet="3Symbols2">
        <cfvo type="percent" val="0"/>
        <cfvo type="percent" val="33"/>
        <cfvo type="percent" val="67"/>
      </iconSet>
    </cfRule>
  </conditionalFormatting>
  <conditionalFormatting sqref="R12 F11:F17 E12 G12:H12 K12:O12">
    <cfRule type="iconSet" priority="67">
      <iconSet iconSet="3Symbols2">
        <cfvo type="percent" val="0"/>
        <cfvo type="percent" val="33"/>
        <cfvo type="percent" val="67"/>
      </iconSet>
    </cfRule>
  </conditionalFormatting>
  <conditionalFormatting sqref="F13">
    <cfRule type="iconSet" priority="64">
      <iconSet iconSet="3Symbols2">
        <cfvo type="percent" val="0"/>
        <cfvo type="percent" val="33"/>
        <cfvo type="percent" val="67"/>
      </iconSet>
    </cfRule>
  </conditionalFormatting>
  <conditionalFormatting sqref="F14">
    <cfRule type="iconSet" priority="63">
      <iconSet iconSet="3Symbols2">
        <cfvo type="percent" val="0"/>
        <cfvo type="percent" val="33"/>
        <cfvo type="percent" val="67"/>
      </iconSet>
    </cfRule>
  </conditionalFormatting>
  <conditionalFormatting sqref="K15:XFD15 A15:C15 E15:H15">
    <cfRule type="iconSet" priority="62">
      <iconSet iconSet="3Symbols2">
        <cfvo type="percent" val="0"/>
        <cfvo type="percent" val="33"/>
        <cfvo type="percent" val="67"/>
      </iconSet>
    </cfRule>
  </conditionalFormatting>
  <conditionalFormatting sqref="K17:XFD17 A17:C17 E17:G17">
    <cfRule type="iconSet" priority="60">
      <iconSet iconSet="3Symbols2">
        <cfvo type="percent" val="0"/>
        <cfvo type="percent" val="33"/>
        <cfvo type="percent" val="67"/>
      </iconSet>
    </cfRule>
  </conditionalFormatting>
  <conditionalFormatting sqref="F18">
    <cfRule type="iconSet" priority="59">
      <iconSet iconSet="3Symbols2">
        <cfvo type="percent" val="0"/>
        <cfvo type="percent" val="33"/>
        <cfvo type="percent" val="67"/>
      </iconSet>
    </cfRule>
  </conditionalFormatting>
  <conditionalFormatting sqref="F19">
    <cfRule type="iconSet" priority="58">
      <iconSet iconSet="3Symbols2">
        <cfvo type="percent" val="0"/>
        <cfvo type="percent" val="33"/>
        <cfvo type="percent" val="67"/>
      </iconSet>
    </cfRule>
  </conditionalFormatting>
  <conditionalFormatting sqref="K20:XFD20 A20:H20">
    <cfRule type="iconSet" priority="57">
      <iconSet iconSet="3Symbols2">
        <cfvo type="percent" val="0"/>
        <cfvo type="percent" val="33"/>
        <cfvo type="percent" val="67"/>
      </iconSet>
    </cfRule>
  </conditionalFormatting>
  <conditionalFormatting sqref="K22:XFD22 A22:G22">
    <cfRule type="iconSet" priority="55">
      <iconSet iconSet="3Symbols2">
        <cfvo type="percent" val="0"/>
        <cfvo type="percent" val="33"/>
        <cfvo type="percent" val="67"/>
      </iconSet>
    </cfRule>
  </conditionalFormatting>
  <conditionalFormatting sqref="K21:XFD21 A21:H21">
    <cfRule type="iconSet" priority="54">
      <iconSet iconSet="3Symbols2">
        <cfvo type="percent" val="0"/>
        <cfvo type="percent" val="33"/>
        <cfvo type="percent" val="67"/>
      </iconSet>
    </cfRule>
  </conditionalFormatting>
  <conditionalFormatting sqref="G11">
    <cfRule type="iconSet" priority="52">
      <iconSet iconSet="3Symbols2">
        <cfvo type="percent" val="0"/>
        <cfvo type="percent" val="33"/>
        <cfvo type="percent" val="67"/>
      </iconSet>
    </cfRule>
  </conditionalFormatting>
  <conditionalFormatting sqref="G11">
    <cfRule type="iconSet" priority="51">
      <iconSet iconSet="3Symbols2">
        <cfvo type="percent" val="0"/>
        <cfvo type="percent" val="33"/>
        <cfvo type="percent" val="67"/>
      </iconSet>
    </cfRule>
  </conditionalFormatting>
  <conditionalFormatting sqref="G13">
    <cfRule type="iconSet" priority="50">
      <iconSet iconSet="3Symbols2">
        <cfvo type="percent" val="0"/>
        <cfvo type="percent" val="33"/>
        <cfvo type="percent" val="67"/>
      </iconSet>
    </cfRule>
  </conditionalFormatting>
  <conditionalFormatting sqref="G13">
    <cfRule type="iconSet" priority="49">
      <iconSet iconSet="3Symbols2">
        <cfvo type="percent" val="0"/>
        <cfvo type="percent" val="33"/>
        <cfvo type="percent" val="67"/>
      </iconSet>
    </cfRule>
  </conditionalFormatting>
  <conditionalFormatting sqref="E14:G14 K14:Q14">
    <cfRule type="iconSet" priority="48">
      <iconSet iconSet="3Symbols2">
        <cfvo type="percent" val="0"/>
        <cfvo type="percent" val="33"/>
        <cfvo type="percent" val="67"/>
      </iconSet>
    </cfRule>
  </conditionalFormatting>
  <conditionalFormatting sqref="G19">
    <cfRule type="iconSet" priority="46">
      <iconSet iconSet="3Symbols2">
        <cfvo type="percent" val="0"/>
        <cfvo type="percent" val="33"/>
        <cfvo type="percent" val="67"/>
      </iconSet>
    </cfRule>
  </conditionalFormatting>
  <conditionalFormatting sqref="H11">
    <cfRule type="iconSet" priority="44">
      <iconSet iconSet="3Symbols2">
        <cfvo type="percent" val="0"/>
        <cfvo type="percent" val="33"/>
        <cfvo type="percent" val="67"/>
      </iconSet>
    </cfRule>
  </conditionalFormatting>
  <conditionalFormatting sqref="K11:XFD11 A11:C11 E11:H11">
    <cfRule type="iconSet" priority="43">
      <iconSet iconSet="3Symbols2">
        <cfvo type="percent" val="0"/>
        <cfvo type="percent" val="33"/>
        <cfvo type="percent" val="67"/>
      </iconSet>
    </cfRule>
  </conditionalFormatting>
  <conditionalFormatting sqref="H13:H14">
    <cfRule type="iconSet" priority="42">
      <iconSet iconSet="3Symbols2">
        <cfvo type="percent" val="0"/>
        <cfvo type="percent" val="33"/>
        <cfvo type="percent" val="67"/>
      </iconSet>
    </cfRule>
  </conditionalFormatting>
  <conditionalFormatting sqref="H17">
    <cfRule type="iconSet" priority="41">
      <iconSet iconSet="3Symbols2">
        <cfvo type="percent" val="0"/>
        <cfvo type="percent" val="33"/>
        <cfvo type="percent" val="67"/>
      </iconSet>
    </cfRule>
  </conditionalFormatting>
  <conditionalFormatting sqref="I4:J4">
    <cfRule type="iconSet" priority="40">
      <iconSet iconSet="3Symbols2">
        <cfvo type="percent" val="0"/>
        <cfvo type="percent" val="33"/>
        <cfvo type="percent" val="67"/>
      </iconSet>
    </cfRule>
  </conditionalFormatting>
  <conditionalFormatting sqref="I4:J4">
    <cfRule type="iconSet" priority="39">
      <iconSet iconSet="3Symbols2">
        <cfvo type="percent" val="0"/>
        <cfvo type="percent" val="33"/>
        <cfvo type="percent" val="67"/>
      </iconSet>
    </cfRule>
  </conditionalFormatting>
  <conditionalFormatting sqref="I5:J6">
    <cfRule type="iconSet" priority="38">
      <iconSet iconSet="3Symbols2">
        <cfvo type="percent" val="0"/>
        <cfvo type="percent" val="33"/>
        <cfvo type="percent" val="67"/>
      </iconSet>
    </cfRule>
  </conditionalFormatting>
  <conditionalFormatting sqref="I5:J6">
    <cfRule type="iconSet" priority="37">
      <iconSet iconSet="3Symbols2">
        <cfvo type="percent" val="0"/>
        <cfvo type="percent" val="33"/>
        <cfvo type="percent" val="67"/>
      </iconSet>
    </cfRule>
  </conditionalFormatting>
  <conditionalFormatting sqref="I7:J7">
    <cfRule type="iconSet" priority="36">
      <iconSet iconSet="3Symbols2">
        <cfvo type="percent" val="0"/>
        <cfvo type="percent" val="33"/>
        <cfvo type="percent" val="67"/>
      </iconSet>
    </cfRule>
  </conditionalFormatting>
  <conditionalFormatting sqref="I7:J7">
    <cfRule type="iconSet" priority="35">
      <iconSet iconSet="3Symbols2">
        <cfvo type="percent" val="0"/>
        <cfvo type="percent" val="33"/>
        <cfvo type="percent" val="67"/>
      </iconSet>
    </cfRule>
  </conditionalFormatting>
  <conditionalFormatting sqref="I8:J8">
    <cfRule type="iconSet" priority="34">
      <iconSet iconSet="3Symbols2">
        <cfvo type="percent" val="0"/>
        <cfvo type="percent" val="33"/>
        <cfvo type="percent" val="67"/>
      </iconSet>
    </cfRule>
  </conditionalFormatting>
  <conditionalFormatting sqref="I8:J8">
    <cfRule type="iconSet" priority="33">
      <iconSet iconSet="3Symbols2">
        <cfvo type="percent" val="0"/>
        <cfvo type="percent" val="33"/>
        <cfvo type="percent" val="67"/>
      </iconSet>
    </cfRule>
  </conditionalFormatting>
  <conditionalFormatting sqref="I9:J9">
    <cfRule type="iconSet" priority="32">
      <iconSet iconSet="3Symbols2">
        <cfvo type="percent" val="0"/>
        <cfvo type="percent" val="33"/>
        <cfvo type="percent" val="67"/>
      </iconSet>
    </cfRule>
  </conditionalFormatting>
  <conditionalFormatting sqref="I9:J9">
    <cfRule type="iconSet" priority="31">
      <iconSet iconSet="3Symbols2">
        <cfvo type="percent" val="0"/>
        <cfvo type="percent" val="33"/>
        <cfvo type="percent" val="67"/>
      </iconSet>
    </cfRule>
  </conditionalFormatting>
  <conditionalFormatting sqref="I11:J14">
    <cfRule type="iconSet" priority="30">
      <iconSet iconSet="3Symbols2">
        <cfvo type="percent" val="0"/>
        <cfvo type="percent" val="33"/>
        <cfvo type="percent" val="67"/>
      </iconSet>
    </cfRule>
  </conditionalFormatting>
  <conditionalFormatting sqref="I11:J14">
    <cfRule type="iconSet" priority="29">
      <iconSet iconSet="3Symbols2">
        <cfvo type="percent" val="0"/>
        <cfvo type="percent" val="33"/>
        <cfvo type="percent" val="67"/>
      </iconSet>
    </cfRule>
  </conditionalFormatting>
  <conditionalFormatting sqref="I15:J16">
    <cfRule type="iconSet" priority="28">
      <iconSet iconSet="3Symbols2">
        <cfvo type="percent" val="0"/>
        <cfvo type="percent" val="33"/>
        <cfvo type="percent" val="67"/>
      </iconSet>
    </cfRule>
  </conditionalFormatting>
  <conditionalFormatting sqref="I15:J16">
    <cfRule type="iconSet" priority="27">
      <iconSet iconSet="3Symbols2">
        <cfvo type="percent" val="0"/>
        <cfvo type="percent" val="33"/>
        <cfvo type="percent" val="67"/>
      </iconSet>
    </cfRule>
  </conditionalFormatting>
  <conditionalFormatting sqref="I17:J17">
    <cfRule type="iconSet" priority="26">
      <iconSet iconSet="3Symbols2">
        <cfvo type="percent" val="0"/>
        <cfvo type="percent" val="33"/>
        <cfvo type="percent" val="67"/>
      </iconSet>
    </cfRule>
  </conditionalFormatting>
  <conditionalFormatting sqref="I17:J17">
    <cfRule type="iconSet" priority="25">
      <iconSet iconSet="3Symbols2">
        <cfvo type="percent" val="0"/>
        <cfvo type="percent" val="33"/>
        <cfvo type="percent" val="67"/>
      </iconSet>
    </cfRule>
  </conditionalFormatting>
  <conditionalFormatting sqref="I19:J19">
    <cfRule type="iconSet" priority="24">
      <iconSet iconSet="3Symbols2">
        <cfvo type="percent" val="0"/>
        <cfvo type="percent" val="33"/>
        <cfvo type="percent" val="67"/>
      </iconSet>
    </cfRule>
  </conditionalFormatting>
  <conditionalFormatting sqref="I19:J19">
    <cfRule type="iconSet" priority="23">
      <iconSet iconSet="3Symbols2">
        <cfvo type="percent" val="0"/>
        <cfvo type="percent" val="33"/>
        <cfvo type="percent" val="67"/>
      </iconSet>
    </cfRule>
  </conditionalFormatting>
  <conditionalFormatting sqref="I20:J20">
    <cfRule type="iconSet" priority="22">
      <iconSet iconSet="3Symbols2">
        <cfvo type="percent" val="0"/>
        <cfvo type="percent" val="33"/>
        <cfvo type="percent" val="67"/>
      </iconSet>
    </cfRule>
  </conditionalFormatting>
  <conditionalFormatting sqref="I20:J20">
    <cfRule type="iconSet" priority="21">
      <iconSet iconSet="3Symbols2">
        <cfvo type="percent" val="0"/>
        <cfvo type="percent" val="33"/>
        <cfvo type="percent" val="67"/>
      </iconSet>
    </cfRule>
  </conditionalFormatting>
  <conditionalFormatting sqref="H22">
    <cfRule type="iconSet" priority="20">
      <iconSet iconSet="3Symbols2">
        <cfvo type="percent" val="0"/>
        <cfvo type="percent" val="33"/>
        <cfvo type="percent" val="67"/>
      </iconSet>
    </cfRule>
  </conditionalFormatting>
  <conditionalFormatting sqref="H22">
    <cfRule type="iconSet" priority="19">
      <iconSet iconSet="3Symbols2">
        <cfvo type="percent" val="0"/>
        <cfvo type="percent" val="33"/>
        <cfvo type="percent" val="67"/>
      </iconSet>
    </cfRule>
  </conditionalFormatting>
  <conditionalFormatting sqref="I22:J22">
    <cfRule type="iconSet" priority="18">
      <iconSet iconSet="3Symbols2">
        <cfvo type="percent" val="0"/>
        <cfvo type="percent" val="33"/>
        <cfvo type="percent" val="67"/>
      </iconSet>
    </cfRule>
  </conditionalFormatting>
  <conditionalFormatting sqref="I21:J21">
    <cfRule type="iconSet" priority="16">
      <iconSet iconSet="3Symbols2">
        <cfvo type="percent" val="0"/>
        <cfvo type="percent" val="33"/>
        <cfvo type="percent" val="67"/>
      </iconSet>
    </cfRule>
  </conditionalFormatting>
  <conditionalFormatting sqref="I21:J21">
    <cfRule type="iconSet" priority="15">
      <iconSet iconSet="3Symbols2">
        <cfvo type="percent" val="0"/>
        <cfvo type="percent" val="33"/>
        <cfvo type="percent" val="67"/>
      </iconSet>
    </cfRule>
  </conditionalFormatting>
  <conditionalFormatting sqref="E2:E1048576">
    <cfRule type="iconSet" priority="93">
      <iconSet iconSet="3Symbols2">
        <cfvo type="percent" val="0"/>
        <cfvo type="percent" val="33"/>
        <cfvo type="percent" val="67"/>
      </iconSet>
    </cfRule>
  </conditionalFormatting>
  <conditionalFormatting sqref="A3">
    <cfRule type="iconSet" priority="14">
      <iconSet iconSet="3Symbols2">
        <cfvo type="percent" val="0"/>
        <cfvo type="percent" val="33"/>
        <cfvo type="percent" val="67"/>
      </iconSet>
    </cfRule>
  </conditionalFormatting>
  <conditionalFormatting sqref="D4">
    <cfRule type="iconSet" priority="13">
      <iconSet iconSet="3Symbols2">
        <cfvo type="percent" val="0"/>
        <cfvo type="percent" val="33"/>
        <cfvo type="percent" val="67"/>
      </iconSet>
    </cfRule>
  </conditionalFormatting>
  <conditionalFormatting sqref="D5:D6">
    <cfRule type="iconSet" priority="12">
      <iconSet iconSet="3Symbols2">
        <cfvo type="percent" val="0"/>
        <cfvo type="percent" val="33"/>
        <cfvo type="percent" val="67"/>
      </iconSet>
    </cfRule>
  </conditionalFormatting>
  <conditionalFormatting sqref="D7">
    <cfRule type="iconSet" priority="11">
      <iconSet iconSet="3Symbols2">
        <cfvo type="percent" val="0"/>
        <cfvo type="percent" val="33"/>
        <cfvo type="percent" val="67"/>
      </iconSet>
    </cfRule>
  </conditionalFormatting>
  <conditionalFormatting sqref="D8">
    <cfRule type="iconSet" priority="10">
      <iconSet iconSet="3Symbols2">
        <cfvo type="percent" val="0"/>
        <cfvo type="percent" val="33"/>
        <cfvo type="percent" val="67"/>
      </iconSet>
    </cfRule>
  </conditionalFormatting>
  <conditionalFormatting sqref="D9">
    <cfRule type="iconSet" priority="9">
      <iconSet iconSet="3Symbols2">
        <cfvo type="percent" val="0"/>
        <cfvo type="percent" val="33"/>
        <cfvo type="percent" val="67"/>
      </iconSet>
    </cfRule>
  </conditionalFormatting>
  <conditionalFormatting sqref="D10">
    <cfRule type="iconSet" priority="8">
      <iconSet iconSet="3Symbols2">
        <cfvo type="percent" val="0"/>
        <cfvo type="percent" val="33"/>
        <cfvo type="percent" val="67"/>
      </iconSet>
    </cfRule>
  </conditionalFormatting>
  <conditionalFormatting sqref="D11">
    <cfRule type="iconSet" priority="7">
      <iconSet iconSet="3Symbols2">
        <cfvo type="percent" val="0"/>
        <cfvo type="percent" val="33"/>
        <cfvo type="percent" val="67"/>
      </iconSet>
    </cfRule>
  </conditionalFormatting>
  <conditionalFormatting sqref="D12">
    <cfRule type="iconSet" priority="6">
      <iconSet iconSet="3Symbols2">
        <cfvo type="percent" val="0"/>
        <cfvo type="percent" val="33"/>
        <cfvo type="percent" val="67"/>
      </iconSet>
    </cfRule>
  </conditionalFormatting>
  <conditionalFormatting sqref="D13">
    <cfRule type="iconSet" priority="5">
      <iconSet iconSet="3Symbols2">
        <cfvo type="percent" val="0"/>
        <cfvo type="percent" val="33"/>
        <cfvo type="percent" val="67"/>
      </iconSet>
    </cfRule>
  </conditionalFormatting>
  <conditionalFormatting sqref="D14">
    <cfRule type="iconSet" priority="4">
      <iconSet iconSet="3Symbols2">
        <cfvo type="percent" val="0"/>
        <cfvo type="percent" val="33"/>
        <cfvo type="percent" val="67"/>
      </iconSet>
    </cfRule>
  </conditionalFormatting>
  <conditionalFormatting sqref="D15">
    <cfRule type="iconSet" priority="3">
      <iconSet iconSet="3Symbols2">
        <cfvo type="percent" val="0"/>
        <cfvo type="percent" val="33"/>
        <cfvo type="percent" val="67"/>
      </iconSet>
    </cfRule>
  </conditionalFormatting>
  <conditionalFormatting sqref="D16">
    <cfRule type="iconSet" priority="2">
      <iconSet iconSet="3Symbols2">
        <cfvo type="percent" val="0"/>
        <cfvo type="percent" val="33"/>
        <cfvo type="percent" val="67"/>
      </iconSet>
    </cfRule>
  </conditionalFormatting>
  <conditionalFormatting sqref="D17">
    <cfRule type="iconSet" priority="1">
      <iconSet iconSet="3Symbols2">
        <cfvo type="percent" val="0"/>
        <cfvo type="percent" val="33"/>
        <cfvo type="percent" val="67"/>
      </iconSet>
    </cfRule>
  </conditionalFormatting>
  <conditionalFormatting sqref="P11:Q23">
    <cfRule type="iconSet" priority="94">
      <iconSet iconSet="3Symbols2">
        <cfvo type="percent" val="0"/>
        <cfvo type="percent" val="33"/>
        <cfvo type="percent" val="67"/>
      </iconSet>
    </cfRule>
  </conditionalFormatting>
  <conditionalFormatting sqref="P16:Q23 A16:C16 K16:O16 R16:XFD16 E16:H16">
    <cfRule type="iconSet" priority="98">
      <iconSet iconSet="3Symbols2">
        <cfvo type="percent" val="0"/>
        <cfvo type="percent" val="33"/>
        <cfvo type="percent" val="67"/>
      </iconSet>
    </cfRule>
  </conditionalFormatting>
  <conditionalFormatting sqref="H18:H21 E18:G18 I18:Q18">
    <cfRule type="iconSet" priority="106">
      <iconSet iconSet="3Symbols2">
        <cfvo type="percent" val="0"/>
        <cfvo type="percent" val="33"/>
        <cfvo type="percent" val="67"/>
      </iconSet>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63"/>
  <sheetViews>
    <sheetView workbookViewId="0">
      <selection activeCell="B1" sqref="B1:E1"/>
    </sheetView>
  </sheetViews>
  <sheetFormatPr baseColWidth="10" defaultColWidth="11.42578125" defaultRowHeight="11.25" x14ac:dyDescent="0.25"/>
  <cols>
    <col min="1" max="1" width="0.5703125" style="433" customWidth="1"/>
    <col min="2" max="2" width="5.85546875" style="433" bestFit="1" customWidth="1"/>
    <col min="3" max="3" width="51.85546875" style="451" bestFit="1" customWidth="1"/>
    <col min="4" max="5" width="11.7109375" style="470" bestFit="1" customWidth="1"/>
    <col min="6" max="7" width="10.7109375" style="433" customWidth="1"/>
    <col min="8" max="8" width="9.85546875" style="433" bestFit="1" customWidth="1"/>
    <col min="9" max="9" width="10.42578125" style="433" bestFit="1" customWidth="1"/>
    <col min="10" max="11" width="12" style="433" customWidth="1"/>
    <col min="12" max="13" width="9.85546875" style="433" customWidth="1"/>
    <col min="14" max="14" width="9.85546875" style="433" bestFit="1" customWidth="1"/>
    <col min="15" max="15" width="9.85546875" style="433" customWidth="1"/>
    <col min="16" max="16" width="9" style="433" customWidth="1"/>
    <col min="17" max="17" width="9" style="433" bestFit="1" customWidth="1"/>
    <col min="18" max="18" width="10.7109375" style="433" bestFit="1" customWidth="1"/>
    <col min="19" max="19" width="9.85546875" style="433" bestFit="1" customWidth="1"/>
    <col min="20" max="21" width="9.85546875" style="433" customWidth="1"/>
    <col min="22" max="23" width="9" style="433" customWidth="1"/>
    <col min="24" max="25" width="10.7109375" style="433" customWidth="1"/>
    <col min="26" max="26" width="9.85546875" style="433" bestFit="1" customWidth="1"/>
    <col min="27" max="29" width="9.85546875" style="433" customWidth="1"/>
    <col min="30" max="30" width="10.42578125" style="433" bestFit="1" customWidth="1"/>
    <col min="31" max="31" width="10.7109375" style="433" customWidth="1"/>
    <col min="32" max="33" width="9.85546875" style="433" bestFit="1" customWidth="1"/>
    <col min="34" max="35" width="9" style="433" customWidth="1"/>
    <col min="36" max="37" width="9.85546875" style="433" customWidth="1"/>
    <col min="38" max="39" width="10.7109375" style="433" customWidth="1"/>
    <col min="40" max="41" width="9.85546875" style="433" customWidth="1"/>
    <col min="42" max="43" width="9.85546875" style="433" bestFit="1" customWidth="1"/>
    <col min="44" max="44" width="8.42578125" style="433" customWidth="1"/>
    <col min="45" max="45" width="9.85546875" style="433" bestFit="1" customWidth="1"/>
    <col min="46" max="16384" width="11.42578125" style="433"/>
  </cols>
  <sheetData>
    <row r="1" spans="2:47" ht="45.75" customHeight="1" x14ac:dyDescent="0.25">
      <c r="B1" s="813" t="s">
        <v>2233</v>
      </c>
      <c r="C1" s="814"/>
      <c r="D1" s="814"/>
      <c r="E1" s="814"/>
      <c r="F1" s="432"/>
      <c r="G1" s="432"/>
      <c r="H1" s="432"/>
      <c r="I1" s="432"/>
      <c r="J1" s="432"/>
      <c r="K1" s="432"/>
      <c r="L1" s="432"/>
      <c r="M1" s="432"/>
      <c r="O1" s="434"/>
      <c r="AM1" s="435"/>
      <c r="AN1" s="436"/>
    </row>
    <row r="2" spans="2:47" ht="56.25" customHeight="1" x14ac:dyDescent="0.25">
      <c r="B2" s="818" t="s">
        <v>2164</v>
      </c>
      <c r="C2" s="818" t="s">
        <v>2165</v>
      </c>
      <c r="D2" s="820" t="s">
        <v>471</v>
      </c>
      <c r="E2" s="821"/>
      <c r="F2" s="813" t="s">
        <v>2166</v>
      </c>
      <c r="G2" s="817"/>
      <c r="H2" s="813" t="s">
        <v>2167</v>
      </c>
      <c r="I2" s="817"/>
      <c r="J2" s="813" t="s">
        <v>2168</v>
      </c>
      <c r="K2" s="817"/>
      <c r="L2" s="813" t="s">
        <v>2234</v>
      </c>
      <c r="M2" s="814"/>
      <c r="N2" s="813" t="s">
        <v>2170</v>
      </c>
      <c r="O2" s="817"/>
      <c r="P2" s="814" t="s">
        <v>2171</v>
      </c>
      <c r="Q2" s="817"/>
      <c r="R2" s="813" t="s">
        <v>2172</v>
      </c>
      <c r="S2" s="817"/>
      <c r="T2" s="813" t="s">
        <v>2173</v>
      </c>
      <c r="U2" s="817"/>
      <c r="V2" s="813" t="s">
        <v>2174</v>
      </c>
      <c r="W2" s="817"/>
      <c r="X2" s="813" t="s">
        <v>2175</v>
      </c>
      <c r="Y2" s="817"/>
      <c r="Z2" s="813" t="s">
        <v>2176</v>
      </c>
      <c r="AA2" s="817"/>
      <c r="AB2" s="813" t="s">
        <v>2177</v>
      </c>
      <c r="AC2" s="817"/>
      <c r="AD2" s="813" t="s">
        <v>2178</v>
      </c>
      <c r="AE2" s="817"/>
      <c r="AF2" s="813" t="s">
        <v>2179</v>
      </c>
      <c r="AG2" s="817"/>
      <c r="AH2" s="813" t="s">
        <v>2180</v>
      </c>
      <c r="AI2" s="817"/>
      <c r="AJ2" s="813" t="s">
        <v>2181</v>
      </c>
      <c r="AK2" s="817"/>
      <c r="AL2" s="813" t="s">
        <v>2182</v>
      </c>
      <c r="AM2" s="817"/>
      <c r="AN2" s="822" t="s">
        <v>2183</v>
      </c>
      <c r="AO2" s="823"/>
      <c r="AP2" s="824" t="s">
        <v>2184</v>
      </c>
      <c r="AQ2" s="823"/>
      <c r="AR2" s="820" t="s">
        <v>2185</v>
      </c>
      <c r="AS2" s="820"/>
    </row>
    <row r="3" spans="2:47" ht="15" customHeight="1" x14ac:dyDescent="0.25">
      <c r="B3" s="818"/>
      <c r="C3" s="819"/>
      <c r="D3" s="437">
        <v>2020</v>
      </c>
      <c r="E3" s="438">
        <v>2019</v>
      </c>
      <c r="F3" s="437">
        <v>2020</v>
      </c>
      <c r="G3" s="438">
        <v>2019</v>
      </c>
      <c r="H3" s="437">
        <v>2020</v>
      </c>
      <c r="I3" s="438">
        <v>2019</v>
      </c>
      <c r="J3" s="437">
        <v>2020</v>
      </c>
      <c r="K3" s="438">
        <v>2019</v>
      </c>
      <c r="L3" s="437">
        <v>2020</v>
      </c>
      <c r="M3" s="438">
        <v>2019</v>
      </c>
      <c r="N3" s="437">
        <v>2020</v>
      </c>
      <c r="O3" s="438">
        <v>2019</v>
      </c>
      <c r="P3" s="437">
        <v>2020</v>
      </c>
      <c r="Q3" s="438">
        <v>2019</v>
      </c>
      <c r="R3" s="437">
        <v>2020</v>
      </c>
      <c r="S3" s="438">
        <v>2019</v>
      </c>
      <c r="T3" s="437">
        <v>2020</v>
      </c>
      <c r="U3" s="438">
        <v>2019</v>
      </c>
      <c r="V3" s="437">
        <v>2020</v>
      </c>
      <c r="W3" s="438">
        <v>2019</v>
      </c>
      <c r="X3" s="437">
        <v>2020</v>
      </c>
      <c r="Y3" s="438">
        <v>2019</v>
      </c>
      <c r="Z3" s="437">
        <v>2020</v>
      </c>
      <c r="AA3" s="438">
        <v>2019</v>
      </c>
      <c r="AB3" s="437">
        <v>2020</v>
      </c>
      <c r="AC3" s="438">
        <v>2019</v>
      </c>
      <c r="AD3" s="437">
        <v>2020</v>
      </c>
      <c r="AE3" s="438">
        <v>2019</v>
      </c>
      <c r="AF3" s="437">
        <v>2020</v>
      </c>
      <c r="AG3" s="438">
        <v>2019</v>
      </c>
      <c r="AH3" s="437">
        <v>2020</v>
      </c>
      <c r="AI3" s="438">
        <v>2019</v>
      </c>
      <c r="AJ3" s="439">
        <v>2020</v>
      </c>
      <c r="AK3" s="438">
        <v>2019</v>
      </c>
      <c r="AL3" s="439">
        <v>2020</v>
      </c>
      <c r="AM3" s="438">
        <v>2019</v>
      </c>
      <c r="AN3" s="437">
        <v>2020</v>
      </c>
      <c r="AO3" s="438">
        <v>2019</v>
      </c>
      <c r="AP3" s="437">
        <v>2020</v>
      </c>
      <c r="AQ3" s="438">
        <v>2019</v>
      </c>
      <c r="AR3" s="437">
        <v>2020</v>
      </c>
      <c r="AS3" s="438">
        <v>2019</v>
      </c>
    </row>
    <row r="4" spans="2:47" s="447" customFormat="1" x14ac:dyDescent="0.25">
      <c r="B4" s="440">
        <v>4000</v>
      </c>
      <c r="C4" s="441" t="s">
        <v>2235</v>
      </c>
      <c r="D4" s="442">
        <v>3481846264.2000003</v>
      </c>
      <c r="E4" s="443">
        <v>3746697439.0900002</v>
      </c>
      <c r="F4" s="442">
        <v>125755639.56999999</v>
      </c>
      <c r="G4" s="443">
        <v>136988286.44999999</v>
      </c>
      <c r="H4" s="442">
        <v>89678725.170000002</v>
      </c>
      <c r="I4" s="443">
        <v>108366489.45999999</v>
      </c>
      <c r="J4" s="442">
        <v>2342160270.3199997</v>
      </c>
      <c r="K4" s="443">
        <v>2375054788.3299999</v>
      </c>
      <c r="L4" s="442">
        <v>11756882.119999999</v>
      </c>
      <c r="M4" s="443">
        <v>11547948.310000001</v>
      </c>
      <c r="N4" s="442">
        <v>50826205.739999995</v>
      </c>
      <c r="O4" s="443">
        <v>70545058.650000006</v>
      </c>
      <c r="P4" s="442">
        <v>0</v>
      </c>
      <c r="Q4" s="443">
        <v>0</v>
      </c>
      <c r="R4" s="442">
        <v>118809654.10000001</v>
      </c>
      <c r="S4" s="443">
        <v>81445969.789999992</v>
      </c>
      <c r="T4" s="442">
        <v>78762444.849999994</v>
      </c>
      <c r="U4" s="443">
        <v>96972789.629999995</v>
      </c>
      <c r="V4" s="442">
        <v>3441999.09</v>
      </c>
      <c r="W4" s="443">
        <v>3480884.95</v>
      </c>
      <c r="X4" s="442">
        <v>151169622.04999998</v>
      </c>
      <c r="Y4" s="443">
        <v>157850077.34</v>
      </c>
      <c r="Z4" s="442">
        <v>30577226.850000001</v>
      </c>
      <c r="AA4" s="443">
        <v>30117440.43</v>
      </c>
      <c r="AB4" s="442">
        <v>26540033.27</v>
      </c>
      <c r="AC4" s="443">
        <v>41249739.409999996</v>
      </c>
      <c r="AD4" s="442">
        <v>103260723.48999999</v>
      </c>
      <c r="AE4" s="443">
        <v>168344288.42000002</v>
      </c>
      <c r="AF4" s="442">
        <v>89477192.060000002</v>
      </c>
      <c r="AG4" s="443">
        <v>82619279.050000012</v>
      </c>
      <c r="AH4" s="442">
        <v>2181306.5</v>
      </c>
      <c r="AI4" s="443">
        <v>3124536.68</v>
      </c>
      <c r="AJ4" s="442">
        <v>16392711.08</v>
      </c>
      <c r="AK4" s="443">
        <v>18528742.369999997</v>
      </c>
      <c r="AL4" s="442">
        <v>144559915.56</v>
      </c>
      <c r="AM4" s="443">
        <v>136156140.22999999</v>
      </c>
      <c r="AN4" s="442">
        <v>57726986.450000003</v>
      </c>
      <c r="AO4" s="443">
        <v>85028542.599999994</v>
      </c>
      <c r="AP4" s="442">
        <v>38768725.93</v>
      </c>
      <c r="AQ4" s="443">
        <v>39731245.240000002</v>
      </c>
      <c r="AR4" s="444">
        <v>0</v>
      </c>
      <c r="AS4" s="445">
        <v>99545191.75</v>
      </c>
      <c r="AT4" s="446"/>
      <c r="AU4" s="446"/>
    </row>
    <row r="5" spans="2:47" s="447" customFormat="1" x14ac:dyDescent="0.25">
      <c r="B5" s="448">
        <v>4100</v>
      </c>
      <c r="C5" s="449" t="s">
        <v>2236</v>
      </c>
      <c r="D5" s="442">
        <v>2516973825.7900004</v>
      </c>
      <c r="E5" s="443">
        <v>2674106109.6500006</v>
      </c>
      <c r="F5" s="442">
        <v>6554106.0700000003</v>
      </c>
      <c r="G5" s="443">
        <v>11223883.199999999</v>
      </c>
      <c r="H5" s="442">
        <v>20015316.530000001</v>
      </c>
      <c r="I5" s="443">
        <v>61222100.030000001</v>
      </c>
      <c r="J5" s="442">
        <v>2201535706.4899998</v>
      </c>
      <c r="K5" s="443">
        <v>2173513094.4099998</v>
      </c>
      <c r="L5" s="442">
        <v>0</v>
      </c>
      <c r="M5" s="443">
        <v>0</v>
      </c>
      <c r="N5" s="442">
        <v>15795455.289999999</v>
      </c>
      <c r="O5" s="443">
        <v>56856908.99000001</v>
      </c>
      <c r="P5" s="442">
        <v>0</v>
      </c>
      <c r="Q5" s="443">
        <v>0</v>
      </c>
      <c r="R5" s="442">
        <v>6117375.0099999998</v>
      </c>
      <c r="S5" s="443">
        <v>13054721.74</v>
      </c>
      <c r="T5" s="442">
        <v>5643412.5</v>
      </c>
      <c r="U5" s="443">
        <v>17002230.800000001</v>
      </c>
      <c r="V5" s="442">
        <v>1352</v>
      </c>
      <c r="W5" s="443">
        <v>12196</v>
      </c>
      <c r="X5" s="442">
        <v>133428890.11</v>
      </c>
      <c r="Y5" s="443">
        <v>147657212.24000001</v>
      </c>
      <c r="Z5" s="442">
        <v>161880.25</v>
      </c>
      <c r="AA5" s="443">
        <v>33145.879999999997</v>
      </c>
      <c r="AB5" s="442">
        <v>10202875.470000001</v>
      </c>
      <c r="AC5" s="443">
        <v>31459194.57</v>
      </c>
      <c r="AD5" s="442">
        <v>23710938.84</v>
      </c>
      <c r="AE5" s="443">
        <v>11768647.560000001</v>
      </c>
      <c r="AF5" s="442">
        <v>6305487.0899999999</v>
      </c>
      <c r="AG5" s="443">
        <v>7354514.3200000003</v>
      </c>
      <c r="AH5" s="442">
        <v>0</v>
      </c>
      <c r="AI5" s="443">
        <v>0</v>
      </c>
      <c r="AJ5" s="442">
        <v>11451511.76</v>
      </c>
      <c r="AK5" s="443">
        <v>10392001.77</v>
      </c>
      <c r="AL5" s="442">
        <v>18576786.310000002</v>
      </c>
      <c r="AM5" s="443">
        <v>20379644.640000001</v>
      </c>
      <c r="AN5" s="442">
        <v>57455844.07</v>
      </c>
      <c r="AO5" s="443">
        <v>84910355.829999998</v>
      </c>
      <c r="AP5" s="442">
        <v>16888</v>
      </c>
      <c r="AQ5" s="443">
        <v>23459.5</v>
      </c>
      <c r="AR5" s="444">
        <v>0</v>
      </c>
      <c r="AS5" s="445">
        <v>27242798.170000002</v>
      </c>
      <c r="AT5" s="446"/>
      <c r="AU5" s="446"/>
    </row>
    <row r="6" spans="2:47" x14ac:dyDescent="0.25">
      <c r="B6" s="450">
        <v>4110</v>
      </c>
      <c r="C6" s="451" t="s">
        <v>246</v>
      </c>
      <c r="D6" s="452">
        <v>0</v>
      </c>
      <c r="E6" s="453">
        <v>0</v>
      </c>
      <c r="F6" s="454">
        <v>0</v>
      </c>
      <c r="G6" s="455">
        <v>0</v>
      </c>
      <c r="H6" s="454">
        <v>0</v>
      </c>
      <c r="I6" s="455">
        <v>0</v>
      </c>
      <c r="J6" s="454">
        <v>0</v>
      </c>
      <c r="K6" s="455">
        <v>0</v>
      </c>
      <c r="L6" s="454">
        <v>0</v>
      </c>
      <c r="M6" s="455">
        <v>0</v>
      </c>
      <c r="N6" s="454">
        <v>0</v>
      </c>
      <c r="O6" s="455">
        <v>0</v>
      </c>
      <c r="P6" s="454">
        <v>0</v>
      </c>
      <c r="Q6" s="455">
        <v>0</v>
      </c>
      <c r="R6" s="454">
        <v>0</v>
      </c>
      <c r="S6" s="455">
        <v>0</v>
      </c>
      <c r="T6" s="454">
        <v>0</v>
      </c>
      <c r="U6" s="455">
        <v>0</v>
      </c>
      <c r="V6" s="454">
        <v>0</v>
      </c>
      <c r="W6" s="455">
        <v>0</v>
      </c>
      <c r="X6" s="454">
        <v>0</v>
      </c>
      <c r="Y6" s="455">
        <v>0</v>
      </c>
      <c r="Z6" s="454">
        <v>0</v>
      </c>
      <c r="AA6" s="455">
        <v>0</v>
      </c>
      <c r="AB6" s="454">
        <v>0</v>
      </c>
      <c r="AC6" s="455">
        <v>0</v>
      </c>
      <c r="AD6" s="454">
        <v>0</v>
      </c>
      <c r="AE6" s="455">
        <v>0</v>
      </c>
      <c r="AF6" s="454">
        <v>0</v>
      </c>
      <c r="AG6" s="455">
        <v>0</v>
      </c>
      <c r="AH6" s="454">
        <v>0</v>
      </c>
      <c r="AI6" s="455">
        <v>0</v>
      </c>
      <c r="AJ6" s="454">
        <v>0</v>
      </c>
      <c r="AK6" s="455">
        <v>0</v>
      </c>
      <c r="AL6" s="454">
        <v>0</v>
      </c>
      <c r="AM6" s="455">
        <v>0</v>
      </c>
      <c r="AN6" s="454">
        <v>0</v>
      </c>
      <c r="AO6" s="455">
        <v>0</v>
      </c>
      <c r="AP6" s="454"/>
      <c r="AQ6" s="455">
        <v>0</v>
      </c>
      <c r="AR6" s="444">
        <v>0</v>
      </c>
      <c r="AS6" s="408">
        <v>0</v>
      </c>
      <c r="AT6" s="456"/>
      <c r="AU6" s="456"/>
    </row>
    <row r="7" spans="2:47" x14ac:dyDescent="0.25">
      <c r="B7" s="450">
        <v>4120</v>
      </c>
      <c r="C7" s="451" t="s">
        <v>2237</v>
      </c>
      <c r="D7" s="452">
        <v>0</v>
      </c>
      <c r="E7" s="453">
        <v>0</v>
      </c>
      <c r="F7" s="454">
        <v>0</v>
      </c>
      <c r="G7" s="455">
        <v>0</v>
      </c>
      <c r="H7" s="454">
        <v>0</v>
      </c>
      <c r="I7" s="455">
        <v>0</v>
      </c>
      <c r="J7" s="454">
        <v>0</v>
      </c>
      <c r="K7" s="455">
        <v>0</v>
      </c>
      <c r="L7" s="454">
        <v>0</v>
      </c>
      <c r="M7" s="455">
        <v>0</v>
      </c>
      <c r="N7" s="454">
        <v>0</v>
      </c>
      <c r="O7" s="455">
        <v>0</v>
      </c>
      <c r="P7" s="454">
        <v>0</v>
      </c>
      <c r="Q7" s="455">
        <v>0</v>
      </c>
      <c r="R7" s="454">
        <v>0</v>
      </c>
      <c r="S7" s="455">
        <v>0</v>
      </c>
      <c r="T7" s="454">
        <v>0</v>
      </c>
      <c r="U7" s="455">
        <v>0</v>
      </c>
      <c r="V7" s="454">
        <v>0</v>
      </c>
      <c r="W7" s="455">
        <v>0</v>
      </c>
      <c r="X7" s="454">
        <v>0</v>
      </c>
      <c r="Y7" s="455">
        <v>0</v>
      </c>
      <c r="Z7" s="454">
        <v>0</v>
      </c>
      <c r="AA7" s="455">
        <v>0</v>
      </c>
      <c r="AB7" s="454">
        <v>0</v>
      </c>
      <c r="AC7" s="455">
        <v>0</v>
      </c>
      <c r="AD7" s="454">
        <v>0</v>
      </c>
      <c r="AE7" s="455">
        <v>0</v>
      </c>
      <c r="AF7" s="454">
        <v>0</v>
      </c>
      <c r="AG7" s="455">
        <v>0</v>
      </c>
      <c r="AH7" s="454">
        <v>0</v>
      </c>
      <c r="AI7" s="455">
        <v>0</v>
      </c>
      <c r="AJ7" s="454">
        <v>0</v>
      </c>
      <c r="AK7" s="455">
        <v>0</v>
      </c>
      <c r="AL7" s="454">
        <v>0</v>
      </c>
      <c r="AM7" s="455">
        <v>0</v>
      </c>
      <c r="AN7" s="454">
        <v>0</v>
      </c>
      <c r="AO7" s="455">
        <v>0</v>
      </c>
      <c r="AP7" s="454"/>
      <c r="AQ7" s="455">
        <v>0</v>
      </c>
      <c r="AR7" s="444">
        <v>0</v>
      </c>
      <c r="AS7" s="408">
        <v>0</v>
      </c>
      <c r="AT7" s="456"/>
      <c r="AU7" s="456"/>
    </row>
    <row r="8" spans="2:47" x14ac:dyDescent="0.25">
      <c r="B8" s="450">
        <v>4130</v>
      </c>
      <c r="C8" s="451" t="s">
        <v>2238</v>
      </c>
      <c r="D8" s="452">
        <v>0</v>
      </c>
      <c r="E8" s="453">
        <v>10392001.77</v>
      </c>
      <c r="F8" s="454">
        <v>0</v>
      </c>
      <c r="G8" s="455">
        <v>0</v>
      </c>
      <c r="H8" s="454">
        <v>0</v>
      </c>
      <c r="I8" s="455">
        <v>0</v>
      </c>
      <c r="J8" s="454">
        <v>0</v>
      </c>
      <c r="K8" s="455">
        <v>0</v>
      </c>
      <c r="L8" s="454">
        <v>0</v>
      </c>
      <c r="M8" s="455">
        <v>0</v>
      </c>
      <c r="N8" s="454">
        <v>0</v>
      </c>
      <c r="O8" s="455">
        <v>0</v>
      </c>
      <c r="P8" s="454">
        <v>0</v>
      </c>
      <c r="Q8" s="455">
        <v>0</v>
      </c>
      <c r="R8" s="454">
        <v>0</v>
      </c>
      <c r="S8" s="455">
        <v>0</v>
      </c>
      <c r="T8" s="454">
        <v>0</v>
      </c>
      <c r="U8" s="455">
        <v>0</v>
      </c>
      <c r="V8" s="454">
        <v>0</v>
      </c>
      <c r="W8" s="455">
        <v>0</v>
      </c>
      <c r="X8" s="454">
        <v>0</v>
      </c>
      <c r="Y8" s="455">
        <v>0</v>
      </c>
      <c r="Z8" s="454">
        <v>0</v>
      </c>
      <c r="AA8" s="455">
        <v>0</v>
      </c>
      <c r="AB8" s="454">
        <v>0</v>
      </c>
      <c r="AC8" s="455">
        <v>0</v>
      </c>
      <c r="AD8" s="454">
        <v>0</v>
      </c>
      <c r="AE8" s="455">
        <v>0</v>
      </c>
      <c r="AF8" s="454">
        <v>0</v>
      </c>
      <c r="AG8" s="455">
        <v>0</v>
      </c>
      <c r="AH8" s="454">
        <v>0</v>
      </c>
      <c r="AI8" s="455">
        <v>0</v>
      </c>
      <c r="AJ8" s="454">
        <v>0</v>
      </c>
      <c r="AK8" s="455">
        <v>10392001.77</v>
      </c>
      <c r="AL8" s="454">
        <v>0</v>
      </c>
      <c r="AM8" s="455">
        <v>0</v>
      </c>
      <c r="AN8" s="454">
        <v>0</v>
      </c>
      <c r="AO8" s="455">
        <v>0</v>
      </c>
      <c r="AP8" s="454"/>
      <c r="AQ8" s="455">
        <v>0</v>
      </c>
      <c r="AR8" s="444">
        <v>0</v>
      </c>
      <c r="AS8" s="408">
        <v>0</v>
      </c>
      <c r="AT8" s="456"/>
      <c r="AU8" s="456"/>
    </row>
    <row r="9" spans="2:47" x14ac:dyDescent="0.25">
      <c r="B9" s="450">
        <v>4140</v>
      </c>
      <c r="C9" s="451" t="s">
        <v>265</v>
      </c>
      <c r="D9" s="452">
        <v>21209993.640000001</v>
      </c>
      <c r="E9" s="453">
        <v>37164949.439999998</v>
      </c>
      <c r="F9" s="454">
        <v>2270841</v>
      </c>
      <c r="G9" s="455">
        <v>5893516.5</v>
      </c>
      <c r="H9" s="454">
        <v>0</v>
      </c>
      <c r="I9" s="455">
        <v>0</v>
      </c>
      <c r="J9" s="454">
        <v>0</v>
      </c>
      <c r="K9" s="455">
        <v>0</v>
      </c>
      <c r="L9" s="454">
        <v>0</v>
      </c>
      <c r="M9" s="455">
        <v>0</v>
      </c>
      <c r="N9" s="454">
        <v>0</v>
      </c>
      <c r="O9" s="455">
        <v>0</v>
      </c>
      <c r="P9" s="454">
        <v>0</v>
      </c>
      <c r="Q9" s="455">
        <v>0</v>
      </c>
      <c r="R9" s="454">
        <v>0</v>
      </c>
      <c r="S9" s="455">
        <v>0</v>
      </c>
      <c r="T9" s="454">
        <v>0</v>
      </c>
      <c r="U9" s="455">
        <v>0</v>
      </c>
      <c r="V9" s="454">
        <v>0</v>
      </c>
      <c r="W9" s="455">
        <v>0</v>
      </c>
      <c r="X9" s="454">
        <v>0</v>
      </c>
      <c r="Y9" s="455">
        <v>0</v>
      </c>
      <c r="Z9" s="454">
        <v>0</v>
      </c>
      <c r="AA9" s="455">
        <v>0</v>
      </c>
      <c r="AB9" s="454">
        <v>779425.47</v>
      </c>
      <c r="AC9" s="455">
        <v>11524401.380000001</v>
      </c>
      <c r="AD9" s="454">
        <v>0</v>
      </c>
      <c r="AE9" s="455">
        <v>0</v>
      </c>
      <c r="AF9" s="454">
        <v>0</v>
      </c>
      <c r="AG9" s="455">
        <v>0</v>
      </c>
      <c r="AH9" s="454">
        <v>0</v>
      </c>
      <c r="AI9" s="455">
        <v>0</v>
      </c>
      <c r="AJ9" s="454">
        <v>0</v>
      </c>
      <c r="AK9" s="455">
        <v>0</v>
      </c>
      <c r="AL9" s="454">
        <v>18159727.170000002</v>
      </c>
      <c r="AM9" s="455">
        <v>19747031.559999999</v>
      </c>
      <c r="AN9" s="454">
        <v>0</v>
      </c>
      <c r="AO9" s="455">
        <v>0</v>
      </c>
      <c r="AP9" s="454"/>
      <c r="AQ9" s="455">
        <v>0</v>
      </c>
      <c r="AR9" s="444">
        <v>0</v>
      </c>
      <c r="AS9" s="408">
        <v>0</v>
      </c>
      <c r="AT9" s="456"/>
      <c r="AU9" s="456"/>
    </row>
    <row r="10" spans="2:47" x14ac:dyDescent="0.25">
      <c r="B10" s="450">
        <v>4150</v>
      </c>
      <c r="C10" s="451" t="s">
        <v>2239</v>
      </c>
      <c r="D10" s="452">
        <v>15225603.800000001</v>
      </c>
      <c r="E10" s="453">
        <v>27867806.510000002</v>
      </c>
      <c r="F10" s="454">
        <v>2449868.5</v>
      </c>
      <c r="G10" s="455">
        <v>3426461</v>
      </c>
      <c r="H10" s="454">
        <v>0</v>
      </c>
      <c r="I10" s="455">
        <v>0</v>
      </c>
      <c r="J10" s="454">
        <v>0</v>
      </c>
      <c r="K10" s="455">
        <v>0</v>
      </c>
      <c r="L10" s="454">
        <v>0</v>
      </c>
      <c r="M10" s="455">
        <v>0</v>
      </c>
      <c r="N10" s="454">
        <v>0</v>
      </c>
      <c r="O10" s="455">
        <v>0</v>
      </c>
      <c r="P10" s="454">
        <v>0</v>
      </c>
      <c r="Q10" s="455">
        <v>0</v>
      </c>
      <c r="R10" s="454">
        <v>0</v>
      </c>
      <c r="S10" s="455">
        <v>0</v>
      </c>
      <c r="T10" s="454">
        <v>0</v>
      </c>
      <c r="U10" s="455">
        <v>0</v>
      </c>
      <c r="V10" s="454">
        <v>0</v>
      </c>
      <c r="W10" s="455">
        <v>0</v>
      </c>
      <c r="X10" s="454">
        <v>2944545.24</v>
      </c>
      <c r="Y10" s="455">
        <v>3926630.5</v>
      </c>
      <c r="Z10" s="454">
        <v>190.17</v>
      </c>
      <c r="AA10" s="455">
        <v>145.27000000000001</v>
      </c>
      <c r="AB10" s="454">
        <v>9423450</v>
      </c>
      <c r="AC10" s="455">
        <v>19934793.190000001</v>
      </c>
      <c r="AD10" s="454">
        <v>0</v>
      </c>
      <c r="AE10" s="455">
        <v>0</v>
      </c>
      <c r="AF10" s="454">
        <v>0</v>
      </c>
      <c r="AG10" s="455">
        <v>0</v>
      </c>
      <c r="AH10" s="454">
        <v>0</v>
      </c>
      <c r="AI10" s="455">
        <v>0</v>
      </c>
      <c r="AJ10" s="454">
        <v>0</v>
      </c>
      <c r="AK10" s="455">
        <v>0</v>
      </c>
      <c r="AL10" s="454">
        <v>390661.89</v>
      </c>
      <c r="AM10" s="455">
        <v>556317.05000000005</v>
      </c>
      <c r="AN10" s="454">
        <v>0</v>
      </c>
      <c r="AO10" s="455">
        <v>0</v>
      </c>
      <c r="AP10" s="454">
        <v>16888</v>
      </c>
      <c r="AQ10" s="455">
        <v>23459.5</v>
      </c>
      <c r="AR10" s="444">
        <v>0</v>
      </c>
      <c r="AS10" s="408">
        <v>0</v>
      </c>
      <c r="AT10" s="456"/>
      <c r="AU10" s="456"/>
    </row>
    <row r="11" spans="2:47" x14ac:dyDescent="0.25">
      <c r="B11" s="450">
        <v>4160</v>
      </c>
      <c r="C11" s="451" t="s">
        <v>2240</v>
      </c>
      <c r="D11" s="452">
        <v>59316989.890000001</v>
      </c>
      <c r="E11" s="453">
        <v>86902753.560000002</v>
      </c>
      <c r="F11" s="454">
        <v>1833396.57</v>
      </c>
      <c r="G11" s="455">
        <v>1903905.7</v>
      </c>
      <c r="H11" s="454">
        <v>0</v>
      </c>
      <c r="I11" s="455">
        <v>0</v>
      </c>
      <c r="J11" s="454">
        <v>0</v>
      </c>
      <c r="K11" s="455">
        <v>0</v>
      </c>
      <c r="L11" s="454">
        <v>0</v>
      </c>
      <c r="M11" s="455">
        <v>0</v>
      </c>
      <c r="N11" s="454">
        <v>0</v>
      </c>
      <c r="O11" s="455">
        <v>0</v>
      </c>
      <c r="P11" s="454">
        <v>0</v>
      </c>
      <c r="Q11" s="455">
        <v>0</v>
      </c>
      <c r="R11" s="454">
        <v>0</v>
      </c>
      <c r="S11" s="455">
        <v>0</v>
      </c>
      <c r="T11" s="454">
        <v>0</v>
      </c>
      <c r="U11" s="455">
        <v>0</v>
      </c>
      <c r="V11" s="454">
        <v>1352</v>
      </c>
      <c r="W11" s="455">
        <v>12196</v>
      </c>
      <c r="X11" s="454">
        <v>0</v>
      </c>
      <c r="Y11" s="455">
        <v>0</v>
      </c>
      <c r="Z11" s="454">
        <v>0</v>
      </c>
      <c r="AA11" s="455">
        <v>0</v>
      </c>
      <c r="AB11" s="454">
        <v>0</v>
      </c>
      <c r="AC11" s="455">
        <v>0</v>
      </c>
      <c r="AD11" s="454">
        <v>0</v>
      </c>
      <c r="AE11" s="455">
        <v>0</v>
      </c>
      <c r="AF11" s="454">
        <v>0</v>
      </c>
      <c r="AG11" s="455">
        <v>0</v>
      </c>
      <c r="AH11" s="454">
        <v>0</v>
      </c>
      <c r="AI11" s="455">
        <v>0</v>
      </c>
      <c r="AJ11" s="454">
        <v>0</v>
      </c>
      <c r="AK11" s="455">
        <v>0</v>
      </c>
      <c r="AL11" s="454">
        <v>26397.25</v>
      </c>
      <c r="AM11" s="455">
        <v>76296.03</v>
      </c>
      <c r="AN11" s="454">
        <v>57455844.07</v>
      </c>
      <c r="AO11" s="455">
        <v>84910355.829999998</v>
      </c>
      <c r="AP11" s="454"/>
      <c r="AQ11" s="455">
        <v>0</v>
      </c>
      <c r="AR11" s="444">
        <v>0</v>
      </c>
      <c r="AS11" s="408">
        <v>0</v>
      </c>
      <c r="AT11" s="456"/>
      <c r="AU11" s="456"/>
    </row>
    <row r="12" spans="2:47" x14ac:dyDescent="0.25">
      <c r="B12" s="450">
        <v>4170</v>
      </c>
      <c r="C12" s="451" t="s">
        <v>2241</v>
      </c>
      <c r="D12" s="452">
        <v>2421221238.4600005</v>
      </c>
      <c r="E12" s="453">
        <v>2511778598.3700004</v>
      </c>
      <c r="F12" s="454">
        <v>0</v>
      </c>
      <c r="G12" s="455">
        <v>0</v>
      </c>
      <c r="H12" s="454">
        <v>20015316.530000001</v>
      </c>
      <c r="I12" s="455">
        <v>61222100.030000001</v>
      </c>
      <c r="J12" s="454">
        <v>2201535706.4899998</v>
      </c>
      <c r="K12" s="455">
        <v>2173513094.4099998</v>
      </c>
      <c r="L12" s="454">
        <v>0</v>
      </c>
      <c r="M12" s="455">
        <v>0</v>
      </c>
      <c r="N12" s="454">
        <v>15795455.289999999</v>
      </c>
      <c r="O12" s="455">
        <v>56856908.99000001</v>
      </c>
      <c r="P12" s="454">
        <v>0</v>
      </c>
      <c r="Q12" s="455">
        <v>0</v>
      </c>
      <c r="R12" s="454">
        <v>6117375.0099999998</v>
      </c>
      <c r="S12" s="455">
        <v>13054721.74</v>
      </c>
      <c r="T12" s="454">
        <v>5643412.5</v>
      </c>
      <c r="U12" s="455">
        <v>17002230.800000001</v>
      </c>
      <c r="V12" s="454">
        <v>0</v>
      </c>
      <c r="W12" s="455">
        <v>0</v>
      </c>
      <c r="X12" s="454">
        <v>130484344.87</v>
      </c>
      <c r="Y12" s="455">
        <v>143730581.74000001</v>
      </c>
      <c r="Z12" s="454">
        <v>161690.07999999999</v>
      </c>
      <c r="AA12" s="455">
        <v>33000.61</v>
      </c>
      <c r="AB12" s="454">
        <v>0</v>
      </c>
      <c r="AC12" s="455">
        <v>0</v>
      </c>
      <c r="AD12" s="454">
        <v>23710938.84</v>
      </c>
      <c r="AE12" s="455">
        <v>11768647.560000001</v>
      </c>
      <c r="AF12" s="454">
        <v>6305487.0899999999</v>
      </c>
      <c r="AG12" s="455">
        <v>7354514.3200000003</v>
      </c>
      <c r="AH12" s="454">
        <v>0</v>
      </c>
      <c r="AI12" s="455">
        <v>0</v>
      </c>
      <c r="AJ12" s="454">
        <v>11451511.76</v>
      </c>
      <c r="AK12" s="455">
        <v>0</v>
      </c>
      <c r="AL12" s="454">
        <v>0</v>
      </c>
      <c r="AM12" s="455">
        <v>0</v>
      </c>
      <c r="AN12" s="454">
        <v>0</v>
      </c>
      <c r="AO12" s="455">
        <v>0</v>
      </c>
      <c r="AP12" s="454"/>
      <c r="AQ12" s="455">
        <v>0</v>
      </c>
      <c r="AR12" s="444">
        <v>0</v>
      </c>
      <c r="AS12" s="408">
        <v>27242798.170000002</v>
      </c>
      <c r="AT12" s="456"/>
      <c r="AU12" s="456"/>
    </row>
    <row r="13" spans="2:47" s="463" customFormat="1" ht="28.5" customHeight="1" x14ac:dyDescent="0.25">
      <c r="B13" s="457">
        <v>4200</v>
      </c>
      <c r="C13" s="458" t="s">
        <v>674</v>
      </c>
      <c r="D13" s="459">
        <v>798573816.0799998</v>
      </c>
      <c r="E13" s="460">
        <v>832030450.67999995</v>
      </c>
      <c r="F13" s="459">
        <v>117960926</v>
      </c>
      <c r="G13" s="460">
        <v>123791400.47999999</v>
      </c>
      <c r="H13" s="459">
        <v>69461109.790000007</v>
      </c>
      <c r="I13" s="460">
        <v>46735277.979999997</v>
      </c>
      <c r="J13" s="459">
        <v>1848102.84</v>
      </c>
      <c r="K13" s="460">
        <v>1134783.3</v>
      </c>
      <c r="L13" s="459">
        <v>11749434.92</v>
      </c>
      <c r="M13" s="460">
        <v>11520088.710000001</v>
      </c>
      <c r="N13" s="459">
        <v>34953389.789999999</v>
      </c>
      <c r="O13" s="460">
        <v>13539228</v>
      </c>
      <c r="P13" s="459">
        <v>0</v>
      </c>
      <c r="Q13" s="460">
        <v>0</v>
      </c>
      <c r="R13" s="459">
        <v>111271862.95</v>
      </c>
      <c r="S13" s="460">
        <v>67558055.170000002</v>
      </c>
      <c r="T13" s="459">
        <v>73119032.349999994</v>
      </c>
      <c r="U13" s="460">
        <v>79970558.829999998</v>
      </c>
      <c r="V13" s="459">
        <v>3372072</v>
      </c>
      <c r="W13" s="460">
        <v>3372075</v>
      </c>
      <c r="X13" s="459">
        <v>17286206.899999999</v>
      </c>
      <c r="Y13" s="460">
        <v>9200813</v>
      </c>
      <c r="Z13" s="459">
        <v>29341817.34</v>
      </c>
      <c r="AA13" s="460">
        <v>28869253.34</v>
      </c>
      <c r="AB13" s="459">
        <v>16055773.619999999</v>
      </c>
      <c r="AC13" s="460">
        <v>9564098.1799999997</v>
      </c>
      <c r="AD13" s="459">
        <v>63386550.960000001</v>
      </c>
      <c r="AE13" s="460">
        <v>133386551.40000001</v>
      </c>
      <c r="AF13" s="459">
        <v>82902098.150000006</v>
      </c>
      <c r="AG13" s="460">
        <v>75264764.730000004</v>
      </c>
      <c r="AH13" s="459">
        <v>0</v>
      </c>
      <c r="AI13" s="460">
        <v>0</v>
      </c>
      <c r="AJ13" s="459">
        <v>2397792</v>
      </c>
      <c r="AK13" s="460">
        <v>2397792</v>
      </c>
      <c r="AL13" s="459">
        <v>124801899.05</v>
      </c>
      <c r="AM13" s="460">
        <v>114866360.95</v>
      </c>
      <c r="AN13" s="459">
        <v>0</v>
      </c>
      <c r="AO13" s="460">
        <v>0</v>
      </c>
      <c r="AP13" s="459">
        <v>38665747.420000002</v>
      </c>
      <c r="AQ13" s="460">
        <v>39392829.039999999</v>
      </c>
      <c r="AR13" s="444">
        <v>0</v>
      </c>
      <c r="AS13" s="461">
        <v>71466520.569999993</v>
      </c>
      <c r="AT13" s="462"/>
      <c r="AU13" s="462"/>
    </row>
    <row r="14" spans="2:47" x14ac:dyDescent="0.25">
      <c r="B14" s="450">
        <v>4210</v>
      </c>
      <c r="C14" s="451" t="s">
        <v>2242</v>
      </c>
      <c r="D14" s="452">
        <v>24354169.359999999</v>
      </c>
      <c r="E14" s="453">
        <v>97897615.280000001</v>
      </c>
      <c r="F14" s="454">
        <v>4164086</v>
      </c>
      <c r="G14" s="455">
        <v>9994559.5199999996</v>
      </c>
      <c r="H14" s="454">
        <v>0</v>
      </c>
      <c r="I14" s="455">
        <v>0</v>
      </c>
      <c r="J14" s="454">
        <v>1848102.84</v>
      </c>
      <c r="K14" s="455">
        <v>1134783.3</v>
      </c>
      <c r="L14" s="454">
        <v>0</v>
      </c>
      <c r="M14" s="455">
        <v>4637653.71</v>
      </c>
      <c r="N14" s="454">
        <v>0</v>
      </c>
      <c r="O14" s="455">
        <v>0</v>
      </c>
      <c r="P14" s="454">
        <v>0</v>
      </c>
      <c r="Q14" s="455">
        <v>0</v>
      </c>
      <c r="R14" s="454">
        <v>0</v>
      </c>
      <c r="S14" s="455">
        <v>0</v>
      </c>
      <c r="T14" s="454">
        <v>0</v>
      </c>
      <c r="U14" s="455">
        <v>0</v>
      </c>
      <c r="V14" s="454">
        <v>0</v>
      </c>
      <c r="W14" s="455">
        <v>0</v>
      </c>
      <c r="X14" s="454">
        <v>2286206.9</v>
      </c>
      <c r="Y14" s="455">
        <v>1100000</v>
      </c>
      <c r="Z14" s="454">
        <v>0</v>
      </c>
      <c r="AA14" s="455">
        <v>0</v>
      </c>
      <c r="AB14" s="454">
        <v>16055773.619999999</v>
      </c>
      <c r="AC14" s="455">
        <v>9564098.1799999997</v>
      </c>
      <c r="AD14" s="454">
        <v>0</v>
      </c>
      <c r="AE14" s="455">
        <v>0</v>
      </c>
      <c r="AF14" s="454">
        <v>0</v>
      </c>
      <c r="AG14" s="455">
        <v>0</v>
      </c>
      <c r="AH14" s="454">
        <v>0</v>
      </c>
      <c r="AI14" s="455">
        <v>0</v>
      </c>
      <c r="AJ14" s="454">
        <v>0</v>
      </c>
      <c r="AK14" s="455">
        <v>0</v>
      </c>
      <c r="AL14" s="454">
        <v>0</v>
      </c>
      <c r="AM14" s="455"/>
      <c r="AN14" s="454">
        <v>0</v>
      </c>
      <c r="AO14" s="455">
        <v>0</v>
      </c>
      <c r="AP14" s="454"/>
      <c r="AQ14" s="455">
        <v>0</v>
      </c>
      <c r="AR14" s="444">
        <v>0</v>
      </c>
      <c r="AS14" s="408">
        <v>71466520.569999993</v>
      </c>
      <c r="AT14" s="456"/>
      <c r="AU14" s="456"/>
    </row>
    <row r="15" spans="2:47" x14ac:dyDescent="0.25">
      <c r="B15" s="450">
        <v>4220</v>
      </c>
      <c r="C15" s="451" t="s">
        <v>2243</v>
      </c>
      <c r="D15" s="452">
        <v>774219646.71999979</v>
      </c>
      <c r="E15" s="453">
        <v>734132835.39999998</v>
      </c>
      <c r="F15" s="454">
        <v>113796840</v>
      </c>
      <c r="G15" s="455">
        <v>113796840.95999999</v>
      </c>
      <c r="H15" s="454">
        <v>69461109.790000007</v>
      </c>
      <c r="I15" s="455">
        <v>46735277.979999997</v>
      </c>
      <c r="J15" s="454">
        <v>0</v>
      </c>
      <c r="K15" s="455">
        <v>0</v>
      </c>
      <c r="L15" s="454">
        <v>11749434.92</v>
      </c>
      <c r="M15" s="455">
        <v>6882435</v>
      </c>
      <c r="N15" s="454">
        <v>34953389.789999999</v>
      </c>
      <c r="O15" s="455">
        <v>13539228</v>
      </c>
      <c r="P15" s="454">
        <v>0</v>
      </c>
      <c r="Q15" s="455">
        <v>0</v>
      </c>
      <c r="R15" s="454">
        <v>111271862.95</v>
      </c>
      <c r="S15" s="455">
        <v>67558055.170000002</v>
      </c>
      <c r="T15" s="454">
        <v>73119032.349999994</v>
      </c>
      <c r="U15" s="455">
        <v>79970558.829999998</v>
      </c>
      <c r="V15" s="454">
        <v>3372072</v>
      </c>
      <c r="W15" s="455">
        <v>3372075</v>
      </c>
      <c r="X15" s="454">
        <v>15000000</v>
      </c>
      <c r="Y15" s="455">
        <v>8100813</v>
      </c>
      <c r="Z15" s="454">
        <v>29341817.34</v>
      </c>
      <c r="AA15" s="455">
        <v>28869253.34</v>
      </c>
      <c r="AB15" s="454">
        <v>0</v>
      </c>
      <c r="AC15" s="455">
        <v>0</v>
      </c>
      <c r="AD15" s="454">
        <v>63386550.960000001</v>
      </c>
      <c r="AE15" s="455">
        <v>133386551.40000001</v>
      </c>
      <c r="AF15" s="454">
        <v>82902098.150000006</v>
      </c>
      <c r="AG15" s="455">
        <v>75264764.730000004</v>
      </c>
      <c r="AH15" s="454">
        <v>0</v>
      </c>
      <c r="AI15" s="455">
        <v>0</v>
      </c>
      <c r="AJ15" s="454">
        <v>2397792</v>
      </c>
      <c r="AK15" s="455">
        <v>2397792</v>
      </c>
      <c r="AL15" s="454">
        <v>124801899.05</v>
      </c>
      <c r="AM15" s="455">
        <v>114866360.95</v>
      </c>
      <c r="AN15" s="454">
        <v>0</v>
      </c>
      <c r="AO15" s="455">
        <v>0</v>
      </c>
      <c r="AP15" s="454">
        <v>38665747.420000002</v>
      </c>
      <c r="AQ15" s="455">
        <v>39392829.039999999</v>
      </c>
      <c r="AR15" s="444">
        <v>0</v>
      </c>
      <c r="AS15" s="445">
        <v>0</v>
      </c>
      <c r="AT15" s="456"/>
      <c r="AU15" s="456"/>
    </row>
    <row r="16" spans="2:47" s="447" customFormat="1" x14ac:dyDescent="0.25">
      <c r="B16" s="448">
        <v>4300</v>
      </c>
      <c r="C16" s="449" t="s">
        <v>305</v>
      </c>
      <c r="D16" s="442">
        <v>166298622.32999998</v>
      </c>
      <c r="E16" s="443">
        <v>240560878.75999999</v>
      </c>
      <c r="F16" s="442">
        <v>1240607.5</v>
      </c>
      <c r="G16" s="443">
        <v>1973002.77</v>
      </c>
      <c r="H16" s="442">
        <v>202298.85</v>
      </c>
      <c r="I16" s="443">
        <v>409111.45</v>
      </c>
      <c r="J16" s="442">
        <v>138776460.99000001</v>
      </c>
      <c r="K16" s="443">
        <v>200406910.62</v>
      </c>
      <c r="L16" s="442">
        <v>7447.2</v>
      </c>
      <c r="M16" s="443">
        <v>27859.599999999999</v>
      </c>
      <c r="N16" s="442">
        <v>77360.66</v>
      </c>
      <c r="O16" s="443">
        <v>148921.66</v>
      </c>
      <c r="P16" s="442">
        <v>0</v>
      </c>
      <c r="Q16" s="443">
        <v>0</v>
      </c>
      <c r="R16" s="442">
        <v>1420416.1400000001</v>
      </c>
      <c r="S16" s="443">
        <v>833192.88</v>
      </c>
      <c r="T16" s="442">
        <v>0</v>
      </c>
      <c r="U16" s="443">
        <v>0</v>
      </c>
      <c r="V16" s="442">
        <v>68575.09</v>
      </c>
      <c r="W16" s="443">
        <v>96613.95</v>
      </c>
      <c r="X16" s="442">
        <v>454525.04</v>
      </c>
      <c r="Y16" s="443">
        <v>992052.10000000009</v>
      </c>
      <c r="Z16" s="442">
        <v>1073529.26</v>
      </c>
      <c r="AA16" s="443">
        <v>1215041.21</v>
      </c>
      <c r="AB16" s="442">
        <v>281384.18</v>
      </c>
      <c r="AC16" s="443">
        <v>226446.66</v>
      </c>
      <c r="AD16" s="442">
        <v>16163233.690000001</v>
      </c>
      <c r="AE16" s="443">
        <v>23189089.460000001</v>
      </c>
      <c r="AF16" s="442">
        <v>269606.82</v>
      </c>
      <c r="AG16" s="443">
        <v>0</v>
      </c>
      <c r="AH16" s="442">
        <v>2181306.5</v>
      </c>
      <c r="AI16" s="443">
        <v>3124536.68</v>
      </c>
      <c r="AJ16" s="442">
        <v>2543407.3199999998</v>
      </c>
      <c r="AK16" s="443">
        <v>5738948.5999999996</v>
      </c>
      <c r="AL16" s="442">
        <v>1181230.2</v>
      </c>
      <c r="AM16" s="443">
        <v>910134.64</v>
      </c>
      <c r="AN16" s="442">
        <v>271142.38</v>
      </c>
      <c r="AO16" s="443">
        <v>118186.77</v>
      </c>
      <c r="AP16" s="442">
        <v>86090.51</v>
      </c>
      <c r="AQ16" s="443">
        <v>314956.7</v>
      </c>
      <c r="AR16" s="444">
        <v>0</v>
      </c>
      <c r="AS16" s="445">
        <v>835873.01</v>
      </c>
      <c r="AT16" s="446"/>
      <c r="AU16" s="446"/>
    </row>
    <row r="17" spans="2:59" s="501" customFormat="1" x14ac:dyDescent="0.25">
      <c r="B17" s="492">
        <v>4310</v>
      </c>
      <c r="C17" s="493" t="s">
        <v>1734</v>
      </c>
      <c r="D17" s="494">
        <v>128361266.86999999</v>
      </c>
      <c r="E17" s="495">
        <v>214108488.83999997</v>
      </c>
      <c r="F17" s="496">
        <v>1240607.5</v>
      </c>
      <c r="G17" s="497">
        <v>1973002.77</v>
      </c>
      <c r="H17" s="496">
        <v>202298.85</v>
      </c>
      <c r="I17" s="497">
        <v>409111.45</v>
      </c>
      <c r="J17" s="496">
        <v>104562379.42</v>
      </c>
      <c r="K17" s="497">
        <v>178148247.53999999</v>
      </c>
      <c r="L17" s="496">
        <v>0</v>
      </c>
      <c r="M17" s="497">
        <v>0</v>
      </c>
      <c r="N17" s="496">
        <v>77360.66</v>
      </c>
      <c r="O17" s="497">
        <v>148921.66</v>
      </c>
      <c r="P17" s="496">
        <v>0</v>
      </c>
      <c r="Q17" s="497">
        <v>0</v>
      </c>
      <c r="R17" s="496">
        <v>1403704.59</v>
      </c>
      <c r="S17" s="497">
        <v>810995.88</v>
      </c>
      <c r="T17" s="496">
        <v>0</v>
      </c>
      <c r="U17" s="497">
        <v>0</v>
      </c>
      <c r="V17" s="496">
        <v>68575.09</v>
      </c>
      <c r="W17" s="497">
        <v>96613.95</v>
      </c>
      <c r="X17" s="496">
        <v>0.1</v>
      </c>
      <c r="Y17" s="497">
        <v>10.81</v>
      </c>
      <c r="Z17" s="496">
        <v>1073529.26</v>
      </c>
      <c r="AA17" s="497">
        <v>1215041.21</v>
      </c>
      <c r="AB17" s="496">
        <v>281384.18</v>
      </c>
      <c r="AC17" s="497">
        <v>226446.66</v>
      </c>
      <c r="AD17" s="496">
        <v>13484282.380000001</v>
      </c>
      <c r="AE17" s="497">
        <v>20512066.940000001</v>
      </c>
      <c r="AF17" s="496">
        <v>269606.82</v>
      </c>
      <c r="AG17" s="497">
        <v>0</v>
      </c>
      <c r="AH17" s="496">
        <v>2181306.5</v>
      </c>
      <c r="AI17" s="497">
        <v>3124536.68</v>
      </c>
      <c r="AJ17" s="496">
        <v>2543407.3199999998</v>
      </c>
      <c r="AK17" s="497">
        <v>5738948.5999999996</v>
      </c>
      <c r="AL17" s="496">
        <v>972824.2</v>
      </c>
      <c r="AM17" s="497">
        <v>868671.68</v>
      </c>
      <c r="AN17" s="496">
        <v>0</v>
      </c>
      <c r="AO17" s="497">
        <v>0</v>
      </c>
      <c r="AP17" s="496">
        <v>0</v>
      </c>
      <c r="AQ17" s="497">
        <v>0</v>
      </c>
      <c r="AR17" s="498">
        <v>0</v>
      </c>
      <c r="AS17" s="499">
        <v>835873.01</v>
      </c>
      <c r="AT17" s="500"/>
      <c r="AU17" s="500"/>
      <c r="BG17" s="501">
        <f ca="1">SUMIF('EA-INTG'!B4:B57,#REF!,'EA-INTG'!AH41)</f>
        <v>0</v>
      </c>
    </row>
    <row r="18" spans="2:59" x14ac:dyDescent="0.25">
      <c r="B18" s="450">
        <v>4320</v>
      </c>
      <c r="C18" s="451" t="s">
        <v>2244</v>
      </c>
      <c r="D18" s="452">
        <v>0</v>
      </c>
      <c r="E18" s="453">
        <v>0</v>
      </c>
      <c r="F18" s="454">
        <v>0</v>
      </c>
      <c r="G18" s="455">
        <v>0</v>
      </c>
      <c r="H18" s="454">
        <v>0</v>
      </c>
      <c r="I18" s="455">
        <v>0</v>
      </c>
      <c r="J18" s="454">
        <v>0</v>
      </c>
      <c r="K18" s="455">
        <v>0</v>
      </c>
      <c r="L18" s="454">
        <v>0</v>
      </c>
      <c r="M18" s="455">
        <v>0</v>
      </c>
      <c r="N18" s="454">
        <v>0</v>
      </c>
      <c r="O18" s="455">
        <v>0</v>
      </c>
      <c r="P18" s="454">
        <v>0</v>
      </c>
      <c r="Q18" s="455">
        <v>0</v>
      </c>
      <c r="R18" s="454">
        <v>0</v>
      </c>
      <c r="S18" s="455">
        <v>0</v>
      </c>
      <c r="T18" s="454">
        <v>0</v>
      </c>
      <c r="U18" s="455">
        <v>0</v>
      </c>
      <c r="V18" s="454">
        <v>0</v>
      </c>
      <c r="W18" s="455">
        <v>0</v>
      </c>
      <c r="X18" s="454">
        <v>0</v>
      </c>
      <c r="Y18" s="455">
        <v>0</v>
      </c>
      <c r="Z18" s="454">
        <v>0</v>
      </c>
      <c r="AA18" s="455">
        <v>0</v>
      </c>
      <c r="AB18" s="454">
        <v>0</v>
      </c>
      <c r="AC18" s="455">
        <v>0</v>
      </c>
      <c r="AD18" s="454">
        <v>0</v>
      </c>
      <c r="AE18" s="455">
        <v>0</v>
      </c>
      <c r="AF18" s="454">
        <v>0</v>
      </c>
      <c r="AG18" s="455">
        <v>0</v>
      </c>
      <c r="AH18" s="454">
        <v>0</v>
      </c>
      <c r="AI18" s="455">
        <v>0</v>
      </c>
      <c r="AJ18" s="454">
        <v>0</v>
      </c>
      <c r="AK18" s="455">
        <v>0</v>
      </c>
      <c r="AL18" s="454">
        <v>0</v>
      </c>
      <c r="AM18" s="455">
        <v>0</v>
      </c>
      <c r="AN18" s="454">
        <v>0</v>
      </c>
      <c r="AO18" s="455">
        <v>0</v>
      </c>
      <c r="AP18" s="454">
        <v>0</v>
      </c>
      <c r="AQ18" s="455">
        <v>0</v>
      </c>
      <c r="AR18" s="444">
        <v>0</v>
      </c>
      <c r="AS18" s="408">
        <v>0</v>
      </c>
      <c r="AT18" s="456"/>
      <c r="AU18" s="456"/>
    </row>
    <row r="19" spans="2:59" ht="22.5" x14ac:dyDescent="0.25">
      <c r="B19" s="450">
        <v>4330</v>
      </c>
      <c r="C19" s="451" t="s">
        <v>2245</v>
      </c>
      <c r="D19" s="452">
        <v>0</v>
      </c>
      <c r="E19" s="453">
        <v>4409774.8099999996</v>
      </c>
      <c r="F19" s="454">
        <v>0</v>
      </c>
      <c r="G19" s="455">
        <v>0</v>
      </c>
      <c r="H19" s="454">
        <v>0</v>
      </c>
      <c r="I19" s="455">
        <v>0</v>
      </c>
      <c r="J19" s="454">
        <v>0</v>
      </c>
      <c r="K19" s="455">
        <v>4409774.8099999996</v>
      </c>
      <c r="L19" s="454">
        <v>0</v>
      </c>
      <c r="M19" s="455">
        <v>0</v>
      </c>
      <c r="N19" s="454">
        <v>0</v>
      </c>
      <c r="O19" s="455">
        <v>0</v>
      </c>
      <c r="P19" s="454">
        <v>0</v>
      </c>
      <c r="Q19" s="455">
        <v>0</v>
      </c>
      <c r="R19" s="454">
        <v>0</v>
      </c>
      <c r="S19" s="455">
        <v>0</v>
      </c>
      <c r="T19" s="454">
        <v>0</v>
      </c>
      <c r="U19" s="455">
        <v>0</v>
      </c>
      <c r="V19" s="454">
        <v>0</v>
      </c>
      <c r="W19" s="455">
        <v>0</v>
      </c>
      <c r="X19" s="454">
        <v>0</v>
      </c>
      <c r="Y19" s="455">
        <v>0</v>
      </c>
      <c r="Z19" s="454">
        <v>0</v>
      </c>
      <c r="AA19" s="455">
        <v>0</v>
      </c>
      <c r="AB19" s="454">
        <v>0</v>
      </c>
      <c r="AC19" s="455">
        <v>0</v>
      </c>
      <c r="AD19" s="454">
        <v>0</v>
      </c>
      <c r="AE19" s="455">
        <v>0</v>
      </c>
      <c r="AF19" s="454">
        <v>0</v>
      </c>
      <c r="AG19" s="455">
        <v>0</v>
      </c>
      <c r="AH19" s="454">
        <v>0</v>
      </c>
      <c r="AI19" s="455">
        <v>0</v>
      </c>
      <c r="AJ19" s="454">
        <v>0</v>
      </c>
      <c r="AK19" s="455">
        <v>0</v>
      </c>
      <c r="AL19" s="454">
        <v>0</v>
      </c>
      <c r="AM19" s="455">
        <v>0</v>
      </c>
      <c r="AN19" s="454">
        <v>0</v>
      </c>
      <c r="AO19" s="455">
        <v>0</v>
      </c>
      <c r="AP19" s="454">
        <v>0</v>
      </c>
      <c r="AQ19" s="455">
        <v>0</v>
      </c>
      <c r="AR19" s="444">
        <v>0</v>
      </c>
      <c r="AS19" s="408">
        <v>0</v>
      </c>
      <c r="AT19" s="456"/>
      <c r="AU19" s="456"/>
    </row>
    <row r="20" spans="2:59" x14ac:dyDescent="0.25">
      <c r="B20" s="450">
        <v>4340</v>
      </c>
      <c r="C20" s="451" t="s">
        <v>2246</v>
      </c>
      <c r="D20" s="452">
        <v>0</v>
      </c>
      <c r="E20" s="453">
        <v>0</v>
      </c>
      <c r="F20" s="454">
        <v>0</v>
      </c>
      <c r="G20" s="455">
        <v>0</v>
      </c>
      <c r="H20" s="454">
        <v>0</v>
      </c>
      <c r="I20" s="455">
        <v>0</v>
      </c>
      <c r="J20" s="454">
        <v>0</v>
      </c>
      <c r="K20" s="455">
        <v>0</v>
      </c>
      <c r="L20" s="454">
        <v>0</v>
      </c>
      <c r="M20" s="455">
        <v>0</v>
      </c>
      <c r="N20" s="454">
        <v>0</v>
      </c>
      <c r="O20" s="455">
        <v>0</v>
      </c>
      <c r="P20" s="454">
        <v>0</v>
      </c>
      <c r="Q20" s="455">
        <v>0</v>
      </c>
      <c r="R20" s="454">
        <v>0</v>
      </c>
      <c r="S20" s="455">
        <v>0</v>
      </c>
      <c r="T20" s="454">
        <v>0</v>
      </c>
      <c r="U20" s="455">
        <v>0</v>
      </c>
      <c r="V20" s="454">
        <v>0</v>
      </c>
      <c r="W20" s="455">
        <v>0</v>
      </c>
      <c r="X20" s="454">
        <v>0</v>
      </c>
      <c r="Y20" s="455">
        <v>0</v>
      </c>
      <c r="Z20" s="454">
        <v>0</v>
      </c>
      <c r="AA20" s="455">
        <v>0</v>
      </c>
      <c r="AB20" s="454">
        <v>0</v>
      </c>
      <c r="AC20" s="455">
        <v>0</v>
      </c>
      <c r="AD20" s="454">
        <v>0</v>
      </c>
      <c r="AE20" s="455">
        <v>0</v>
      </c>
      <c r="AF20" s="454">
        <v>0</v>
      </c>
      <c r="AG20" s="455">
        <v>0</v>
      </c>
      <c r="AH20" s="454">
        <v>0</v>
      </c>
      <c r="AI20" s="455">
        <v>0</v>
      </c>
      <c r="AJ20" s="454">
        <v>0</v>
      </c>
      <c r="AK20" s="455">
        <v>0</v>
      </c>
      <c r="AL20" s="454">
        <v>0</v>
      </c>
      <c r="AM20" s="455">
        <v>0</v>
      </c>
      <c r="AN20" s="454">
        <v>0</v>
      </c>
      <c r="AO20" s="455">
        <v>0</v>
      </c>
      <c r="AP20" s="454">
        <v>0</v>
      </c>
      <c r="AQ20" s="455">
        <v>0</v>
      </c>
      <c r="AR20" s="444">
        <v>0</v>
      </c>
      <c r="AS20" s="408">
        <v>0</v>
      </c>
      <c r="AT20" s="456"/>
      <c r="AU20" s="456"/>
    </row>
    <row r="21" spans="2:59" s="501" customFormat="1" x14ac:dyDescent="0.25">
      <c r="B21" s="492">
        <v>4390</v>
      </c>
      <c r="C21" s="493" t="s">
        <v>2247</v>
      </c>
      <c r="D21" s="494">
        <v>37937355.460000001</v>
      </c>
      <c r="E21" s="495">
        <v>22042615.109999999</v>
      </c>
      <c r="F21" s="496">
        <v>0</v>
      </c>
      <c r="G21" s="497">
        <v>0</v>
      </c>
      <c r="H21" s="496">
        <v>0</v>
      </c>
      <c r="I21" s="497">
        <v>0</v>
      </c>
      <c r="J21" s="496">
        <v>34214081.57</v>
      </c>
      <c r="K21" s="497">
        <v>17848888.27</v>
      </c>
      <c r="L21" s="496">
        <v>7447.2</v>
      </c>
      <c r="M21" s="497">
        <v>27859.599999999999</v>
      </c>
      <c r="N21" s="496">
        <v>0</v>
      </c>
      <c r="O21" s="497">
        <v>0</v>
      </c>
      <c r="P21" s="496">
        <v>0</v>
      </c>
      <c r="Q21" s="497">
        <v>0</v>
      </c>
      <c r="R21" s="496">
        <v>16711.55</v>
      </c>
      <c r="S21" s="497">
        <v>22197</v>
      </c>
      <c r="T21" s="496">
        <v>0</v>
      </c>
      <c r="U21" s="497">
        <v>0</v>
      </c>
      <c r="V21" s="496">
        <v>0</v>
      </c>
      <c r="W21" s="497">
        <v>0</v>
      </c>
      <c r="X21" s="496">
        <v>454524.94</v>
      </c>
      <c r="Y21" s="497">
        <v>992041.29</v>
      </c>
      <c r="Z21" s="496">
        <v>0</v>
      </c>
      <c r="AA21" s="497">
        <v>0</v>
      </c>
      <c r="AB21" s="496">
        <v>0</v>
      </c>
      <c r="AC21" s="497">
        <v>0</v>
      </c>
      <c r="AD21" s="496">
        <v>2678951.31</v>
      </c>
      <c r="AE21" s="497">
        <v>2677022.52</v>
      </c>
      <c r="AF21" s="496">
        <v>0</v>
      </c>
      <c r="AG21" s="497">
        <v>0</v>
      </c>
      <c r="AH21" s="496">
        <v>0</v>
      </c>
      <c r="AI21" s="497">
        <v>0</v>
      </c>
      <c r="AJ21" s="496">
        <v>0</v>
      </c>
      <c r="AK21" s="497">
        <v>0</v>
      </c>
      <c r="AL21" s="496">
        <v>208406</v>
      </c>
      <c r="AM21" s="497">
        <v>41462.959999999999</v>
      </c>
      <c r="AN21" s="496">
        <v>271142.38</v>
      </c>
      <c r="AO21" s="497">
        <v>118186.77</v>
      </c>
      <c r="AP21" s="496">
        <v>86090.51</v>
      </c>
      <c r="AQ21" s="497">
        <v>314956.7</v>
      </c>
      <c r="AR21" s="498">
        <v>0</v>
      </c>
      <c r="AS21" s="502">
        <v>0</v>
      </c>
      <c r="AT21" s="500"/>
      <c r="AU21" s="500"/>
    </row>
    <row r="22" spans="2:59" s="800" customFormat="1" x14ac:dyDescent="0.25">
      <c r="B22" s="793">
        <v>5000</v>
      </c>
      <c r="C22" s="794" t="s">
        <v>1378</v>
      </c>
      <c r="D22" s="795">
        <v>3486037383.9772005</v>
      </c>
      <c r="E22" s="796">
        <v>3294449749.7700005</v>
      </c>
      <c r="F22" s="795">
        <v>132533742.75000001</v>
      </c>
      <c r="G22" s="796">
        <v>137739173.30000001</v>
      </c>
      <c r="H22" s="795">
        <v>84520720.430000007</v>
      </c>
      <c r="I22" s="796">
        <v>99825939.210000008</v>
      </c>
      <c r="J22" s="795">
        <v>2428065606.2399998</v>
      </c>
      <c r="K22" s="796">
        <v>2207936510.3500004</v>
      </c>
      <c r="L22" s="795">
        <v>11958512.610000001</v>
      </c>
      <c r="M22" s="796">
        <v>12015934.119999999</v>
      </c>
      <c r="N22" s="795">
        <v>54852960.839999996</v>
      </c>
      <c r="O22" s="796">
        <v>67132932.25</v>
      </c>
      <c r="P22" s="795">
        <v>0</v>
      </c>
      <c r="Q22" s="796">
        <v>0</v>
      </c>
      <c r="R22" s="795">
        <v>34369319.979999997</v>
      </c>
      <c r="S22" s="796">
        <v>40877968.460000008</v>
      </c>
      <c r="T22" s="795">
        <v>78096157.109999999</v>
      </c>
      <c r="U22" s="796">
        <v>93442442.170000017</v>
      </c>
      <c r="V22" s="795">
        <v>3235889.37</v>
      </c>
      <c r="W22" s="796">
        <v>2756674.7399999998</v>
      </c>
      <c r="X22" s="795">
        <v>182480206.65000001</v>
      </c>
      <c r="Y22" s="796">
        <v>149986589.91999999</v>
      </c>
      <c r="Z22" s="795">
        <v>28865367.77</v>
      </c>
      <c r="AA22" s="796">
        <v>27809520.960000001</v>
      </c>
      <c r="AB22" s="795">
        <v>26852643.600000001</v>
      </c>
      <c r="AC22" s="796">
        <v>30212309.280000001</v>
      </c>
      <c r="AD22" s="795">
        <v>76501587.519999996</v>
      </c>
      <c r="AE22" s="796">
        <v>59384654.279999986</v>
      </c>
      <c r="AF22" s="795">
        <v>96698044.150000006</v>
      </c>
      <c r="AG22" s="796">
        <v>72067717.189999998</v>
      </c>
      <c r="AH22" s="795">
        <v>1620431.58</v>
      </c>
      <c r="AI22" s="796">
        <v>2115255.1</v>
      </c>
      <c r="AJ22" s="795">
        <v>13842923.000000002</v>
      </c>
      <c r="AK22" s="796">
        <v>15325521.540000001</v>
      </c>
      <c r="AL22" s="795">
        <v>138662293.7872</v>
      </c>
      <c r="AM22" s="796">
        <v>133289156.55000001</v>
      </c>
      <c r="AN22" s="795">
        <v>56260654.799999997</v>
      </c>
      <c r="AO22" s="796">
        <v>80931839.019999996</v>
      </c>
      <c r="AP22" s="795">
        <v>36620321.789999999</v>
      </c>
      <c r="AQ22" s="796">
        <v>34351048.460000008</v>
      </c>
      <c r="AR22" s="797">
        <v>0</v>
      </c>
      <c r="AS22" s="798">
        <v>27248562.869999997</v>
      </c>
      <c r="AT22" s="799"/>
      <c r="AU22" s="799"/>
    </row>
    <row r="23" spans="2:59" s="447" customFormat="1" x14ac:dyDescent="0.25">
      <c r="B23" s="448">
        <v>5100</v>
      </c>
      <c r="C23" s="449" t="s">
        <v>327</v>
      </c>
      <c r="D23" s="442">
        <v>2245009559.2072001</v>
      </c>
      <c r="E23" s="443">
        <v>2394341357.8500004</v>
      </c>
      <c r="F23" s="442">
        <v>120441889.40000001</v>
      </c>
      <c r="G23" s="443">
        <v>123747569.31</v>
      </c>
      <c r="H23" s="442">
        <v>65820204.370000005</v>
      </c>
      <c r="I23" s="443">
        <v>80245508.480000004</v>
      </c>
      <c r="J23" s="442">
        <v>1307914065.6399999</v>
      </c>
      <c r="K23" s="443">
        <v>1409970746.7600002</v>
      </c>
      <c r="L23" s="442">
        <v>10984571.250000002</v>
      </c>
      <c r="M23" s="443">
        <v>11033127.68</v>
      </c>
      <c r="N23" s="442">
        <v>52973472.089999996</v>
      </c>
      <c r="O23" s="443">
        <v>66067165.75</v>
      </c>
      <c r="P23" s="442">
        <v>0</v>
      </c>
      <c r="Q23" s="443">
        <v>0</v>
      </c>
      <c r="R23" s="442">
        <v>26634952.329999998</v>
      </c>
      <c r="S23" s="443">
        <v>36548274.190000005</v>
      </c>
      <c r="T23" s="442">
        <v>76513557.099999994</v>
      </c>
      <c r="U23" s="443">
        <v>91977467.99000001</v>
      </c>
      <c r="V23" s="442">
        <v>3044473.0300000003</v>
      </c>
      <c r="W23" s="443">
        <v>2609322.88</v>
      </c>
      <c r="X23" s="442">
        <v>153912337.07999998</v>
      </c>
      <c r="Y23" s="443">
        <v>129029128.28</v>
      </c>
      <c r="Z23" s="442">
        <v>27837858.849999998</v>
      </c>
      <c r="AA23" s="443">
        <v>26963266.07</v>
      </c>
      <c r="AB23" s="442">
        <v>26852643.600000001</v>
      </c>
      <c r="AC23" s="443">
        <v>30203716.48</v>
      </c>
      <c r="AD23" s="442">
        <v>53059983.509999998</v>
      </c>
      <c r="AE23" s="443">
        <v>53489501.329999991</v>
      </c>
      <c r="AF23" s="442">
        <v>92855255.350000009</v>
      </c>
      <c r="AG23" s="443">
        <v>68483622.969999999</v>
      </c>
      <c r="AH23" s="442">
        <v>1532398.12</v>
      </c>
      <c r="AI23" s="443">
        <v>2018184.17</v>
      </c>
      <c r="AJ23" s="442">
        <v>1871367.3800000001</v>
      </c>
      <c r="AK23" s="443">
        <v>2194136.13</v>
      </c>
      <c r="AL23" s="442">
        <v>132392189.09720001</v>
      </c>
      <c r="AM23" s="443">
        <v>127167504.78</v>
      </c>
      <c r="AN23" s="442">
        <v>55587691.479999997</v>
      </c>
      <c r="AO23" s="443">
        <v>80525757.939999998</v>
      </c>
      <c r="AP23" s="442">
        <v>34780649.530000001</v>
      </c>
      <c r="AQ23" s="443">
        <v>33560204.870000005</v>
      </c>
      <c r="AR23" s="444">
        <v>0</v>
      </c>
      <c r="AS23" s="445">
        <v>18507151.789999999</v>
      </c>
      <c r="AT23" s="446"/>
      <c r="AU23" s="446"/>
    </row>
    <row r="24" spans="2:59" x14ac:dyDescent="0.25">
      <c r="B24" s="450">
        <v>5110</v>
      </c>
      <c r="C24" s="451" t="s">
        <v>2248</v>
      </c>
      <c r="D24" s="452">
        <v>959577843.73999989</v>
      </c>
      <c r="E24" s="453">
        <v>892939413.2700001</v>
      </c>
      <c r="F24" s="454">
        <v>101197315.18000001</v>
      </c>
      <c r="G24" s="455">
        <v>98366173.180000007</v>
      </c>
      <c r="H24" s="454">
        <v>47528694.719999999</v>
      </c>
      <c r="I24" s="455">
        <v>52312478.060000002</v>
      </c>
      <c r="J24" s="454">
        <v>467785537.00999999</v>
      </c>
      <c r="K24" s="455">
        <v>432367668.93000001</v>
      </c>
      <c r="L24" s="454">
        <v>10188461.340000002</v>
      </c>
      <c r="M24" s="455">
        <v>10100034.549999999</v>
      </c>
      <c r="N24" s="454">
        <v>32738389.16</v>
      </c>
      <c r="O24" s="455">
        <v>32119704.73</v>
      </c>
      <c r="P24" s="454">
        <v>0</v>
      </c>
      <c r="Q24" s="455">
        <v>0</v>
      </c>
      <c r="R24" s="454">
        <v>15307545.23</v>
      </c>
      <c r="S24" s="455">
        <v>15399330.300000001</v>
      </c>
      <c r="T24" s="454">
        <v>52944671.18</v>
      </c>
      <c r="U24" s="455">
        <v>50650466.210000001</v>
      </c>
      <c r="V24" s="454">
        <v>2052942.79</v>
      </c>
      <c r="W24" s="455">
        <v>1984630.37</v>
      </c>
      <c r="X24" s="454">
        <v>38417853.049999997</v>
      </c>
      <c r="Y24" s="455">
        <v>38185650.390000001</v>
      </c>
      <c r="Z24" s="454">
        <v>17024383.329999998</v>
      </c>
      <c r="AA24" s="455">
        <v>16145537.949999999</v>
      </c>
      <c r="AB24" s="454">
        <v>22472602.050000001</v>
      </c>
      <c r="AC24" s="455">
        <v>22956269.850000001</v>
      </c>
      <c r="AD24" s="454">
        <v>44642503.210000001</v>
      </c>
      <c r="AE24" s="455">
        <v>42510759.159999996</v>
      </c>
      <c r="AF24" s="454">
        <v>79907611.650000006</v>
      </c>
      <c r="AG24" s="455">
        <v>53918031.719999999</v>
      </c>
      <c r="AH24" s="454">
        <v>656708.74</v>
      </c>
      <c r="AI24" s="455">
        <v>1015685.45</v>
      </c>
      <c r="AJ24" s="454">
        <v>0</v>
      </c>
      <c r="AK24" s="455">
        <v>0</v>
      </c>
      <c r="AL24" s="454">
        <v>315791.27</v>
      </c>
      <c r="AM24" s="455">
        <v>669376.42000000004</v>
      </c>
      <c r="AN24" s="454">
        <v>0</v>
      </c>
      <c r="AO24" s="455">
        <v>0</v>
      </c>
      <c r="AP24" s="454">
        <v>26396833.829999998</v>
      </c>
      <c r="AQ24" s="455">
        <v>24086764.59</v>
      </c>
      <c r="AR24" s="444">
        <v>0</v>
      </c>
      <c r="AS24" s="408">
        <v>150851.41</v>
      </c>
      <c r="AT24" s="456"/>
      <c r="AU24" s="456"/>
    </row>
    <row r="25" spans="2:59" x14ac:dyDescent="0.25">
      <c r="B25" s="450">
        <v>5120</v>
      </c>
      <c r="C25" s="451" t="s">
        <v>2249</v>
      </c>
      <c r="D25" s="452">
        <v>222345740.29720005</v>
      </c>
      <c r="E25" s="453">
        <v>255511348.02000004</v>
      </c>
      <c r="F25" s="454">
        <v>5393873.3399999999</v>
      </c>
      <c r="G25" s="455">
        <v>6653011.3300000001</v>
      </c>
      <c r="H25" s="454">
        <v>6888833.0899999999</v>
      </c>
      <c r="I25" s="455">
        <v>9255014.0700000003</v>
      </c>
      <c r="J25" s="454">
        <v>159290497.28</v>
      </c>
      <c r="K25" s="455">
        <v>180578136.75999999</v>
      </c>
      <c r="L25" s="454">
        <v>97087.26999999999</v>
      </c>
      <c r="M25" s="455">
        <v>107260.65000000001</v>
      </c>
      <c r="N25" s="454">
        <v>15454275.99</v>
      </c>
      <c r="O25" s="455">
        <v>17478802.18</v>
      </c>
      <c r="P25" s="454">
        <v>0</v>
      </c>
      <c r="Q25" s="455">
        <v>0</v>
      </c>
      <c r="R25" s="454">
        <v>1260520.3799999999</v>
      </c>
      <c r="S25" s="455">
        <v>4464810.83</v>
      </c>
      <c r="T25" s="454">
        <v>1357049.23</v>
      </c>
      <c r="U25" s="455">
        <v>2015501.45</v>
      </c>
      <c r="V25" s="454">
        <v>68289.02</v>
      </c>
      <c r="W25" s="455">
        <v>147675.46</v>
      </c>
      <c r="X25" s="454">
        <v>6216686.5300000003</v>
      </c>
      <c r="Y25" s="455">
        <v>6000776.9000000004</v>
      </c>
      <c r="Z25" s="454">
        <v>433080.66</v>
      </c>
      <c r="AA25" s="455">
        <v>500915.63</v>
      </c>
      <c r="AB25" s="454">
        <v>1522600.25</v>
      </c>
      <c r="AC25" s="455">
        <v>2857351.34</v>
      </c>
      <c r="AD25" s="454">
        <v>1011518.08</v>
      </c>
      <c r="AE25" s="455">
        <v>1647758.8</v>
      </c>
      <c r="AF25" s="454">
        <v>6317537.8700000001</v>
      </c>
      <c r="AG25" s="455">
        <v>5732875.1500000004</v>
      </c>
      <c r="AH25" s="454">
        <v>75606.649999999994</v>
      </c>
      <c r="AI25" s="455">
        <v>146262.22</v>
      </c>
      <c r="AJ25" s="454">
        <v>513069.02</v>
      </c>
      <c r="AK25" s="455">
        <v>705593.38</v>
      </c>
      <c r="AL25" s="454">
        <v>11676275.687200001</v>
      </c>
      <c r="AM25" s="455">
        <v>11676027.859999999</v>
      </c>
      <c r="AN25" s="454">
        <v>3387815.19</v>
      </c>
      <c r="AO25" s="455">
        <v>3993462.5</v>
      </c>
      <c r="AP25" s="454">
        <v>1381124.76</v>
      </c>
      <c r="AQ25" s="455">
        <v>1550111.51</v>
      </c>
      <c r="AR25" s="444">
        <v>0</v>
      </c>
      <c r="AS25" s="408">
        <v>0</v>
      </c>
      <c r="AT25" s="456"/>
      <c r="AU25" s="456"/>
    </row>
    <row r="26" spans="2:59" x14ac:dyDescent="0.25">
      <c r="B26" s="450">
        <v>5130</v>
      </c>
      <c r="C26" s="451" t="s">
        <v>2250</v>
      </c>
      <c r="D26" s="452">
        <v>1063085975.1700003</v>
      </c>
      <c r="E26" s="453">
        <v>1245890596.5600002</v>
      </c>
      <c r="F26" s="454">
        <v>13850700.880000001</v>
      </c>
      <c r="G26" s="455">
        <v>18728384.800000001</v>
      </c>
      <c r="H26" s="454">
        <v>11402676.560000001</v>
      </c>
      <c r="I26" s="455">
        <v>18678016.350000001</v>
      </c>
      <c r="J26" s="454">
        <v>680838031.35000002</v>
      </c>
      <c r="K26" s="455">
        <v>797024941.07000005</v>
      </c>
      <c r="L26" s="454">
        <v>699022.63999999978</v>
      </c>
      <c r="M26" s="455">
        <v>825832.48</v>
      </c>
      <c r="N26" s="454">
        <v>4780806.9400000004</v>
      </c>
      <c r="O26" s="455">
        <v>16468658.84</v>
      </c>
      <c r="P26" s="454">
        <v>0</v>
      </c>
      <c r="Q26" s="455">
        <v>0</v>
      </c>
      <c r="R26" s="454">
        <v>10066886.720000001</v>
      </c>
      <c r="S26" s="455">
        <v>16684133.060000001</v>
      </c>
      <c r="T26" s="454">
        <v>22211836.690000001</v>
      </c>
      <c r="U26" s="455">
        <v>39311500.329999998</v>
      </c>
      <c r="V26" s="454">
        <v>923241.22</v>
      </c>
      <c r="W26" s="455">
        <v>477017.05</v>
      </c>
      <c r="X26" s="454">
        <v>109277797.5</v>
      </c>
      <c r="Y26" s="455">
        <v>84842700.989999995</v>
      </c>
      <c r="Z26" s="454">
        <v>10380394.859999999</v>
      </c>
      <c r="AA26" s="455">
        <v>10316812.49</v>
      </c>
      <c r="AB26" s="454">
        <v>2857441.3</v>
      </c>
      <c r="AC26" s="455">
        <v>4390095.29</v>
      </c>
      <c r="AD26" s="454">
        <v>7405962.2199999997</v>
      </c>
      <c r="AE26" s="455">
        <v>9330983.3699999992</v>
      </c>
      <c r="AF26" s="454">
        <v>6630105.8300000001</v>
      </c>
      <c r="AG26" s="455">
        <v>8832716.0999999996</v>
      </c>
      <c r="AH26" s="454">
        <v>800082.73</v>
      </c>
      <c r="AI26" s="455">
        <v>856236.5</v>
      </c>
      <c r="AJ26" s="454">
        <v>1358298.36</v>
      </c>
      <c r="AK26" s="455">
        <v>1488542.75</v>
      </c>
      <c r="AL26" s="454">
        <v>120400122.14</v>
      </c>
      <c r="AM26" s="455">
        <v>114822100.5</v>
      </c>
      <c r="AN26" s="454">
        <v>52199876.289999999</v>
      </c>
      <c r="AO26" s="455">
        <v>76532295.439999998</v>
      </c>
      <c r="AP26" s="454">
        <v>7002690.9400000004</v>
      </c>
      <c r="AQ26" s="455">
        <v>7923328.7699999996</v>
      </c>
      <c r="AR26" s="444">
        <v>0</v>
      </c>
      <c r="AS26" s="408">
        <v>18356300.379999999</v>
      </c>
      <c r="AT26" s="456"/>
      <c r="AU26" s="456"/>
    </row>
    <row r="27" spans="2:59" s="447" customFormat="1" x14ac:dyDescent="0.25">
      <c r="B27" s="448">
        <v>5200</v>
      </c>
      <c r="C27" s="449" t="s">
        <v>355</v>
      </c>
      <c r="D27" s="442">
        <v>312114644.37</v>
      </c>
      <c r="E27" s="443">
        <v>139422809.97999999</v>
      </c>
      <c r="F27" s="442">
        <v>8241532.2599999998</v>
      </c>
      <c r="G27" s="443">
        <v>10058831.050000001</v>
      </c>
      <c r="H27" s="442">
        <v>15940804.99</v>
      </c>
      <c r="I27" s="443">
        <v>17448864.760000002</v>
      </c>
      <c r="J27" s="442">
        <v>265993369.53999999</v>
      </c>
      <c r="K27" s="443">
        <v>90840510.129999995</v>
      </c>
      <c r="L27" s="442">
        <v>36446.089999999997</v>
      </c>
      <c r="M27" s="443">
        <v>0</v>
      </c>
      <c r="N27" s="442">
        <v>0</v>
      </c>
      <c r="O27" s="443">
        <v>0</v>
      </c>
      <c r="P27" s="442">
        <v>0</v>
      </c>
      <c r="Q27" s="443">
        <v>0</v>
      </c>
      <c r="R27" s="442">
        <v>0</v>
      </c>
      <c r="S27" s="443">
        <v>0</v>
      </c>
      <c r="T27" s="442">
        <v>0</v>
      </c>
      <c r="U27" s="443">
        <v>0</v>
      </c>
      <c r="V27" s="442">
        <v>0</v>
      </c>
      <c r="W27" s="443">
        <v>0</v>
      </c>
      <c r="X27" s="442">
        <v>9761478.8399999999</v>
      </c>
      <c r="Y27" s="443">
        <v>7908567.4800000004</v>
      </c>
      <c r="Z27" s="442">
        <v>0</v>
      </c>
      <c r="AA27" s="443">
        <v>0</v>
      </c>
      <c r="AB27" s="442">
        <v>0</v>
      </c>
      <c r="AC27" s="443">
        <v>8592.7999999999993</v>
      </c>
      <c r="AD27" s="442">
        <v>134456.35</v>
      </c>
      <c r="AE27" s="443">
        <v>65001.86</v>
      </c>
      <c r="AF27" s="442">
        <v>0</v>
      </c>
      <c r="AG27" s="443">
        <v>0</v>
      </c>
      <c r="AH27" s="442">
        <v>0</v>
      </c>
      <c r="AI27" s="443">
        <v>0</v>
      </c>
      <c r="AJ27" s="442">
        <v>11582506.300000001</v>
      </c>
      <c r="AK27" s="443">
        <v>12798441.9</v>
      </c>
      <c r="AL27" s="442">
        <v>0</v>
      </c>
      <c r="AM27" s="443">
        <v>0</v>
      </c>
      <c r="AN27" s="442">
        <v>0</v>
      </c>
      <c r="AO27" s="443">
        <v>0</v>
      </c>
      <c r="AP27" s="442">
        <v>424050</v>
      </c>
      <c r="AQ27" s="443">
        <v>294000</v>
      </c>
      <c r="AR27" s="444">
        <v>0</v>
      </c>
      <c r="AS27" s="408">
        <v>0</v>
      </c>
      <c r="AT27" s="446"/>
      <c r="AU27" s="446"/>
    </row>
    <row r="28" spans="2:59" x14ac:dyDescent="0.25">
      <c r="B28" s="450">
        <v>5210</v>
      </c>
      <c r="C28" s="451" t="s">
        <v>2251</v>
      </c>
      <c r="D28" s="452">
        <v>0</v>
      </c>
      <c r="E28" s="453">
        <v>0</v>
      </c>
      <c r="F28" s="454">
        <v>0</v>
      </c>
      <c r="G28" s="455">
        <v>0</v>
      </c>
      <c r="H28" s="454">
        <v>0</v>
      </c>
      <c r="I28" s="455">
        <v>0</v>
      </c>
      <c r="J28" s="454">
        <v>0</v>
      </c>
      <c r="K28" s="455">
        <v>0</v>
      </c>
      <c r="L28" s="454">
        <v>0</v>
      </c>
      <c r="M28" s="455">
        <v>0</v>
      </c>
      <c r="N28" s="454">
        <v>0</v>
      </c>
      <c r="O28" s="455">
        <v>0</v>
      </c>
      <c r="P28" s="454">
        <v>0</v>
      </c>
      <c r="Q28" s="455">
        <v>0</v>
      </c>
      <c r="R28" s="454">
        <v>0</v>
      </c>
      <c r="S28" s="455">
        <v>0</v>
      </c>
      <c r="T28" s="454">
        <v>0</v>
      </c>
      <c r="U28" s="455">
        <v>0</v>
      </c>
      <c r="V28" s="454">
        <v>0</v>
      </c>
      <c r="W28" s="455">
        <v>0</v>
      </c>
      <c r="X28" s="454">
        <v>0</v>
      </c>
      <c r="Y28" s="455">
        <v>0</v>
      </c>
      <c r="Z28" s="454">
        <v>0</v>
      </c>
      <c r="AA28" s="455">
        <v>0</v>
      </c>
      <c r="AB28" s="454">
        <v>0</v>
      </c>
      <c r="AC28" s="455">
        <v>0</v>
      </c>
      <c r="AD28" s="454">
        <v>0</v>
      </c>
      <c r="AE28" s="455">
        <v>0</v>
      </c>
      <c r="AF28" s="454">
        <v>0</v>
      </c>
      <c r="AG28" s="455">
        <v>0</v>
      </c>
      <c r="AH28" s="454">
        <v>0</v>
      </c>
      <c r="AI28" s="455">
        <v>0</v>
      </c>
      <c r="AJ28" s="454">
        <v>0</v>
      </c>
      <c r="AK28" s="455">
        <v>0</v>
      </c>
      <c r="AL28" s="454">
        <v>0</v>
      </c>
      <c r="AM28" s="455">
        <v>0</v>
      </c>
      <c r="AN28" s="454">
        <v>0</v>
      </c>
      <c r="AO28" s="455">
        <v>0</v>
      </c>
      <c r="AP28" s="454">
        <v>0</v>
      </c>
      <c r="AQ28" s="455">
        <v>0</v>
      </c>
      <c r="AR28" s="444">
        <v>0</v>
      </c>
      <c r="AS28" s="408">
        <v>0</v>
      </c>
      <c r="AT28" s="456"/>
      <c r="AU28" s="456"/>
    </row>
    <row r="29" spans="2:59" x14ac:dyDescent="0.25">
      <c r="B29" s="450">
        <v>5220</v>
      </c>
      <c r="C29" s="451" t="s">
        <v>2252</v>
      </c>
      <c r="D29" s="452">
        <v>21978869.149999999</v>
      </c>
      <c r="E29" s="453">
        <v>21144987.48</v>
      </c>
      <c r="F29" s="454">
        <v>876020</v>
      </c>
      <c r="G29" s="455">
        <v>658020</v>
      </c>
      <c r="H29" s="454">
        <v>0</v>
      </c>
      <c r="I29" s="455">
        <v>0</v>
      </c>
      <c r="J29" s="454">
        <v>0</v>
      </c>
      <c r="K29" s="455">
        <v>0</v>
      </c>
      <c r="L29" s="454">
        <v>0</v>
      </c>
      <c r="M29" s="455">
        <v>0</v>
      </c>
      <c r="N29" s="454">
        <v>0</v>
      </c>
      <c r="O29" s="455">
        <v>0</v>
      </c>
      <c r="P29" s="454">
        <v>0</v>
      </c>
      <c r="Q29" s="455">
        <v>0</v>
      </c>
      <c r="R29" s="454">
        <v>0</v>
      </c>
      <c r="S29" s="455">
        <v>0</v>
      </c>
      <c r="T29" s="454">
        <v>0</v>
      </c>
      <c r="U29" s="455">
        <v>0</v>
      </c>
      <c r="V29" s="454">
        <v>0</v>
      </c>
      <c r="W29" s="455">
        <v>0</v>
      </c>
      <c r="X29" s="454">
        <v>9568278.8399999999</v>
      </c>
      <c r="Y29" s="455">
        <v>7908567.4800000004</v>
      </c>
      <c r="Z29" s="454">
        <v>0</v>
      </c>
      <c r="AA29" s="455">
        <v>0</v>
      </c>
      <c r="AB29" s="454">
        <v>0</v>
      </c>
      <c r="AC29" s="455">
        <v>0</v>
      </c>
      <c r="AD29" s="454">
        <v>0</v>
      </c>
      <c r="AE29" s="455">
        <v>0</v>
      </c>
      <c r="AF29" s="454">
        <v>0</v>
      </c>
      <c r="AG29" s="455">
        <v>0</v>
      </c>
      <c r="AH29" s="454">
        <v>0</v>
      </c>
      <c r="AI29" s="455">
        <v>0</v>
      </c>
      <c r="AJ29" s="454">
        <v>11534570.310000001</v>
      </c>
      <c r="AK29" s="455">
        <v>12578400</v>
      </c>
      <c r="AL29" s="454">
        <v>0</v>
      </c>
      <c r="AM29" s="455">
        <v>0</v>
      </c>
      <c r="AN29" s="454">
        <v>0</v>
      </c>
      <c r="AO29" s="455">
        <v>0</v>
      </c>
      <c r="AP29" s="454">
        <v>0</v>
      </c>
      <c r="AQ29" s="455">
        <v>0</v>
      </c>
      <c r="AR29" s="444">
        <v>0</v>
      </c>
      <c r="AS29" s="408">
        <v>0</v>
      </c>
      <c r="AT29" s="456"/>
      <c r="AU29" s="456"/>
    </row>
    <row r="30" spans="2:59" x14ac:dyDescent="0.25">
      <c r="B30" s="450">
        <v>5230</v>
      </c>
      <c r="C30" s="451" t="s">
        <v>2253</v>
      </c>
      <c r="D30" s="452">
        <v>70247896.939999998</v>
      </c>
      <c r="E30" s="453">
        <v>71789011.349999994</v>
      </c>
      <c r="F30" s="454">
        <v>0</v>
      </c>
      <c r="G30" s="455">
        <v>0</v>
      </c>
      <c r="H30" s="454">
        <v>0</v>
      </c>
      <c r="I30" s="455">
        <v>0</v>
      </c>
      <c r="J30" s="454">
        <v>70247896.939999998</v>
      </c>
      <c r="K30" s="455">
        <v>71789011.349999994</v>
      </c>
      <c r="L30" s="454">
        <v>0</v>
      </c>
      <c r="M30" s="455">
        <v>0</v>
      </c>
      <c r="N30" s="454">
        <v>0</v>
      </c>
      <c r="O30" s="455">
        <v>0</v>
      </c>
      <c r="P30" s="454">
        <v>0</v>
      </c>
      <c r="Q30" s="455">
        <v>0</v>
      </c>
      <c r="R30" s="454">
        <v>0</v>
      </c>
      <c r="S30" s="455">
        <v>0</v>
      </c>
      <c r="T30" s="454">
        <v>0</v>
      </c>
      <c r="U30" s="455">
        <v>0</v>
      </c>
      <c r="V30" s="454">
        <v>0</v>
      </c>
      <c r="W30" s="455">
        <v>0</v>
      </c>
      <c r="X30" s="454">
        <v>0</v>
      </c>
      <c r="Y30" s="455">
        <v>0</v>
      </c>
      <c r="Z30" s="454">
        <v>0</v>
      </c>
      <c r="AA30" s="455">
        <v>0</v>
      </c>
      <c r="AB30" s="454">
        <v>0</v>
      </c>
      <c r="AC30" s="455">
        <v>0</v>
      </c>
      <c r="AD30" s="454">
        <v>0</v>
      </c>
      <c r="AE30" s="455">
        <v>0</v>
      </c>
      <c r="AF30" s="454">
        <v>0</v>
      </c>
      <c r="AG30" s="455">
        <v>0</v>
      </c>
      <c r="AH30" s="454">
        <v>0</v>
      </c>
      <c r="AI30" s="455">
        <v>0</v>
      </c>
      <c r="AJ30" s="454">
        <v>0</v>
      </c>
      <c r="AK30" s="455">
        <v>0</v>
      </c>
      <c r="AL30" s="454">
        <v>0</v>
      </c>
      <c r="AM30" s="455">
        <v>0</v>
      </c>
      <c r="AN30" s="454">
        <v>0</v>
      </c>
      <c r="AO30" s="455">
        <v>0</v>
      </c>
      <c r="AP30" s="454">
        <v>0</v>
      </c>
      <c r="AQ30" s="455">
        <v>0</v>
      </c>
      <c r="AR30" s="444">
        <v>0</v>
      </c>
      <c r="AS30" s="408">
        <v>0</v>
      </c>
      <c r="AT30" s="456"/>
      <c r="AU30" s="456"/>
    </row>
    <row r="31" spans="2:59" x14ac:dyDescent="0.25">
      <c r="B31" s="450">
        <v>5240</v>
      </c>
      <c r="C31" s="451" t="s">
        <v>2254</v>
      </c>
      <c r="D31" s="452">
        <v>200925435.28</v>
      </c>
      <c r="E31" s="453">
        <v>29340578.470000003</v>
      </c>
      <c r="F31" s="454">
        <v>7365512.2599999998</v>
      </c>
      <c r="G31" s="455">
        <v>9400811.0500000007</v>
      </c>
      <c r="H31" s="454">
        <v>15940804.99</v>
      </c>
      <c r="I31" s="455">
        <v>17448864.760000002</v>
      </c>
      <c r="J31" s="454">
        <v>176813029.59999999</v>
      </c>
      <c r="K31" s="455">
        <v>1903266.1</v>
      </c>
      <c r="L31" s="454">
        <v>36446.089999999997</v>
      </c>
      <c r="M31" s="455">
        <v>0</v>
      </c>
      <c r="N31" s="454">
        <v>0</v>
      </c>
      <c r="O31" s="455">
        <v>0</v>
      </c>
      <c r="P31" s="454">
        <v>0</v>
      </c>
      <c r="Q31" s="455">
        <v>0</v>
      </c>
      <c r="R31" s="454">
        <v>0</v>
      </c>
      <c r="S31" s="455">
        <v>0</v>
      </c>
      <c r="T31" s="454">
        <v>0</v>
      </c>
      <c r="U31" s="455">
        <v>0</v>
      </c>
      <c r="V31" s="454">
        <v>0</v>
      </c>
      <c r="W31" s="455">
        <v>0</v>
      </c>
      <c r="X31" s="454">
        <v>163200</v>
      </c>
      <c r="Y31" s="455">
        <v>0</v>
      </c>
      <c r="Z31" s="454">
        <v>0</v>
      </c>
      <c r="AA31" s="455">
        <v>0</v>
      </c>
      <c r="AB31" s="454">
        <v>0</v>
      </c>
      <c r="AC31" s="455">
        <v>8592.7999999999993</v>
      </c>
      <c r="AD31" s="454">
        <v>134456.35</v>
      </c>
      <c r="AE31" s="455">
        <v>65001.86</v>
      </c>
      <c r="AF31" s="454">
        <v>0</v>
      </c>
      <c r="AG31" s="455">
        <v>0</v>
      </c>
      <c r="AH31" s="454">
        <v>0</v>
      </c>
      <c r="AI31" s="455">
        <v>0</v>
      </c>
      <c r="AJ31" s="454">
        <v>47935.99</v>
      </c>
      <c r="AK31" s="455">
        <v>220041.9</v>
      </c>
      <c r="AL31" s="454">
        <v>0</v>
      </c>
      <c r="AM31" s="455">
        <v>0</v>
      </c>
      <c r="AN31" s="454">
        <v>0</v>
      </c>
      <c r="AO31" s="455">
        <v>0</v>
      </c>
      <c r="AP31" s="454">
        <v>424050</v>
      </c>
      <c r="AQ31" s="455">
        <v>294000</v>
      </c>
      <c r="AR31" s="444">
        <v>0</v>
      </c>
      <c r="AS31" s="408">
        <v>0</v>
      </c>
      <c r="AT31" s="456"/>
      <c r="AU31" s="456"/>
    </row>
    <row r="32" spans="2:59" x14ac:dyDescent="0.25">
      <c r="B32" s="450">
        <v>5250</v>
      </c>
      <c r="C32" s="451" t="s">
        <v>2255</v>
      </c>
      <c r="D32" s="452">
        <v>18932443</v>
      </c>
      <c r="E32" s="453">
        <v>17148232.68</v>
      </c>
      <c r="F32" s="454">
        <v>0</v>
      </c>
      <c r="G32" s="455">
        <v>0</v>
      </c>
      <c r="H32" s="454">
        <v>0</v>
      </c>
      <c r="I32" s="455">
        <v>0</v>
      </c>
      <c r="J32" s="454">
        <v>18932443</v>
      </c>
      <c r="K32" s="455">
        <v>17148232.68</v>
      </c>
      <c r="L32" s="454">
        <v>0</v>
      </c>
      <c r="M32" s="455">
        <v>0</v>
      </c>
      <c r="N32" s="454">
        <v>0</v>
      </c>
      <c r="O32" s="455">
        <v>0</v>
      </c>
      <c r="P32" s="454">
        <v>0</v>
      </c>
      <c r="Q32" s="455">
        <v>0</v>
      </c>
      <c r="R32" s="454">
        <v>0</v>
      </c>
      <c r="S32" s="455">
        <v>0</v>
      </c>
      <c r="T32" s="454">
        <v>0</v>
      </c>
      <c r="U32" s="455">
        <v>0</v>
      </c>
      <c r="V32" s="454">
        <v>0</v>
      </c>
      <c r="W32" s="455">
        <v>0</v>
      </c>
      <c r="X32" s="454">
        <v>0</v>
      </c>
      <c r="Y32" s="455">
        <v>0</v>
      </c>
      <c r="Z32" s="454">
        <v>0</v>
      </c>
      <c r="AA32" s="455">
        <v>0</v>
      </c>
      <c r="AB32" s="454">
        <v>0</v>
      </c>
      <c r="AC32" s="455">
        <v>0</v>
      </c>
      <c r="AD32" s="454">
        <v>0</v>
      </c>
      <c r="AE32" s="455">
        <v>0</v>
      </c>
      <c r="AF32" s="454">
        <v>0</v>
      </c>
      <c r="AG32" s="455">
        <v>0</v>
      </c>
      <c r="AH32" s="454">
        <v>0</v>
      </c>
      <c r="AI32" s="455">
        <v>0</v>
      </c>
      <c r="AJ32" s="454">
        <v>0</v>
      </c>
      <c r="AK32" s="455">
        <v>0</v>
      </c>
      <c r="AL32" s="454">
        <v>0</v>
      </c>
      <c r="AM32" s="455">
        <v>0</v>
      </c>
      <c r="AN32" s="454">
        <v>0</v>
      </c>
      <c r="AO32" s="455">
        <v>0</v>
      </c>
      <c r="AP32" s="454">
        <v>0</v>
      </c>
      <c r="AQ32" s="455">
        <v>0</v>
      </c>
      <c r="AR32" s="444">
        <v>0</v>
      </c>
      <c r="AS32" s="408">
        <v>0</v>
      </c>
      <c r="AT32" s="456"/>
      <c r="AU32" s="456"/>
    </row>
    <row r="33" spans="2:47" x14ac:dyDescent="0.25">
      <c r="B33" s="450">
        <v>5260</v>
      </c>
      <c r="C33" s="451" t="s">
        <v>2256</v>
      </c>
      <c r="D33" s="452">
        <v>0</v>
      </c>
      <c r="E33" s="453">
        <v>0</v>
      </c>
      <c r="F33" s="454">
        <v>0</v>
      </c>
      <c r="G33" s="455">
        <v>0</v>
      </c>
      <c r="H33" s="454">
        <v>0</v>
      </c>
      <c r="I33" s="455">
        <v>0</v>
      </c>
      <c r="J33" s="454">
        <v>0</v>
      </c>
      <c r="K33" s="455">
        <v>0</v>
      </c>
      <c r="L33" s="454">
        <v>0</v>
      </c>
      <c r="M33" s="455">
        <v>0</v>
      </c>
      <c r="N33" s="454">
        <v>0</v>
      </c>
      <c r="O33" s="455">
        <v>0</v>
      </c>
      <c r="P33" s="454">
        <v>0</v>
      </c>
      <c r="Q33" s="455">
        <v>0</v>
      </c>
      <c r="R33" s="454">
        <v>0</v>
      </c>
      <c r="S33" s="455">
        <v>0</v>
      </c>
      <c r="T33" s="454">
        <v>0</v>
      </c>
      <c r="U33" s="455">
        <v>0</v>
      </c>
      <c r="V33" s="454">
        <v>0</v>
      </c>
      <c r="W33" s="455">
        <v>0</v>
      </c>
      <c r="X33" s="454">
        <v>0</v>
      </c>
      <c r="Y33" s="455">
        <v>0</v>
      </c>
      <c r="Z33" s="454">
        <v>0</v>
      </c>
      <c r="AA33" s="455">
        <v>0</v>
      </c>
      <c r="AB33" s="454">
        <v>0</v>
      </c>
      <c r="AC33" s="455">
        <v>0</v>
      </c>
      <c r="AD33" s="454">
        <v>0</v>
      </c>
      <c r="AE33" s="455">
        <v>0</v>
      </c>
      <c r="AF33" s="454">
        <v>0</v>
      </c>
      <c r="AG33" s="455">
        <v>0</v>
      </c>
      <c r="AH33" s="454">
        <v>0</v>
      </c>
      <c r="AI33" s="455">
        <v>0</v>
      </c>
      <c r="AJ33" s="454">
        <v>0</v>
      </c>
      <c r="AK33" s="455">
        <v>0</v>
      </c>
      <c r="AL33" s="454">
        <v>0</v>
      </c>
      <c r="AM33" s="455">
        <v>0</v>
      </c>
      <c r="AN33" s="454">
        <v>0</v>
      </c>
      <c r="AO33" s="455">
        <v>0</v>
      </c>
      <c r="AP33" s="454">
        <v>0</v>
      </c>
      <c r="AQ33" s="455">
        <v>0</v>
      </c>
      <c r="AR33" s="444">
        <v>0</v>
      </c>
      <c r="AS33" s="408">
        <v>0</v>
      </c>
      <c r="AT33" s="456"/>
      <c r="AU33" s="456"/>
    </row>
    <row r="34" spans="2:47" x14ac:dyDescent="0.25">
      <c r="B34" s="450">
        <v>5270</v>
      </c>
      <c r="C34" s="451" t="s">
        <v>2257</v>
      </c>
      <c r="D34" s="452">
        <v>0</v>
      </c>
      <c r="E34" s="453">
        <v>0</v>
      </c>
      <c r="F34" s="454">
        <v>0</v>
      </c>
      <c r="G34" s="455">
        <v>0</v>
      </c>
      <c r="H34" s="454">
        <v>0</v>
      </c>
      <c r="I34" s="455">
        <v>0</v>
      </c>
      <c r="J34" s="454">
        <v>0</v>
      </c>
      <c r="K34" s="455">
        <v>0</v>
      </c>
      <c r="L34" s="454">
        <v>0</v>
      </c>
      <c r="M34" s="455">
        <v>0</v>
      </c>
      <c r="N34" s="454">
        <v>0</v>
      </c>
      <c r="O34" s="455">
        <v>0</v>
      </c>
      <c r="P34" s="454">
        <v>0</v>
      </c>
      <c r="Q34" s="455">
        <v>0</v>
      </c>
      <c r="R34" s="454">
        <v>0</v>
      </c>
      <c r="S34" s="455">
        <v>0</v>
      </c>
      <c r="T34" s="454">
        <v>0</v>
      </c>
      <c r="U34" s="455">
        <v>0</v>
      </c>
      <c r="V34" s="454">
        <v>0</v>
      </c>
      <c r="W34" s="455">
        <v>0</v>
      </c>
      <c r="X34" s="454">
        <v>0</v>
      </c>
      <c r="Y34" s="455">
        <v>0</v>
      </c>
      <c r="Z34" s="454">
        <v>0</v>
      </c>
      <c r="AA34" s="455">
        <v>0</v>
      </c>
      <c r="AB34" s="454">
        <v>0</v>
      </c>
      <c r="AC34" s="455">
        <v>0</v>
      </c>
      <c r="AD34" s="454">
        <v>0</v>
      </c>
      <c r="AE34" s="455">
        <v>0</v>
      </c>
      <c r="AF34" s="454">
        <v>0</v>
      </c>
      <c r="AG34" s="455">
        <v>0</v>
      </c>
      <c r="AH34" s="454">
        <v>0</v>
      </c>
      <c r="AI34" s="455">
        <v>0</v>
      </c>
      <c r="AJ34" s="454">
        <v>0</v>
      </c>
      <c r="AK34" s="455">
        <v>0</v>
      </c>
      <c r="AL34" s="454">
        <v>0</v>
      </c>
      <c r="AM34" s="455">
        <v>0</v>
      </c>
      <c r="AN34" s="454">
        <v>0</v>
      </c>
      <c r="AO34" s="455">
        <v>0</v>
      </c>
      <c r="AP34" s="454">
        <v>0</v>
      </c>
      <c r="AQ34" s="455">
        <v>0</v>
      </c>
      <c r="AR34" s="444">
        <v>0</v>
      </c>
      <c r="AS34" s="408">
        <v>0</v>
      </c>
      <c r="AT34" s="456"/>
      <c r="AU34" s="456"/>
    </row>
    <row r="35" spans="2:47" x14ac:dyDescent="0.25">
      <c r="B35" s="450">
        <v>5280</v>
      </c>
      <c r="C35" s="451" t="s">
        <v>377</v>
      </c>
      <c r="D35" s="452">
        <v>30000</v>
      </c>
      <c r="E35" s="453">
        <v>0</v>
      </c>
      <c r="F35" s="454">
        <v>0</v>
      </c>
      <c r="G35" s="455">
        <v>0</v>
      </c>
      <c r="H35" s="454">
        <v>0</v>
      </c>
      <c r="I35" s="455">
        <v>0</v>
      </c>
      <c r="J35" s="454">
        <v>0</v>
      </c>
      <c r="K35" s="455">
        <v>0</v>
      </c>
      <c r="L35" s="454">
        <v>0</v>
      </c>
      <c r="M35" s="455">
        <v>0</v>
      </c>
      <c r="N35" s="454">
        <v>0</v>
      </c>
      <c r="O35" s="455">
        <v>0</v>
      </c>
      <c r="P35" s="454">
        <v>0</v>
      </c>
      <c r="Q35" s="455">
        <v>0</v>
      </c>
      <c r="R35" s="454">
        <v>0</v>
      </c>
      <c r="S35" s="455">
        <v>0</v>
      </c>
      <c r="T35" s="454">
        <v>0</v>
      </c>
      <c r="U35" s="455">
        <v>0</v>
      </c>
      <c r="V35" s="454">
        <v>0</v>
      </c>
      <c r="W35" s="455">
        <v>0</v>
      </c>
      <c r="X35" s="454">
        <v>30000</v>
      </c>
      <c r="Y35" s="455">
        <v>0</v>
      </c>
      <c r="Z35" s="454">
        <v>0</v>
      </c>
      <c r="AA35" s="455">
        <v>0</v>
      </c>
      <c r="AB35" s="454">
        <v>0</v>
      </c>
      <c r="AC35" s="455">
        <v>0</v>
      </c>
      <c r="AD35" s="454">
        <v>0</v>
      </c>
      <c r="AE35" s="455">
        <v>0</v>
      </c>
      <c r="AF35" s="454">
        <v>0</v>
      </c>
      <c r="AG35" s="455">
        <v>0</v>
      </c>
      <c r="AH35" s="454">
        <v>0</v>
      </c>
      <c r="AI35" s="455">
        <v>0</v>
      </c>
      <c r="AJ35" s="454">
        <v>0</v>
      </c>
      <c r="AK35" s="455">
        <v>0</v>
      </c>
      <c r="AL35" s="454">
        <v>0</v>
      </c>
      <c r="AM35" s="455">
        <v>0</v>
      </c>
      <c r="AN35" s="454">
        <v>0</v>
      </c>
      <c r="AO35" s="455">
        <v>0</v>
      </c>
      <c r="AP35" s="454">
        <v>0</v>
      </c>
      <c r="AQ35" s="455">
        <v>0</v>
      </c>
      <c r="AR35" s="444">
        <v>0</v>
      </c>
      <c r="AS35" s="408">
        <v>0</v>
      </c>
      <c r="AT35" s="456"/>
      <c r="AU35" s="456"/>
    </row>
    <row r="36" spans="2:47" x14ac:dyDescent="0.25">
      <c r="B36" s="450">
        <v>5290</v>
      </c>
      <c r="C36" s="451" t="s">
        <v>2258</v>
      </c>
      <c r="D36" s="452">
        <v>0</v>
      </c>
      <c r="E36" s="453">
        <v>0</v>
      </c>
      <c r="F36" s="454">
        <v>0</v>
      </c>
      <c r="G36" s="455">
        <v>0</v>
      </c>
      <c r="H36" s="454">
        <v>0</v>
      </c>
      <c r="I36" s="455">
        <v>0</v>
      </c>
      <c r="J36" s="454">
        <v>0</v>
      </c>
      <c r="K36" s="455">
        <v>0</v>
      </c>
      <c r="L36" s="454">
        <v>0</v>
      </c>
      <c r="M36" s="455">
        <v>0</v>
      </c>
      <c r="N36" s="454">
        <v>0</v>
      </c>
      <c r="O36" s="455">
        <v>0</v>
      </c>
      <c r="P36" s="454">
        <v>0</v>
      </c>
      <c r="Q36" s="455">
        <v>0</v>
      </c>
      <c r="R36" s="454">
        <v>0</v>
      </c>
      <c r="S36" s="455">
        <v>0</v>
      </c>
      <c r="T36" s="454">
        <v>0</v>
      </c>
      <c r="U36" s="455">
        <v>0</v>
      </c>
      <c r="V36" s="454">
        <v>0</v>
      </c>
      <c r="W36" s="455">
        <v>0</v>
      </c>
      <c r="X36" s="454">
        <v>0</v>
      </c>
      <c r="Y36" s="455">
        <v>0</v>
      </c>
      <c r="Z36" s="454">
        <v>0</v>
      </c>
      <c r="AA36" s="455">
        <v>0</v>
      </c>
      <c r="AB36" s="454">
        <v>0</v>
      </c>
      <c r="AC36" s="455">
        <v>0</v>
      </c>
      <c r="AD36" s="454">
        <v>0</v>
      </c>
      <c r="AE36" s="455">
        <v>0</v>
      </c>
      <c r="AF36" s="454">
        <v>0</v>
      </c>
      <c r="AG36" s="455">
        <v>0</v>
      </c>
      <c r="AH36" s="454">
        <v>0</v>
      </c>
      <c r="AI36" s="455">
        <v>0</v>
      </c>
      <c r="AJ36" s="454">
        <v>0</v>
      </c>
      <c r="AK36" s="455">
        <v>0</v>
      </c>
      <c r="AL36" s="454">
        <v>0</v>
      </c>
      <c r="AM36" s="455">
        <v>0</v>
      </c>
      <c r="AN36" s="454">
        <v>0</v>
      </c>
      <c r="AO36" s="455">
        <v>0</v>
      </c>
      <c r="AP36" s="454">
        <v>0</v>
      </c>
      <c r="AQ36" s="455">
        <v>0</v>
      </c>
      <c r="AR36" s="444">
        <v>0</v>
      </c>
      <c r="AS36" s="445">
        <v>0</v>
      </c>
      <c r="AT36" s="456"/>
      <c r="AU36" s="456"/>
    </row>
    <row r="37" spans="2:47" s="447" customFormat="1" x14ac:dyDescent="0.25">
      <c r="B37" s="448">
        <v>5300</v>
      </c>
      <c r="C37" s="449" t="s">
        <v>386</v>
      </c>
      <c r="D37" s="442">
        <v>88534215.670000002</v>
      </c>
      <c r="E37" s="443">
        <v>56409319.289999999</v>
      </c>
      <c r="F37" s="442">
        <v>0</v>
      </c>
      <c r="G37" s="443">
        <v>0</v>
      </c>
      <c r="H37" s="442">
        <v>0</v>
      </c>
      <c r="I37" s="443">
        <v>0</v>
      </c>
      <c r="J37" s="442">
        <v>82534215.670000002</v>
      </c>
      <c r="K37" s="443">
        <v>55409319.289999999</v>
      </c>
      <c r="L37" s="442">
        <v>0</v>
      </c>
      <c r="M37" s="443">
        <v>0</v>
      </c>
      <c r="N37" s="442">
        <v>0</v>
      </c>
      <c r="O37" s="443">
        <v>0</v>
      </c>
      <c r="P37" s="442">
        <v>0</v>
      </c>
      <c r="Q37" s="443">
        <v>0</v>
      </c>
      <c r="R37" s="442">
        <v>0</v>
      </c>
      <c r="S37" s="443">
        <v>0</v>
      </c>
      <c r="T37" s="442">
        <v>0</v>
      </c>
      <c r="U37" s="443">
        <v>0</v>
      </c>
      <c r="V37" s="442">
        <v>0</v>
      </c>
      <c r="W37" s="443">
        <v>0</v>
      </c>
      <c r="X37" s="442">
        <v>6000000</v>
      </c>
      <c r="Y37" s="443">
        <v>1000000</v>
      </c>
      <c r="Z37" s="442">
        <v>0</v>
      </c>
      <c r="AA37" s="443">
        <v>0</v>
      </c>
      <c r="AB37" s="442">
        <v>0</v>
      </c>
      <c r="AC37" s="443">
        <v>0</v>
      </c>
      <c r="AD37" s="442">
        <v>0</v>
      </c>
      <c r="AE37" s="443">
        <v>0</v>
      </c>
      <c r="AF37" s="442">
        <v>0</v>
      </c>
      <c r="AG37" s="443">
        <v>0</v>
      </c>
      <c r="AH37" s="442">
        <v>0</v>
      </c>
      <c r="AI37" s="443">
        <v>0</v>
      </c>
      <c r="AJ37" s="442">
        <v>0</v>
      </c>
      <c r="AK37" s="443">
        <v>0</v>
      </c>
      <c r="AL37" s="442">
        <v>0</v>
      </c>
      <c r="AM37" s="443">
        <v>0</v>
      </c>
      <c r="AN37" s="442">
        <v>0</v>
      </c>
      <c r="AO37" s="443">
        <v>0</v>
      </c>
      <c r="AP37" s="442">
        <v>0</v>
      </c>
      <c r="AQ37" s="443">
        <v>0</v>
      </c>
      <c r="AR37" s="444">
        <v>0</v>
      </c>
      <c r="AS37" s="408">
        <v>0</v>
      </c>
      <c r="AT37" s="446"/>
      <c r="AU37" s="446"/>
    </row>
    <row r="38" spans="2:47" x14ac:dyDescent="0.25">
      <c r="B38" s="450">
        <v>5310</v>
      </c>
      <c r="C38" s="451" t="s">
        <v>294</v>
      </c>
      <c r="D38" s="452">
        <v>0</v>
      </c>
      <c r="E38" s="453">
        <v>0</v>
      </c>
      <c r="F38" s="454">
        <v>0</v>
      </c>
      <c r="G38" s="455">
        <v>0</v>
      </c>
      <c r="H38" s="454">
        <v>0</v>
      </c>
      <c r="I38" s="455">
        <v>0</v>
      </c>
      <c r="J38" s="454">
        <v>0</v>
      </c>
      <c r="K38" s="455">
        <v>0</v>
      </c>
      <c r="L38" s="454">
        <v>0</v>
      </c>
      <c r="M38" s="455">
        <v>0</v>
      </c>
      <c r="N38" s="454">
        <v>0</v>
      </c>
      <c r="O38" s="455">
        <v>0</v>
      </c>
      <c r="P38" s="454">
        <v>0</v>
      </c>
      <c r="Q38" s="455">
        <v>0</v>
      </c>
      <c r="R38" s="454">
        <v>0</v>
      </c>
      <c r="S38" s="455">
        <v>0</v>
      </c>
      <c r="T38" s="454">
        <v>0</v>
      </c>
      <c r="U38" s="455">
        <v>0</v>
      </c>
      <c r="V38" s="454">
        <v>0</v>
      </c>
      <c r="W38" s="455">
        <v>0</v>
      </c>
      <c r="X38" s="454">
        <v>0</v>
      </c>
      <c r="Y38" s="455">
        <v>0</v>
      </c>
      <c r="Z38" s="454">
        <v>0</v>
      </c>
      <c r="AA38" s="455">
        <v>0</v>
      </c>
      <c r="AB38" s="454">
        <v>0</v>
      </c>
      <c r="AC38" s="455">
        <v>0</v>
      </c>
      <c r="AD38" s="454">
        <v>0</v>
      </c>
      <c r="AE38" s="455">
        <v>0</v>
      </c>
      <c r="AF38" s="454">
        <v>0</v>
      </c>
      <c r="AG38" s="455">
        <v>0</v>
      </c>
      <c r="AH38" s="454">
        <v>0</v>
      </c>
      <c r="AI38" s="455">
        <v>0</v>
      </c>
      <c r="AJ38" s="454">
        <v>0</v>
      </c>
      <c r="AK38" s="455">
        <v>0</v>
      </c>
      <c r="AL38" s="454">
        <v>0</v>
      </c>
      <c r="AM38" s="455">
        <v>0</v>
      </c>
      <c r="AN38" s="454">
        <v>0</v>
      </c>
      <c r="AO38" s="455">
        <v>0</v>
      </c>
      <c r="AP38" s="454">
        <v>0</v>
      </c>
      <c r="AQ38" s="455">
        <v>0</v>
      </c>
      <c r="AR38" s="444">
        <v>0</v>
      </c>
      <c r="AS38" s="408">
        <v>0</v>
      </c>
      <c r="AT38" s="456"/>
      <c r="AU38" s="456"/>
    </row>
    <row r="39" spans="2:47" x14ac:dyDescent="0.25">
      <c r="B39" s="450">
        <v>5320</v>
      </c>
      <c r="C39" s="451" t="s">
        <v>295</v>
      </c>
      <c r="D39" s="452">
        <v>0</v>
      </c>
      <c r="E39" s="453">
        <v>0</v>
      </c>
      <c r="F39" s="454">
        <v>0</v>
      </c>
      <c r="G39" s="455">
        <v>0</v>
      </c>
      <c r="H39" s="454">
        <v>0</v>
      </c>
      <c r="I39" s="455">
        <v>0</v>
      </c>
      <c r="J39" s="454">
        <v>0</v>
      </c>
      <c r="K39" s="455">
        <v>0</v>
      </c>
      <c r="L39" s="454">
        <v>0</v>
      </c>
      <c r="M39" s="455">
        <v>0</v>
      </c>
      <c r="N39" s="454">
        <v>0</v>
      </c>
      <c r="O39" s="455">
        <v>0</v>
      </c>
      <c r="P39" s="454">
        <v>0</v>
      </c>
      <c r="Q39" s="455">
        <v>0</v>
      </c>
      <c r="R39" s="454">
        <v>0</v>
      </c>
      <c r="S39" s="455">
        <v>0</v>
      </c>
      <c r="T39" s="454">
        <v>0</v>
      </c>
      <c r="U39" s="455">
        <v>0</v>
      </c>
      <c r="V39" s="454">
        <v>0</v>
      </c>
      <c r="W39" s="455">
        <v>0</v>
      </c>
      <c r="X39" s="454">
        <v>0</v>
      </c>
      <c r="Y39" s="455">
        <v>0</v>
      </c>
      <c r="Z39" s="454">
        <v>0</v>
      </c>
      <c r="AA39" s="455">
        <v>0</v>
      </c>
      <c r="AB39" s="454">
        <v>0</v>
      </c>
      <c r="AC39" s="455">
        <v>0</v>
      </c>
      <c r="AD39" s="454">
        <v>0</v>
      </c>
      <c r="AE39" s="455">
        <v>0</v>
      </c>
      <c r="AF39" s="454">
        <v>0</v>
      </c>
      <c r="AG39" s="455">
        <v>0</v>
      </c>
      <c r="AH39" s="454">
        <v>0</v>
      </c>
      <c r="AI39" s="455">
        <v>0</v>
      </c>
      <c r="AJ39" s="454">
        <v>0</v>
      </c>
      <c r="AK39" s="455">
        <v>0</v>
      </c>
      <c r="AL39" s="454">
        <v>0</v>
      </c>
      <c r="AM39" s="455">
        <v>0</v>
      </c>
      <c r="AN39" s="454">
        <v>0</v>
      </c>
      <c r="AO39" s="455">
        <v>0</v>
      </c>
      <c r="AP39" s="454">
        <v>0</v>
      </c>
      <c r="AQ39" s="455">
        <v>0</v>
      </c>
      <c r="AR39" s="444">
        <v>0</v>
      </c>
      <c r="AS39" s="408">
        <v>0</v>
      </c>
      <c r="AT39" s="456"/>
      <c r="AU39" s="456"/>
    </row>
    <row r="40" spans="2:47" x14ac:dyDescent="0.25">
      <c r="B40" s="450">
        <v>5330</v>
      </c>
      <c r="C40" s="451" t="s">
        <v>296</v>
      </c>
      <c r="D40" s="452">
        <v>88534215.670000002</v>
      </c>
      <c r="E40" s="453">
        <v>56409319.289999999</v>
      </c>
      <c r="F40" s="454">
        <v>0</v>
      </c>
      <c r="G40" s="455">
        <v>0</v>
      </c>
      <c r="H40" s="454">
        <v>0</v>
      </c>
      <c r="I40" s="455">
        <v>0</v>
      </c>
      <c r="J40" s="454">
        <v>82534215.670000002</v>
      </c>
      <c r="K40" s="455">
        <v>55409319.289999999</v>
      </c>
      <c r="L40" s="454">
        <v>0</v>
      </c>
      <c r="M40" s="455">
        <v>0</v>
      </c>
      <c r="N40" s="454">
        <v>0</v>
      </c>
      <c r="O40" s="455">
        <v>0</v>
      </c>
      <c r="P40" s="454">
        <v>0</v>
      </c>
      <c r="Q40" s="455">
        <v>0</v>
      </c>
      <c r="R40" s="454">
        <v>0</v>
      </c>
      <c r="S40" s="455">
        <v>0</v>
      </c>
      <c r="T40" s="454">
        <v>0</v>
      </c>
      <c r="U40" s="455">
        <v>0</v>
      </c>
      <c r="V40" s="454">
        <v>0</v>
      </c>
      <c r="W40" s="455">
        <v>0</v>
      </c>
      <c r="X40" s="454">
        <v>6000000</v>
      </c>
      <c r="Y40" s="455">
        <v>1000000</v>
      </c>
      <c r="Z40" s="454">
        <v>0</v>
      </c>
      <c r="AA40" s="455">
        <v>0</v>
      </c>
      <c r="AB40" s="454">
        <v>0</v>
      </c>
      <c r="AC40" s="455">
        <v>0</v>
      </c>
      <c r="AD40" s="454">
        <v>0</v>
      </c>
      <c r="AE40" s="455">
        <v>0</v>
      </c>
      <c r="AF40" s="454">
        <v>0</v>
      </c>
      <c r="AG40" s="455">
        <v>0</v>
      </c>
      <c r="AH40" s="454">
        <v>0</v>
      </c>
      <c r="AI40" s="455">
        <v>0</v>
      </c>
      <c r="AJ40" s="454">
        <v>0</v>
      </c>
      <c r="AK40" s="455">
        <v>0</v>
      </c>
      <c r="AL40" s="454">
        <v>0</v>
      </c>
      <c r="AM40" s="455">
        <v>0</v>
      </c>
      <c r="AN40" s="454">
        <v>0</v>
      </c>
      <c r="AO40" s="455">
        <v>0</v>
      </c>
      <c r="AP40" s="454">
        <v>0</v>
      </c>
      <c r="AQ40" s="455">
        <v>0</v>
      </c>
      <c r="AR40" s="444">
        <v>0</v>
      </c>
      <c r="AS40" s="445">
        <v>0</v>
      </c>
      <c r="AT40" s="456"/>
      <c r="AU40" s="456"/>
    </row>
    <row r="41" spans="2:47" s="447" customFormat="1" x14ac:dyDescent="0.25">
      <c r="B41" s="448">
        <v>5400</v>
      </c>
      <c r="C41" s="449" t="s">
        <v>1517</v>
      </c>
      <c r="D41" s="442">
        <v>7859081.0399999991</v>
      </c>
      <c r="E41" s="443">
        <v>9559979.1600000001</v>
      </c>
      <c r="F41" s="442">
        <v>0</v>
      </c>
      <c r="G41" s="443">
        <v>0</v>
      </c>
      <c r="H41" s="442">
        <v>0</v>
      </c>
      <c r="I41" s="443">
        <v>0</v>
      </c>
      <c r="J41" s="442">
        <v>7859081.0399999991</v>
      </c>
      <c r="K41" s="443">
        <v>9559979.1600000001</v>
      </c>
      <c r="L41" s="442">
        <v>0</v>
      </c>
      <c r="M41" s="443">
        <v>0</v>
      </c>
      <c r="N41" s="442">
        <v>0</v>
      </c>
      <c r="O41" s="443">
        <v>0</v>
      </c>
      <c r="P41" s="442">
        <v>0</v>
      </c>
      <c r="Q41" s="443">
        <v>0</v>
      </c>
      <c r="R41" s="442">
        <v>0</v>
      </c>
      <c r="S41" s="443">
        <v>0</v>
      </c>
      <c r="T41" s="442">
        <v>0</v>
      </c>
      <c r="U41" s="443">
        <v>0</v>
      </c>
      <c r="V41" s="442">
        <v>0</v>
      </c>
      <c r="W41" s="443">
        <v>0</v>
      </c>
      <c r="X41" s="442">
        <v>0</v>
      </c>
      <c r="Y41" s="443">
        <v>0</v>
      </c>
      <c r="Z41" s="442">
        <v>0</v>
      </c>
      <c r="AA41" s="443">
        <v>0</v>
      </c>
      <c r="AB41" s="442">
        <v>0</v>
      </c>
      <c r="AC41" s="443">
        <v>0</v>
      </c>
      <c r="AD41" s="442">
        <v>0</v>
      </c>
      <c r="AE41" s="443">
        <v>0</v>
      </c>
      <c r="AF41" s="442">
        <v>0</v>
      </c>
      <c r="AG41" s="443">
        <v>0</v>
      </c>
      <c r="AH41" s="442">
        <v>0</v>
      </c>
      <c r="AI41" s="443">
        <v>0</v>
      </c>
      <c r="AJ41" s="442">
        <v>0</v>
      </c>
      <c r="AK41" s="443">
        <v>0</v>
      </c>
      <c r="AL41" s="442">
        <v>0</v>
      </c>
      <c r="AM41" s="443">
        <v>0</v>
      </c>
      <c r="AN41" s="442">
        <v>0</v>
      </c>
      <c r="AO41" s="443">
        <v>0</v>
      </c>
      <c r="AP41" s="442">
        <v>0</v>
      </c>
      <c r="AQ41" s="443">
        <v>0</v>
      </c>
      <c r="AR41" s="444">
        <v>0</v>
      </c>
      <c r="AS41" s="408">
        <v>0</v>
      </c>
      <c r="AT41" s="446"/>
      <c r="AU41" s="446"/>
    </row>
    <row r="42" spans="2:47" x14ac:dyDescent="0.25">
      <c r="B42" s="450">
        <v>5410</v>
      </c>
      <c r="C42" s="451" t="s">
        <v>2259</v>
      </c>
      <c r="D42" s="452">
        <v>7516126.0599999996</v>
      </c>
      <c r="E42" s="453">
        <v>9408638.3499999996</v>
      </c>
      <c r="F42" s="454">
        <v>0</v>
      </c>
      <c r="G42" s="455">
        <v>0</v>
      </c>
      <c r="H42" s="454">
        <v>0</v>
      </c>
      <c r="I42" s="455">
        <v>0</v>
      </c>
      <c r="J42" s="454">
        <v>7516126.0599999996</v>
      </c>
      <c r="K42" s="455">
        <v>9408638.3499999996</v>
      </c>
      <c r="L42" s="454">
        <v>0</v>
      </c>
      <c r="M42" s="455">
        <v>0</v>
      </c>
      <c r="N42" s="454">
        <v>0</v>
      </c>
      <c r="O42" s="455">
        <v>0</v>
      </c>
      <c r="P42" s="454">
        <v>0</v>
      </c>
      <c r="Q42" s="455">
        <v>0</v>
      </c>
      <c r="R42" s="454">
        <v>0</v>
      </c>
      <c r="S42" s="455">
        <v>0</v>
      </c>
      <c r="T42" s="454">
        <v>0</v>
      </c>
      <c r="U42" s="455">
        <v>0</v>
      </c>
      <c r="V42" s="454">
        <v>0</v>
      </c>
      <c r="W42" s="455">
        <v>0</v>
      </c>
      <c r="X42" s="454">
        <v>0</v>
      </c>
      <c r="Y42" s="455">
        <v>0</v>
      </c>
      <c r="Z42" s="454">
        <v>0</v>
      </c>
      <c r="AA42" s="455">
        <v>0</v>
      </c>
      <c r="AB42" s="454">
        <v>0</v>
      </c>
      <c r="AC42" s="455">
        <v>0</v>
      </c>
      <c r="AD42" s="454">
        <v>0</v>
      </c>
      <c r="AE42" s="455">
        <v>0</v>
      </c>
      <c r="AF42" s="454">
        <v>0</v>
      </c>
      <c r="AG42" s="455">
        <v>0</v>
      </c>
      <c r="AH42" s="454">
        <v>0</v>
      </c>
      <c r="AI42" s="455">
        <v>0</v>
      </c>
      <c r="AJ42" s="454">
        <v>0</v>
      </c>
      <c r="AK42" s="455">
        <v>0</v>
      </c>
      <c r="AL42" s="454">
        <v>0</v>
      </c>
      <c r="AM42" s="455">
        <v>0</v>
      </c>
      <c r="AN42" s="454">
        <v>0</v>
      </c>
      <c r="AO42" s="455">
        <v>0</v>
      </c>
      <c r="AP42" s="454">
        <v>0</v>
      </c>
      <c r="AQ42" s="455">
        <v>0</v>
      </c>
      <c r="AR42" s="444">
        <v>0</v>
      </c>
      <c r="AS42" s="408">
        <v>0</v>
      </c>
      <c r="AT42" s="456"/>
      <c r="AU42" s="456"/>
    </row>
    <row r="43" spans="2:47" x14ac:dyDescent="0.25">
      <c r="B43" s="450">
        <v>5420</v>
      </c>
      <c r="C43" s="451" t="s">
        <v>2260</v>
      </c>
      <c r="D43" s="452">
        <v>342954.98</v>
      </c>
      <c r="E43" s="453">
        <v>151340.81</v>
      </c>
      <c r="F43" s="454">
        <v>0</v>
      </c>
      <c r="G43" s="455">
        <v>0</v>
      </c>
      <c r="H43" s="454">
        <v>0</v>
      </c>
      <c r="I43" s="455">
        <v>0</v>
      </c>
      <c r="J43" s="454">
        <v>342954.98</v>
      </c>
      <c r="K43" s="455">
        <v>151340.81</v>
      </c>
      <c r="L43" s="454">
        <v>0</v>
      </c>
      <c r="M43" s="455">
        <v>0</v>
      </c>
      <c r="N43" s="454">
        <v>0</v>
      </c>
      <c r="O43" s="455">
        <v>0</v>
      </c>
      <c r="P43" s="454">
        <v>0</v>
      </c>
      <c r="Q43" s="455">
        <v>0</v>
      </c>
      <c r="R43" s="454">
        <v>0</v>
      </c>
      <c r="S43" s="455">
        <v>0</v>
      </c>
      <c r="T43" s="454">
        <v>0</v>
      </c>
      <c r="U43" s="455">
        <v>0</v>
      </c>
      <c r="V43" s="454">
        <v>0</v>
      </c>
      <c r="W43" s="455">
        <v>0</v>
      </c>
      <c r="X43" s="454">
        <v>0</v>
      </c>
      <c r="Y43" s="455">
        <v>0</v>
      </c>
      <c r="Z43" s="454">
        <v>0</v>
      </c>
      <c r="AA43" s="455">
        <v>0</v>
      </c>
      <c r="AB43" s="454">
        <v>0</v>
      </c>
      <c r="AC43" s="455">
        <v>0</v>
      </c>
      <c r="AD43" s="454">
        <v>0</v>
      </c>
      <c r="AE43" s="455">
        <v>0</v>
      </c>
      <c r="AF43" s="454">
        <v>0</v>
      </c>
      <c r="AG43" s="455">
        <v>0</v>
      </c>
      <c r="AH43" s="454">
        <v>0</v>
      </c>
      <c r="AI43" s="455">
        <v>0</v>
      </c>
      <c r="AJ43" s="454">
        <v>0</v>
      </c>
      <c r="AK43" s="455">
        <v>0</v>
      </c>
      <c r="AL43" s="454">
        <v>0</v>
      </c>
      <c r="AM43" s="455">
        <v>0</v>
      </c>
      <c r="AN43" s="454">
        <v>0</v>
      </c>
      <c r="AO43" s="455">
        <v>0</v>
      </c>
      <c r="AP43" s="454">
        <v>0</v>
      </c>
      <c r="AQ43" s="455">
        <v>0</v>
      </c>
      <c r="AR43" s="444">
        <v>0</v>
      </c>
      <c r="AS43" s="408">
        <v>0</v>
      </c>
      <c r="AT43" s="456"/>
      <c r="AU43" s="456"/>
    </row>
    <row r="44" spans="2:47" x14ac:dyDescent="0.25">
      <c r="B44" s="450">
        <v>5430</v>
      </c>
      <c r="C44" s="451" t="s">
        <v>2261</v>
      </c>
      <c r="D44" s="452">
        <v>0</v>
      </c>
      <c r="E44" s="453">
        <v>0</v>
      </c>
      <c r="F44" s="454">
        <v>0</v>
      </c>
      <c r="G44" s="455">
        <v>0</v>
      </c>
      <c r="H44" s="454">
        <v>0</v>
      </c>
      <c r="I44" s="455">
        <v>0</v>
      </c>
      <c r="J44" s="454">
        <v>0</v>
      </c>
      <c r="K44" s="455">
        <v>0</v>
      </c>
      <c r="L44" s="454">
        <v>0</v>
      </c>
      <c r="M44" s="455">
        <v>0</v>
      </c>
      <c r="N44" s="454">
        <v>0</v>
      </c>
      <c r="O44" s="455">
        <v>0</v>
      </c>
      <c r="P44" s="454">
        <v>0</v>
      </c>
      <c r="Q44" s="455">
        <v>0</v>
      </c>
      <c r="R44" s="454">
        <v>0</v>
      </c>
      <c r="S44" s="455">
        <v>0</v>
      </c>
      <c r="T44" s="454">
        <v>0</v>
      </c>
      <c r="U44" s="455">
        <v>0</v>
      </c>
      <c r="V44" s="454">
        <v>0</v>
      </c>
      <c r="W44" s="455">
        <v>0</v>
      </c>
      <c r="X44" s="454">
        <v>0</v>
      </c>
      <c r="Y44" s="455">
        <v>0</v>
      </c>
      <c r="Z44" s="454">
        <v>0</v>
      </c>
      <c r="AA44" s="455">
        <v>0</v>
      </c>
      <c r="AB44" s="454">
        <v>0</v>
      </c>
      <c r="AC44" s="455">
        <v>0</v>
      </c>
      <c r="AD44" s="454">
        <v>0</v>
      </c>
      <c r="AE44" s="455">
        <v>0</v>
      </c>
      <c r="AF44" s="454">
        <v>0</v>
      </c>
      <c r="AG44" s="455">
        <v>0</v>
      </c>
      <c r="AH44" s="454">
        <v>0</v>
      </c>
      <c r="AI44" s="455">
        <v>0</v>
      </c>
      <c r="AJ44" s="454">
        <v>0</v>
      </c>
      <c r="AK44" s="455">
        <v>0</v>
      </c>
      <c r="AL44" s="454">
        <v>0</v>
      </c>
      <c r="AM44" s="455">
        <v>0</v>
      </c>
      <c r="AN44" s="454">
        <v>0</v>
      </c>
      <c r="AO44" s="455">
        <v>0</v>
      </c>
      <c r="AP44" s="454">
        <v>0</v>
      </c>
      <c r="AQ44" s="455">
        <v>0</v>
      </c>
      <c r="AR44" s="444">
        <v>0</v>
      </c>
      <c r="AS44" s="408">
        <v>0</v>
      </c>
      <c r="AT44" s="456"/>
      <c r="AU44" s="456"/>
    </row>
    <row r="45" spans="2:47" x14ac:dyDescent="0.25">
      <c r="B45" s="450">
        <v>5440</v>
      </c>
      <c r="C45" s="451" t="s">
        <v>2262</v>
      </c>
      <c r="D45" s="452">
        <v>0</v>
      </c>
      <c r="E45" s="453">
        <v>0</v>
      </c>
      <c r="F45" s="454">
        <v>0</v>
      </c>
      <c r="G45" s="455">
        <v>0</v>
      </c>
      <c r="H45" s="454">
        <v>0</v>
      </c>
      <c r="I45" s="455">
        <v>0</v>
      </c>
      <c r="J45" s="454">
        <v>0</v>
      </c>
      <c r="K45" s="455">
        <v>0</v>
      </c>
      <c r="L45" s="454">
        <v>0</v>
      </c>
      <c r="M45" s="455">
        <v>0</v>
      </c>
      <c r="N45" s="454">
        <v>0</v>
      </c>
      <c r="O45" s="455">
        <v>0</v>
      </c>
      <c r="P45" s="454">
        <v>0</v>
      </c>
      <c r="Q45" s="455">
        <v>0</v>
      </c>
      <c r="R45" s="454">
        <v>0</v>
      </c>
      <c r="S45" s="455">
        <v>0</v>
      </c>
      <c r="T45" s="454">
        <v>0</v>
      </c>
      <c r="U45" s="455">
        <v>0</v>
      </c>
      <c r="V45" s="454">
        <v>0</v>
      </c>
      <c r="W45" s="455">
        <v>0</v>
      </c>
      <c r="X45" s="454">
        <v>0</v>
      </c>
      <c r="Y45" s="455">
        <v>0</v>
      </c>
      <c r="Z45" s="454">
        <v>0</v>
      </c>
      <c r="AA45" s="455">
        <v>0</v>
      </c>
      <c r="AB45" s="454">
        <v>0</v>
      </c>
      <c r="AC45" s="455">
        <v>0</v>
      </c>
      <c r="AD45" s="454">
        <v>0</v>
      </c>
      <c r="AE45" s="455">
        <v>0</v>
      </c>
      <c r="AF45" s="454">
        <v>0</v>
      </c>
      <c r="AG45" s="455">
        <v>0</v>
      </c>
      <c r="AH45" s="454">
        <v>0</v>
      </c>
      <c r="AI45" s="455">
        <v>0</v>
      </c>
      <c r="AJ45" s="454">
        <v>0</v>
      </c>
      <c r="AK45" s="455">
        <v>0</v>
      </c>
      <c r="AL45" s="454">
        <v>0</v>
      </c>
      <c r="AM45" s="455">
        <v>0</v>
      </c>
      <c r="AN45" s="454">
        <v>0</v>
      </c>
      <c r="AO45" s="455">
        <v>0</v>
      </c>
      <c r="AP45" s="454">
        <v>0</v>
      </c>
      <c r="AQ45" s="455">
        <v>0</v>
      </c>
      <c r="AR45" s="444">
        <v>0</v>
      </c>
      <c r="AS45" s="408">
        <v>0</v>
      </c>
      <c r="AT45" s="456"/>
      <c r="AU45" s="456"/>
    </row>
    <row r="46" spans="2:47" x14ac:dyDescent="0.25">
      <c r="B46" s="450">
        <v>5450</v>
      </c>
      <c r="C46" s="451" t="s">
        <v>2263</v>
      </c>
      <c r="D46" s="452">
        <v>0</v>
      </c>
      <c r="E46" s="453">
        <v>0</v>
      </c>
      <c r="F46" s="454">
        <v>0</v>
      </c>
      <c r="G46" s="455">
        <v>0</v>
      </c>
      <c r="H46" s="454">
        <v>0</v>
      </c>
      <c r="I46" s="455">
        <v>0</v>
      </c>
      <c r="J46" s="454">
        <v>0</v>
      </c>
      <c r="K46" s="455">
        <v>0</v>
      </c>
      <c r="L46" s="454">
        <v>0</v>
      </c>
      <c r="M46" s="455">
        <v>0</v>
      </c>
      <c r="N46" s="454">
        <v>0</v>
      </c>
      <c r="O46" s="455">
        <v>0</v>
      </c>
      <c r="P46" s="454">
        <v>0</v>
      </c>
      <c r="Q46" s="455">
        <v>0</v>
      </c>
      <c r="R46" s="454">
        <v>0</v>
      </c>
      <c r="S46" s="455">
        <v>0</v>
      </c>
      <c r="T46" s="454">
        <v>0</v>
      </c>
      <c r="U46" s="455">
        <v>0</v>
      </c>
      <c r="V46" s="454">
        <v>0</v>
      </c>
      <c r="W46" s="455">
        <v>0</v>
      </c>
      <c r="X46" s="454">
        <v>0</v>
      </c>
      <c r="Y46" s="455">
        <v>0</v>
      </c>
      <c r="Z46" s="454">
        <v>0</v>
      </c>
      <c r="AA46" s="455">
        <v>0</v>
      </c>
      <c r="AB46" s="454">
        <v>0</v>
      </c>
      <c r="AC46" s="455">
        <v>0</v>
      </c>
      <c r="AD46" s="454">
        <v>0</v>
      </c>
      <c r="AE46" s="455">
        <v>0</v>
      </c>
      <c r="AF46" s="454">
        <v>0</v>
      </c>
      <c r="AG46" s="455">
        <v>0</v>
      </c>
      <c r="AH46" s="454">
        <v>0</v>
      </c>
      <c r="AI46" s="455">
        <v>0</v>
      </c>
      <c r="AJ46" s="454">
        <v>0</v>
      </c>
      <c r="AK46" s="455">
        <v>0</v>
      </c>
      <c r="AL46" s="454">
        <v>0</v>
      </c>
      <c r="AM46" s="455">
        <v>0</v>
      </c>
      <c r="AN46" s="454">
        <v>0</v>
      </c>
      <c r="AO46" s="455">
        <v>0</v>
      </c>
      <c r="AP46" s="454">
        <v>0</v>
      </c>
      <c r="AQ46" s="455">
        <v>0</v>
      </c>
      <c r="AR46" s="444">
        <v>0</v>
      </c>
      <c r="AS46" s="445">
        <v>0</v>
      </c>
      <c r="AT46" s="456"/>
      <c r="AU46" s="456"/>
    </row>
    <row r="47" spans="2:47" s="447" customFormat="1" x14ac:dyDescent="0.25">
      <c r="B47" s="448">
        <v>5500</v>
      </c>
      <c r="C47" s="449" t="s">
        <v>1519</v>
      </c>
      <c r="D47" s="442">
        <v>685767074.52000022</v>
      </c>
      <c r="E47" s="443">
        <v>595562478.24000013</v>
      </c>
      <c r="F47" s="442">
        <v>3850321.09</v>
      </c>
      <c r="G47" s="443">
        <v>3932772.94</v>
      </c>
      <c r="H47" s="442">
        <v>2759711.0700000003</v>
      </c>
      <c r="I47" s="443">
        <v>2131565.9699999997</v>
      </c>
      <c r="J47" s="442">
        <v>617596160.48000002</v>
      </c>
      <c r="K47" s="443">
        <v>549076452.10000002</v>
      </c>
      <c r="L47" s="442">
        <v>937495.27000000014</v>
      </c>
      <c r="M47" s="443">
        <v>982806.44000000006</v>
      </c>
      <c r="N47" s="442">
        <v>1879488.75</v>
      </c>
      <c r="O47" s="443">
        <v>1065766.5</v>
      </c>
      <c r="P47" s="442">
        <v>0</v>
      </c>
      <c r="Q47" s="443">
        <v>0</v>
      </c>
      <c r="R47" s="442">
        <v>7734367.6500000004</v>
      </c>
      <c r="S47" s="443">
        <v>4329694.2699999996</v>
      </c>
      <c r="T47" s="442">
        <v>1582600.01</v>
      </c>
      <c r="U47" s="443">
        <v>1464974.18</v>
      </c>
      <c r="V47" s="442">
        <v>191416.34</v>
      </c>
      <c r="W47" s="443">
        <v>147351.85999999999</v>
      </c>
      <c r="X47" s="442">
        <v>12222295.43</v>
      </c>
      <c r="Y47" s="443">
        <v>12048894.16</v>
      </c>
      <c r="Z47" s="442">
        <v>1027508.92</v>
      </c>
      <c r="AA47" s="443">
        <v>846254.89</v>
      </c>
      <c r="AB47" s="442">
        <v>0</v>
      </c>
      <c r="AC47" s="443">
        <v>0</v>
      </c>
      <c r="AD47" s="442">
        <v>23307147.66</v>
      </c>
      <c r="AE47" s="443">
        <v>5830151.0899999999</v>
      </c>
      <c r="AF47" s="442">
        <v>3842788.8</v>
      </c>
      <c r="AG47" s="443">
        <v>3584094.22</v>
      </c>
      <c r="AH47" s="442">
        <v>88033.46</v>
      </c>
      <c r="AI47" s="443">
        <v>97070.93</v>
      </c>
      <c r="AJ47" s="442">
        <v>389049.32</v>
      </c>
      <c r="AK47" s="443">
        <v>332943.51</v>
      </c>
      <c r="AL47" s="442">
        <v>6270104.6900000004</v>
      </c>
      <c r="AM47" s="443">
        <v>47349.43</v>
      </c>
      <c r="AN47" s="442">
        <v>672963.32</v>
      </c>
      <c r="AO47" s="443">
        <v>406081.08</v>
      </c>
      <c r="AP47" s="442">
        <v>1415622.26</v>
      </c>
      <c r="AQ47" s="443">
        <v>496843.59</v>
      </c>
      <c r="AR47" s="444">
        <v>0</v>
      </c>
      <c r="AS47" s="445">
        <v>8741411.0800000001</v>
      </c>
      <c r="AT47" s="446"/>
      <c r="AU47" s="446"/>
    </row>
    <row r="48" spans="2:47" s="790" customFormat="1" ht="22.5" x14ac:dyDescent="0.25">
      <c r="B48" s="781">
        <v>5510</v>
      </c>
      <c r="C48" s="782" t="s">
        <v>707</v>
      </c>
      <c r="D48" s="783">
        <v>653195513.18000019</v>
      </c>
      <c r="E48" s="784">
        <v>586053330.31000006</v>
      </c>
      <c r="F48" s="785">
        <v>3850321.09</v>
      </c>
      <c r="G48" s="786">
        <v>3932772.94</v>
      </c>
      <c r="H48" s="785">
        <v>2755129.24</v>
      </c>
      <c r="I48" s="786">
        <v>2124689.19</v>
      </c>
      <c r="J48" s="785">
        <v>604870058.98000002</v>
      </c>
      <c r="K48" s="786">
        <v>542103090.99000001</v>
      </c>
      <c r="L48" s="785">
        <v>937495.27000000014</v>
      </c>
      <c r="M48" s="786">
        <v>982806.44000000006</v>
      </c>
      <c r="N48" s="785">
        <v>1879488.75</v>
      </c>
      <c r="O48" s="786">
        <v>1065766.5</v>
      </c>
      <c r="P48" s="785">
        <v>0</v>
      </c>
      <c r="Q48" s="786">
        <v>0</v>
      </c>
      <c r="R48" s="785">
        <v>7734367.6500000004</v>
      </c>
      <c r="S48" s="786">
        <v>4329694.2699999996</v>
      </c>
      <c r="T48" s="785">
        <v>1582600.01</v>
      </c>
      <c r="U48" s="786">
        <v>1464974.18</v>
      </c>
      <c r="V48" s="785">
        <v>191416.34</v>
      </c>
      <c r="W48" s="786">
        <v>147351.85999999999</v>
      </c>
      <c r="X48" s="785">
        <v>12183004.08</v>
      </c>
      <c r="Y48" s="786">
        <v>12005275.35</v>
      </c>
      <c r="Z48" s="785">
        <v>1027508.92</v>
      </c>
      <c r="AA48" s="786">
        <v>846254.89</v>
      </c>
      <c r="AB48" s="785">
        <v>0</v>
      </c>
      <c r="AC48" s="786">
        <v>0</v>
      </c>
      <c r="AD48" s="785">
        <v>3628827.62</v>
      </c>
      <c r="AE48" s="786">
        <v>3392209.29</v>
      </c>
      <c r="AF48" s="785">
        <v>3842788.8</v>
      </c>
      <c r="AG48" s="786">
        <v>3584094.22</v>
      </c>
      <c r="AH48" s="785">
        <v>88033.46</v>
      </c>
      <c r="AI48" s="786">
        <v>97070.93</v>
      </c>
      <c r="AJ48" s="785">
        <v>389049.32</v>
      </c>
      <c r="AK48" s="786">
        <v>332943.51</v>
      </c>
      <c r="AL48" s="785">
        <v>6146838.0700000003</v>
      </c>
      <c r="AM48" s="786">
        <v>0</v>
      </c>
      <c r="AN48" s="785">
        <v>672963.32</v>
      </c>
      <c r="AO48" s="786">
        <v>406081.08</v>
      </c>
      <c r="AP48" s="785">
        <v>1415622.26</v>
      </c>
      <c r="AQ48" s="786">
        <v>496843.59</v>
      </c>
      <c r="AR48" s="787">
        <v>0</v>
      </c>
      <c r="AS48" s="788">
        <v>8741411.0800000001</v>
      </c>
      <c r="AT48" s="789"/>
      <c r="AU48" s="789"/>
    </row>
    <row r="49" spans="2:47" s="790" customFormat="1" x14ac:dyDescent="0.25">
      <c r="B49" s="781">
        <v>5520</v>
      </c>
      <c r="C49" s="782" t="s">
        <v>417</v>
      </c>
      <c r="D49" s="783">
        <v>763583.29</v>
      </c>
      <c r="E49" s="784">
        <v>6062574.71</v>
      </c>
      <c r="F49" s="785">
        <v>0</v>
      </c>
      <c r="G49" s="786">
        <v>0</v>
      </c>
      <c r="H49" s="785">
        <v>0</v>
      </c>
      <c r="I49" s="786">
        <v>0</v>
      </c>
      <c r="J49" s="785">
        <v>763583.29</v>
      </c>
      <c r="K49" s="786">
        <v>6062574.71</v>
      </c>
      <c r="L49" s="785">
        <v>0</v>
      </c>
      <c r="M49" s="786">
        <v>0</v>
      </c>
      <c r="N49" s="785">
        <v>0</v>
      </c>
      <c r="O49" s="786">
        <v>0</v>
      </c>
      <c r="P49" s="785">
        <v>0</v>
      </c>
      <c r="Q49" s="786">
        <v>0</v>
      </c>
      <c r="R49" s="785">
        <v>0</v>
      </c>
      <c r="S49" s="786">
        <v>0</v>
      </c>
      <c r="T49" s="785">
        <v>0</v>
      </c>
      <c r="U49" s="786">
        <v>0</v>
      </c>
      <c r="V49" s="785">
        <v>0</v>
      </c>
      <c r="W49" s="786">
        <v>0</v>
      </c>
      <c r="X49" s="785">
        <v>0</v>
      </c>
      <c r="Y49" s="786">
        <v>0</v>
      </c>
      <c r="Z49" s="785">
        <v>0</v>
      </c>
      <c r="AA49" s="786">
        <v>0</v>
      </c>
      <c r="AB49" s="785">
        <v>0</v>
      </c>
      <c r="AC49" s="786">
        <v>0</v>
      </c>
      <c r="AD49" s="785">
        <v>0</v>
      </c>
      <c r="AE49" s="786">
        <v>0</v>
      </c>
      <c r="AF49" s="785">
        <v>0</v>
      </c>
      <c r="AG49" s="786">
        <v>0</v>
      </c>
      <c r="AH49" s="785">
        <v>0</v>
      </c>
      <c r="AI49" s="786">
        <v>0</v>
      </c>
      <c r="AJ49" s="785">
        <v>0</v>
      </c>
      <c r="AK49" s="786">
        <v>0</v>
      </c>
      <c r="AL49" s="785">
        <v>0</v>
      </c>
      <c r="AM49" s="786">
        <v>0</v>
      </c>
      <c r="AN49" s="785">
        <v>0</v>
      </c>
      <c r="AO49" s="786">
        <v>0</v>
      </c>
      <c r="AP49" s="785">
        <v>0</v>
      </c>
      <c r="AQ49" s="786">
        <v>0</v>
      </c>
      <c r="AR49" s="787">
        <v>0</v>
      </c>
      <c r="AS49" s="788">
        <v>0</v>
      </c>
      <c r="AT49" s="789"/>
      <c r="AU49" s="789"/>
    </row>
    <row r="50" spans="2:47" x14ac:dyDescent="0.25">
      <c r="B50" s="450">
        <v>5530</v>
      </c>
      <c r="C50" s="451" t="s">
        <v>708</v>
      </c>
      <c r="D50" s="452">
        <v>11756463.35</v>
      </c>
      <c r="E50" s="453">
        <v>1814780.96</v>
      </c>
      <c r="F50" s="454">
        <v>0</v>
      </c>
      <c r="G50" s="455">
        <v>0</v>
      </c>
      <c r="H50" s="760">
        <v>13.02</v>
      </c>
      <c r="I50" s="761">
        <v>6876.78</v>
      </c>
      <c r="J50" s="454">
        <v>0</v>
      </c>
      <c r="K50" s="455">
        <v>0</v>
      </c>
      <c r="L50" s="454">
        <v>0</v>
      </c>
      <c r="M50" s="455">
        <v>0</v>
      </c>
      <c r="N50" s="454">
        <v>0</v>
      </c>
      <c r="O50" s="455">
        <v>0</v>
      </c>
      <c r="P50" s="454">
        <v>0</v>
      </c>
      <c r="Q50" s="455">
        <v>0</v>
      </c>
      <c r="R50" s="454">
        <v>0</v>
      </c>
      <c r="S50" s="455">
        <v>0</v>
      </c>
      <c r="T50" s="454">
        <v>0</v>
      </c>
      <c r="U50" s="455">
        <v>0</v>
      </c>
      <c r="V50" s="454">
        <v>0</v>
      </c>
      <c r="W50" s="455">
        <v>0</v>
      </c>
      <c r="X50" s="454">
        <v>0</v>
      </c>
      <c r="Y50" s="455">
        <v>0</v>
      </c>
      <c r="Z50" s="454">
        <v>0</v>
      </c>
      <c r="AA50" s="455">
        <v>0</v>
      </c>
      <c r="AB50" s="454">
        <v>0</v>
      </c>
      <c r="AC50" s="455">
        <v>0</v>
      </c>
      <c r="AD50" s="454">
        <v>11756450.33</v>
      </c>
      <c r="AE50" s="455">
        <v>1807904.18</v>
      </c>
      <c r="AF50" s="454">
        <v>0</v>
      </c>
      <c r="AG50" s="455">
        <v>0</v>
      </c>
      <c r="AH50" s="454">
        <v>0</v>
      </c>
      <c r="AI50" s="455">
        <v>0</v>
      </c>
      <c r="AJ50" s="454">
        <v>0</v>
      </c>
      <c r="AK50" s="455">
        <v>0</v>
      </c>
      <c r="AL50" s="454">
        <v>0</v>
      </c>
      <c r="AM50" s="455">
        <v>0</v>
      </c>
      <c r="AN50" s="454">
        <v>0</v>
      </c>
      <c r="AO50" s="455">
        <v>0</v>
      </c>
      <c r="AP50" s="454">
        <v>0</v>
      </c>
      <c r="AQ50" s="455">
        <v>0</v>
      </c>
      <c r="AR50" s="444">
        <v>0</v>
      </c>
      <c r="AS50" s="408">
        <v>0</v>
      </c>
      <c r="AT50" s="456"/>
      <c r="AU50" s="456"/>
    </row>
    <row r="51" spans="2:47" ht="22.5" x14ac:dyDescent="0.25">
      <c r="B51" s="450">
        <v>5540</v>
      </c>
      <c r="C51" s="451" t="s">
        <v>709</v>
      </c>
      <c r="D51" s="452">
        <v>0</v>
      </c>
      <c r="E51" s="453">
        <v>0</v>
      </c>
      <c r="F51" s="454">
        <v>0</v>
      </c>
      <c r="G51" s="455">
        <v>0</v>
      </c>
      <c r="H51" s="760">
        <v>0</v>
      </c>
      <c r="I51" s="761">
        <v>0</v>
      </c>
      <c r="J51" s="454">
        <v>0</v>
      </c>
      <c r="K51" s="455">
        <v>0</v>
      </c>
      <c r="L51" s="454">
        <v>0</v>
      </c>
      <c r="M51" s="455">
        <v>0</v>
      </c>
      <c r="N51" s="454">
        <v>0</v>
      </c>
      <c r="O51" s="455">
        <v>0</v>
      </c>
      <c r="P51" s="454">
        <v>0</v>
      </c>
      <c r="Q51" s="455">
        <v>0</v>
      </c>
      <c r="R51" s="454">
        <v>0</v>
      </c>
      <c r="S51" s="455">
        <v>0</v>
      </c>
      <c r="T51" s="454">
        <v>0</v>
      </c>
      <c r="U51" s="455">
        <v>0</v>
      </c>
      <c r="V51" s="454">
        <v>0</v>
      </c>
      <c r="W51" s="455">
        <v>0</v>
      </c>
      <c r="X51" s="454">
        <v>0</v>
      </c>
      <c r="Y51" s="455">
        <v>0</v>
      </c>
      <c r="Z51" s="454">
        <v>0</v>
      </c>
      <c r="AA51" s="455">
        <v>0</v>
      </c>
      <c r="AB51" s="454">
        <v>0</v>
      </c>
      <c r="AC51" s="455">
        <v>0</v>
      </c>
      <c r="AD51" s="454">
        <v>0</v>
      </c>
      <c r="AE51" s="455">
        <v>0</v>
      </c>
      <c r="AF51" s="454">
        <v>0</v>
      </c>
      <c r="AG51" s="455">
        <v>0</v>
      </c>
      <c r="AH51" s="454">
        <v>0</v>
      </c>
      <c r="AI51" s="455">
        <v>0</v>
      </c>
      <c r="AJ51" s="454">
        <v>0</v>
      </c>
      <c r="AK51" s="455">
        <v>0</v>
      </c>
      <c r="AL51" s="454">
        <v>0</v>
      </c>
      <c r="AM51" s="455">
        <v>0</v>
      </c>
      <c r="AN51" s="454">
        <v>0</v>
      </c>
      <c r="AO51" s="455">
        <v>0</v>
      </c>
      <c r="AP51" s="454">
        <v>0</v>
      </c>
      <c r="AQ51" s="455">
        <v>0</v>
      </c>
      <c r="AR51" s="444">
        <v>0</v>
      </c>
      <c r="AS51" s="408">
        <v>0</v>
      </c>
      <c r="AT51" s="456"/>
      <c r="AU51" s="456"/>
    </row>
    <row r="52" spans="2:47" x14ac:dyDescent="0.25">
      <c r="B52" s="450">
        <v>5550</v>
      </c>
      <c r="C52" s="451" t="s">
        <v>710</v>
      </c>
      <c r="D52" s="452">
        <v>0</v>
      </c>
      <c r="E52" s="453">
        <v>0</v>
      </c>
      <c r="F52" s="454">
        <v>0</v>
      </c>
      <c r="G52" s="455">
        <v>0</v>
      </c>
      <c r="H52" s="760">
        <v>0</v>
      </c>
      <c r="I52" s="761">
        <v>0</v>
      </c>
      <c r="J52" s="454">
        <v>0</v>
      </c>
      <c r="K52" s="455">
        <v>0</v>
      </c>
      <c r="L52" s="454">
        <v>0</v>
      </c>
      <c r="M52" s="455">
        <v>0</v>
      </c>
      <c r="N52" s="454">
        <v>0</v>
      </c>
      <c r="O52" s="455">
        <v>0</v>
      </c>
      <c r="P52" s="454">
        <v>0</v>
      </c>
      <c r="Q52" s="455">
        <v>0</v>
      </c>
      <c r="R52" s="454">
        <v>0</v>
      </c>
      <c r="S52" s="455">
        <v>0</v>
      </c>
      <c r="T52" s="454">
        <v>0</v>
      </c>
      <c r="U52" s="455">
        <v>0</v>
      </c>
      <c r="V52" s="454">
        <v>0</v>
      </c>
      <c r="W52" s="455">
        <v>0</v>
      </c>
      <c r="X52" s="454">
        <v>0</v>
      </c>
      <c r="Y52" s="455">
        <v>0</v>
      </c>
      <c r="Z52" s="454">
        <v>0</v>
      </c>
      <c r="AA52" s="455">
        <v>0</v>
      </c>
      <c r="AB52" s="454">
        <v>0</v>
      </c>
      <c r="AC52" s="455">
        <v>0</v>
      </c>
      <c r="AD52" s="454">
        <v>0</v>
      </c>
      <c r="AE52" s="455">
        <v>0</v>
      </c>
      <c r="AF52" s="454">
        <v>0</v>
      </c>
      <c r="AG52" s="455">
        <v>0</v>
      </c>
      <c r="AH52" s="454">
        <v>0</v>
      </c>
      <c r="AI52" s="455">
        <v>0</v>
      </c>
      <c r="AJ52" s="454">
        <v>0</v>
      </c>
      <c r="AK52" s="455">
        <v>0</v>
      </c>
      <c r="AL52" s="454">
        <v>0</v>
      </c>
      <c r="AM52" s="455">
        <v>0</v>
      </c>
      <c r="AN52" s="454">
        <v>0</v>
      </c>
      <c r="AO52" s="455">
        <v>0</v>
      </c>
      <c r="AP52" s="454">
        <v>0</v>
      </c>
      <c r="AQ52" s="455">
        <v>0</v>
      </c>
      <c r="AR52" s="444">
        <v>0</v>
      </c>
      <c r="AS52" s="408">
        <v>0</v>
      </c>
      <c r="AT52" s="456"/>
      <c r="AU52" s="456"/>
    </row>
    <row r="53" spans="2:47" x14ac:dyDescent="0.25">
      <c r="B53" s="450">
        <v>5590</v>
      </c>
      <c r="C53" s="451" t="s">
        <v>711</v>
      </c>
      <c r="D53" s="452">
        <v>20051514.700000003</v>
      </c>
      <c r="E53" s="453">
        <v>1631792.26</v>
      </c>
      <c r="F53" s="454">
        <v>0</v>
      </c>
      <c r="G53" s="455">
        <v>0</v>
      </c>
      <c r="H53" s="760">
        <v>4568.8100000000004</v>
      </c>
      <c r="I53" s="761">
        <v>0</v>
      </c>
      <c r="J53" s="454">
        <v>11962518.210000001</v>
      </c>
      <c r="K53" s="455">
        <v>910786.4</v>
      </c>
      <c r="L53" s="454">
        <v>0</v>
      </c>
      <c r="M53" s="455">
        <v>0</v>
      </c>
      <c r="N53" s="454">
        <v>0</v>
      </c>
      <c r="O53" s="455">
        <v>0</v>
      </c>
      <c r="P53" s="454">
        <v>0</v>
      </c>
      <c r="Q53" s="455">
        <v>0</v>
      </c>
      <c r="R53" s="454">
        <v>0</v>
      </c>
      <c r="S53" s="455">
        <v>0</v>
      </c>
      <c r="T53" s="454">
        <v>0</v>
      </c>
      <c r="U53" s="455">
        <v>0</v>
      </c>
      <c r="V53" s="454">
        <v>0</v>
      </c>
      <c r="W53" s="455">
        <v>0</v>
      </c>
      <c r="X53" s="454">
        <v>39291.35</v>
      </c>
      <c r="Y53" s="455">
        <v>43618.81</v>
      </c>
      <c r="Z53" s="454">
        <v>0</v>
      </c>
      <c r="AA53" s="455">
        <v>0</v>
      </c>
      <c r="AB53" s="454">
        <v>0</v>
      </c>
      <c r="AC53" s="455">
        <v>0</v>
      </c>
      <c r="AD53" s="454">
        <v>7921869.71</v>
      </c>
      <c r="AE53" s="455">
        <v>630037.62</v>
      </c>
      <c r="AF53" s="454">
        <v>0</v>
      </c>
      <c r="AG53" s="455">
        <v>0</v>
      </c>
      <c r="AH53" s="454">
        <v>0</v>
      </c>
      <c r="AI53" s="455">
        <v>0</v>
      </c>
      <c r="AJ53" s="454">
        <v>0</v>
      </c>
      <c r="AK53" s="455">
        <v>0</v>
      </c>
      <c r="AL53" s="454">
        <v>123266.62</v>
      </c>
      <c r="AM53" s="455">
        <v>47349.43</v>
      </c>
      <c r="AN53" s="454">
        <v>0</v>
      </c>
      <c r="AO53" s="455">
        <v>0</v>
      </c>
      <c r="AP53" s="454">
        <v>0</v>
      </c>
      <c r="AQ53" s="455">
        <v>0</v>
      </c>
      <c r="AR53" s="444">
        <v>0</v>
      </c>
      <c r="AS53" s="445">
        <v>0</v>
      </c>
      <c r="AT53" s="456"/>
      <c r="AU53" s="456"/>
    </row>
    <row r="54" spans="2:47" s="447" customFormat="1" x14ac:dyDescent="0.25">
      <c r="B54" s="448">
        <v>5600</v>
      </c>
      <c r="C54" s="449" t="s">
        <v>437</v>
      </c>
      <c r="D54" s="442">
        <v>146752809.17000002</v>
      </c>
      <c r="E54" s="443">
        <v>99153805.25</v>
      </c>
      <c r="F54" s="442">
        <v>0</v>
      </c>
      <c r="G54" s="443">
        <v>0</v>
      </c>
      <c r="H54" s="762">
        <v>0</v>
      </c>
      <c r="I54" s="763">
        <v>0</v>
      </c>
      <c r="J54" s="442">
        <v>146168713.87</v>
      </c>
      <c r="K54" s="443">
        <v>93079502.909999996</v>
      </c>
      <c r="L54" s="442">
        <v>0</v>
      </c>
      <c r="M54" s="443">
        <v>0</v>
      </c>
      <c r="N54" s="442">
        <v>0</v>
      </c>
      <c r="O54" s="443">
        <v>0</v>
      </c>
      <c r="P54" s="442">
        <v>0</v>
      </c>
      <c r="Q54" s="443">
        <v>0</v>
      </c>
      <c r="R54" s="442">
        <v>0</v>
      </c>
      <c r="S54" s="443">
        <v>0</v>
      </c>
      <c r="T54" s="442">
        <v>0</v>
      </c>
      <c r="U54" s="443">
        <v>0</v>
      </c>
      <c r="V54" s="442">
        <v>0</v>
      </c>
      <c r="W54" s="443">
        <v>0</v>
      </c>
      <c r="X54" s="442">
        <v>584095.30000000005</v>
      </c>
      <c r="Y54" s="443">
        <v>0</v>
      </c>
      <c r="Z54" s="442">
        <v>0</v>
      </c>
      <c r="AA54" s="443">
        <v>0</v>
      </c>
      <c r="AB54" s="442">
        <v>0</v>
      </c>
      <c r="AC54" s="443">
        <v>0</v>
      </c>
      <c r="AD54" s="442">
        <v>0</v>
      </c>
      <c r="AE54" s="443">
        <v>0</v>
      </c>
      <c r="AF54" s="442">
        <v>0</v>
      </c>
      <c r="AG54" s="443">
        <v>0</v>
      </c>
      <c r="AH54" s="442">
        <v>0</v>
      </c>
      <c r="AI54" s="443">
        <v>0</v>
      </c>
      <c r="AJ54" s="442">
        <v>0</v>
      </c>
      <c r="AK54" s="443">
        <v>0</v>
      </c>
      <c r="AL54" s="442">
        <v>0</v>
      </c>
      <c r="AM54" s="443">
        <v>6074302.3399999999</v>
      </c>
      <c r="AN54" s="442">
        <v>0</v>
      </c>
      <c r="AO54" s="443">
        <v>0</v>
      </c>
      <c r="AP54" s="442">
        <v>0</v>
      </c>
      <c r="AQ54" s="443">
        <v>0</v>
      </c>
      <c r="AR54" s="444">
        <v>0</v>
      </c>
      <c r="AS54" s="408">
        <v>0</v>
      </c>
      <c r="AT54" s="446"/>
      <c r="AU54" s="446"/>
    </row>
    <row r="55" spans="2:47" x14ac:dyDescent="0.25">
      <c r="B55" s="450">
        <v>5610</v>
      </c>
      <c r="C55" s="451" t="s">
        <v>2264</v>
      </c>
      <c r="D55" s="452">
        <v>146752809.17000002</v>
      </c>
      <c r="E55" s="453">
        <v>93079502.909999996</v>
      </c>
      <c r="F55" s="454">
        <v>0</v>
      </c>
      <c r="G55" s="455">
        <v>0</v>
      </c>
      <c r="H55" s="454">
        <v>0</v>
      </c>
      <c r="I55" s="455">
        <v>0</v>
      </c>
      <c r="J55" s="454">
        <v>146168713.87</v>
      </c>
      <c r="K55" s="455">
        <v>93079502.909999996</v>
      </c>
      <c r="L55" s="454">
        <v>0</v>
      </c>
      <c r="M55" s="455">
        <v>0</v>
      </c>
      <c r="N55" s="454">
        <v>0</v>
      </c>
      <c r="O55" s="455">
        <v>0</v>
      </c>
      <c r="P55" s="454">
        <v>0</v>
      </c>
      <c r="Q55" s="455">
        <v>0</v>
      </c>
      <c r="R55" s="454">
        <v>0</v>
      </c>
      <c r="S55" s="455">
        <v>0</v>
      </c>
      <c r="T55" s="454">
        <v>0</v>
      </c>
      <c r="U55" s="455">
        <v>0</v>
      </c>
      <c r="V55" s="454">
        <v>0</v>
      </c>
      <c r="W55" s="455">
        <v>0</v>
      </c>
      <c r="X55" s="454">
        <v>584095.30000000005</v>
      </c>
      <c r="Y55" s="455">
        <v>0</v>
      </c>
      <c r="Z55" s="454">
        <v>0</v>
      </c>
      <c r="AA55" s="455">
        <v>0</v>
      </c>
      <c r="AB55" s="454">
        <v>0</v>
      </c>
      <c r="AC55" s="455">
        <v>0</v>
      </c>
      <c r="AD55" s="454">
        <v>0</v>
      </c>
      <c r="AE55" s="455">
        <v>0</v>
      </c>
      <c r="AF55" s="454">
        <v>0</v>
      </c>
      <c r="AG55" s="455">
        <v>0</v>
      </c>
      <c r="AH55" s="454">
        <v>0</v>
      </c>
      <c r="AI55" s="455">
        <v>0</v>
      </c>
      <c r="AJ55" s="454">
        <v>0</v>
      </c>
      <c r="AK55" s="455">
        <v>0</v>
      </c>
      <c r="AL55" s="454">
        <v>0</v>
      </c>
      <c r="AM55" s="455">
        <v>0</v>
      </c>
      <c r="AN55" s="454">
        <v>0</v>
      </c>
      <c r="AO55" s="455">
        <v>0</v>
      </c>
      <c r="AP55" s="454">
        <v>0</v>
      </c>
      <c r="AQ55" s="455">
        <v>0</v>
      </c>
      <c r="AR55" s="444">
        <v>0</v>
      </c>
      <c r="AS55" s="408">
        <v>0</v>
      </c>
      <c r="AT55" s="456"/>
      <c r="AU55" s="456"/>
    </row>
    <row r="56" spans="2:47" x14ac:dyDescent="0.25">
      <c r="B56" s="450"/>
      <c r="C56" s="451" t="s">
        <v>2265</v>
      </c>
      <c r="D56" s="452">
        <v>0</v>
      </c>
      <c r="E56" s="453">
        <v>6074302.3399999999</v>
      </c>
      <c r="F56" s="454">
        <v>0</v>
      </c>
      <c r="G56" s="455">
        <v>0</v>
      </c>
      <c r="H56" s="454">
        <v>0</v>
      </c>
      <c r="I56" s="455">
        <v>0</v>
      </c>
      <c r="J56" s="454">
        <v>0</v>
      </c>
      <c r="K56" s="455">
        <v>0</v>
      </c>
      <c r="L56" s="454">
        <v>0</v>
      </c>
      <c r="M56" s="455">
        <v>0</v>
      </c>
      <c r="N56" s="454">
        <v>0</v>
      </c>
      <c r="O56" s="455">
        <v>0</v>
      </c>
      <c r="P56" s="454">
        <v>0</v>
      </c>
      <c r="Q56" s="455">
        <v>0</v>
      </c>
      <c r="R56" s="454">
        <v>0</v>
      </c>
      <c r="S56" s="455">
        <v>0</v>
      </c>
      <c r="T56" s="454">
        <v>0</v>
      </c>
      <c r="U56" s="455">
        <v>0</v>
      </c>
      <c r="V56" s="454">
        <v>0</v>
      </c>
      <c r="W56" s="455">
        <v>0</v>
      </c>
      <c r="X56" s="454">
        <v>0</v>
      </c>
      <c r="Y56" s="455">
        <v>0</v>
      </c>
      <c r="Z56" s="454">
        <v>0</v>
      </c>
      <c r="AA56" s="455">
        <v>0</v>
      </c>
      <c r="AB56" s="454">
        <v>0</v>
      </c>
      <c r="AC56" s="455">
        <v>0</v>
      </c>
      <c r="AD56" s="454">
        <v>0</v>
      </c>
      <c r="AE56" s="455">
        <v>0</v>
      </c>
      <c r="AF56" s="454">
        <v>0</v>
      </c>
      <c r="AG56" s="455">
        <v>0</v>
      </c>
      <c r="AH56" s="454">
        <v>0</v>
      </c>
      <c r="AI56" s="455">
        <v>0</v>
      </c>
      <c r="AJ56" s="454">
        <v>0</v>
      </c>
      <c r="AK56" s="455">
        <v>0</v>
      </c>
      <c r="AL56" s="454">
        <v>0</v>
      </c>
      <c r="AM56" s="455">
        <v>6074302.3399999999</v>
      </c>
      <c r="AN56" s="454">
        <v>0</v>
      </c>
      <c r="AO56" s="455">
        <v>0</v>
      </c>
      <c r="AP56" s="454">
        <v>0</v>
      </c>
      <c r="AQ56" s="455">
        <v>0</v>
      </c>
      <c r="AR56" s="444">
        <v>0</v>
      </c>
      <c r="AS56" s="445">
        <v>0</v>
      </c>
      <c r="AT56" s="456"/>
      <c r="AU56" s="456"/>
    </row>
    <row r="57" spans="2:47" s="447" customFormat="1" x14ac:dyDescent="0.25">
      <c r="B57" s="464">
        <v>3210</v>
      </c>
      <c r="C57" s="465" t="s">
        <v>2266</v>
      </c>
      <c r="D57" s="466">
        <v>-4191119.777200222</v>
      </c>
      <c r="E57" s="467">
        <v>452247689.31999969</v>
      </c>
      <c r="F57" s="466">
        <v>-6778103.1800000221</v>
      </c>
      <c r="G57" s="467">
        <v>-750886.85000002384</v>
      </c>
      <c r="H57" s="466">
        <v>5158004.7399999946</v>
      </c>
      <c r="I57" s="467">
        <v>8540550.2499999851</v>
      </c>
      <c r="J57" s="466">
        <v>-85905335.920000076</v>
      </c>
      <c r="K57" s="467">
        <v>167118277.97999954</v>
      </c>
      <c r="L57" s="466">
        <v>-201630.49000000209</v>
      </c>
      <c r="M57" s="467">
        <v>-467985.80999999866</v>
      </c>
      <c r="N57" s="466">
        <v>-4026755.1000000015</v>
      </c>
      <c r="O57" s="467">
        <v>3412126.400000006</v>
      </c>
      <c r="P57" s="466">
        <v>0</v>
      </c>
      <c r="Q57" s="467">
        <v>0</v>
      </c>
      <c r="R57" s="466">
        <v>84440334.120000005</v>
      </c>
      <c r="S57" s="467">
        <v>40568001.329999983</v>
      </c>
      <c r="T57" s="466">
        <v>666287.73999999464</v>
      </c>
      <c r="U57" s="467">
        <v>3530347.4599999785</v>
      </c>
      <c r="V57" s="466">
        <v>206109.71999999974</v>
      </c>
      <c r="W57" s="467">
        <v>724210.21000000043</v>
      </c>
      <c r="X57" s="466">
        <v>-31310584.600000024</v>
      </c>
      <c r="Y57" s="467">
        <v>7863487.4200000167</v>
      </c>
      <c r="Z57" s="466">
        <v>1711859.0800000019</v>
      </c>
      <c r="AA57" s="467">
        <v>2307919.4699999988</v>
      </c>
      <c r="AB57" s="466">
        <v>-312610.33000000194</v>
      </c>
      <c r="AC57" s="467">
        <v>11037430.129999995</v>
      </c>
      <c r="AD57" s="466">
        <v>26759135.969999999</v>
      </c>
      <c r="AE57" s="467">
        <v>108959634.14000003</v>
      </c>
      <c r="AF57" s="466">
        <v>-7220852.0900000036</v>
      </c>
      <c r="AG57" s="467">
        <v>10551561.860000014</v>
      </c>
      <c r="AH57" s="466">
        <v>560874.91999999993</v>
      </c>
      <c r="AI57" s="467">
        <v>1009281.5800000001</v>
      </c>
      <c r="AJ57" s="466">
        <v>2549788.0799999982</v>
      </c>
      <c r="AK57" s="467">
        <v>3203220.8299999963</v>
      </c>
      <c r="AL57" s="466">
        <v>5897621.7727999985</v>
      </c>
      <c r="AM57" s="467">
        <v>2866983.6799999774</v>
      </c>
      <c r="AN57" s="466">
        <v>1466331.650000006</v>
      </c>
      <c r="AO57" s="467">
        <v>4096703.5799999982</v>
      </c>
      <c r="AP57" s="466">
        <v>2148404.1400000006</v>
      </c>
      <c r="AQ57" s="467">
        <v>5380196.7799999937</v>
      </c>
      <c r="AR57" s="468">
        <v>0</v>
      </c>
      <c r="AS57" s="469">
        <v>72296628.879999995</v>
      </c>
      <c r="AT57" s="446"/>
      <c r="AU57" s="446"/>
    </row>
    <row r="58" spans="2:47" x14ac:dyDescent="0.25">
      <c r="E58" s="471"/>
      <c r="F58" s="456"/>
      <c r="G58" s="456"/>
      <c r="H58" s="456"/>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6"/>
      <c r="AF58" s="456"/>
      <c r="AG58" s="456"/>
      <c r="AH58" s="456"/>
      <c r="AI58" s="456"/>
      <c r="AJ58" s="456"/>
      <c r="AK58" s="456"/>
      <c r="AL58" s="456"/>
      <c r="AM58" s="456"/>
      <c r="AN58" s="456"/>
      <c r="AO58" s="456"/>
      <c r="AP58" s="456"/>
      <c r="AQ58" s="456"/>
      <c r="AR58" s="456"/>
      <c r="AT58" s="456"/>
      <c r="AU58" s="456"/>
    </row>
    <row r="59" spans="2:47" x14ac:dyDescent="0.25">
      <c r="D59" s="471"/>
      <c r="E59" s="471"/>
      <c r="F59" s="456"/>
      <c r="G59" s="456"/>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6"/>
      <c r="AG59" s="456"/>
      <c r="AH59" s="456"/>
      <c r="AI59" s="456"/>
      <c r="AJ59" s="456"/>
      <c r="AK59" s="456"/>
      <c r="AL59" s="456"/>
      <c r="AM59" s="456"/>
      <c r="AN59" s="456"/>
      <c r="AO59" s="456"/>
      <c r="AP59" s="456"/>
      <c r="AQ59" s="456"/>
      <c r="AR59" s="472"/>
      <c r="AS59" s="456"/>
      <c r="AT59" s="456"/>
      <c r="AU59" s="456"/>
    </row>
    <row r="60" spans="2:47" x14ac:dyDescent="0.25">
      <c r="J60" s="473"/>
      <c r="K60" s="473"/>
      <c r="L60" s="473"/>
      <c r="M60" s="473"/>
      <c r="N60" s="473"/>
      <c r="O60" s="473"/>
      <c r="R60" s="473"/>
      <c r="S60" s="473"/>
      <c r="T60" s="473"/>
      <c r="U60" s="473"/>
      <c r="V60" s="473"/>
      <c r="W60" s="473"/>
      <c r="X60" s="473"/>
      <c r="Y60" s="473"/>
      <c r="Z60" s="473"/>
      <c r="AA60" s="473"/>
      <c r="AB60" s="473"/>
      <c r="AC60" s="473"/>
      <c r="AD60" s="473"/>
      <c r="AE60" s="473"/>
      <c r="AF60" s="473"/>
      <c r="AG60" s="473"/>
      <c r="AH60" s="473"/>
      <c r="AI60" s="473"/>
      <c r="AJ60" s="473"/>
      <c r="AK60" s="473"/>
      <c r="AL60" s="474"/>
      <c r="AM60" s="473"/>
      <c r="AN60" s="473"/>
      <c r="AO60" s="473"/>
      <c r="AP60" s="473"/>
      <c r="AQ60" s="473"/>
    </row>
    <row r="61" spans="2:47" x14ac:dyDescent="0.25">
      <c r="J61" s="475"/>
      <c r="K61" s="475"/>
      <c r="L61" s="475"/>
      <c r="M61" s="475"/>
      <c r="N61" s="475"/>
      <c r="O61" s="475"/>
      <c r="R61" s="475"/>
      <c r="S61" s="475"/>
      <c r="T61" s="475"/>
      <c r="U61" s="475"/>
      <c r="V61" s="475"/>
      <c r="W61" s="475"/>
      <c r="X61" s="475"/>
      <c r="Y61" s="475"/>
      <c r="Z61" s="475"/>
      <c r="AA61" s="475"/>
      <c r="AB61" s="475"/>
      <c r="AC61" s="475"/>
      <c r="AD61" s="475"/>
      <c r="AE61" s="475"/>
      <c r="AF61" s="475"/>
      <c r="AG61" s="475"/>
      <c r="AH61" s="475"/>
      <c r="AI61" s="475"/>
      <c r="AJ61" s="475"/>
      <c r="AK61" s="475"/>
      <c r="AL61" s="474"/>
      <c r="AM61" s="475"/>
      <c r="AN61" s="475"/>
      <c r="AO61" s="475"/>
      <c r="AP61" s="475"/>
      <c r="AQ61" s="475"/>
    </row>
    <row r="62" spans="2:47" x14ac:dyDescent="0.25">
      <c r="AM62" s="476"/>
    </row>
    <row r="63" spans="2:47" x14ac:dyDescent="0.25">
      <c r="J63" s="473"/>
      <c r="K63" s="473"/>
      <c r="L63" s="473"/>
      <c r="M63" s="473"/>
      <c r="N63" s="473"/>
      <c r="O63" s="473"/>
      <c r="R63" s="477"/>
      <c r="S63" s="477"/>
      <c r="T63" s="477"/>
      <c r="U63" s="477"/>
      <c r="V63" s="477"/>
      <c r="W63" s="477"/>
      <c r="X63" s="477"/>
      <c r="Y63" s="477"/>
      <c r="Z63" s="477"/>
      <c r="AA63" s="477"/>
      <c r="AB63" s="477"/>
      <c r="AC63" s="477"/>
      <c r="AD63" s="477"/>
      <c r="AE63" s="477"/>
      <c r="AF63" s="477"/>
      <c r="AG63" s="477"/>
      <c r="AH63" s="477"/>
      <c r="AI63" s="477"/>
      <c r="AJ63" s="477"/>
      <c r="AK63" s="477"/>
      <c r="AL63" s="478"/>
      <c r="AM63" s="479"/>
      <c r="AN63" s="477"/>
      <c r="AO63" s="477"/>
      <c r="AP63" s="477"/>
      <c r="AQ63" s="477"/>
    </row>
  </sheetData>
  <mergeCells count="24">
    <mergeCell ref="AR2:AS2"/>
    <mergeCell ref="V2:W2"/>
    <mergeCell ref="X2:Y2"/>
    <mergeCell ref="Z2:AA2"/>
    <mergeCell ref="AB2:AC2"/>
    <mergeCell ref="AD2:AE2"/>
    <mergeCell ref="AF2:AG2"/>
    <mergeCell ref="AH2:AI2"/>
    <mergeCell ref="AJ2:AK2"/>
    <mergeCell ref="AL2:AM2"/>
    <mergeCell ref="AN2:AO2"/>
    <mergeCell ref="AP2:AQ2"/>
    <mergeCell ref="T2:U2"/>
    <mergeCell ref="B1:E1"/>
    <mergeCell ref="B2:B3"/>
    <mergeCell ref="C2:C3"/>
    <mergeCell ref="D2:E2"/>
    <mergeCell ref="F2:G2"/>
    <mergeCell ref="H2:I2"/>
    <mergeCell ref="J2:K2"/>
    <mergeCell ref="L2:M2"/>
    <mergeCell ref="N2:O2"/>
    <mergeCell ref="P2:Q2"/>
    <mergeCell ref="R2:S2"/>
  </mergeCells>
  <dataValidations count="3">
    <dataValidation allowBlank="1" showInputMessage="1" showErrorMessage="1" prompt="Corresponde al número de cuenta al 4° nivel del Plan de Cuentas emitido por el CONAC (DOF 23/12/2015)." sqref="B2"/>
    <dataValidation allowBlank="1" showInputMessage="1" showErrorMessage="1" prompt="Corresponde al nombre o descripción de la cuenta de acuerdo al Plan de Cuentas emitido por el CONAC." sqref="C2"/>
    <dataValidation allowBlank="1" showInputMessage="1" showErrorMessage="1" prompt="Muestra el saldo de las cuentas acumulado al periodo correspondiente a la información financiera/cuenta pública que se presenta." sqref="D3:AS3"/>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3"/>
  <sheetViews>
    <sheetView workbookViewId="0">
      <selection activeCell="B14" sqref="B14"/>
    </sheetView>
  </sheetViews>
  <sheetFormatPr baseColWidth="10" defaultColWidth="11.42578125" defaultRowHeight="11.25" x14ac:dyDescent="0.25"/>
  <cols>
    <col min="1" max="1" width="5.85546875" style="378" bestFit="1" customWidth="1"/>
    <col min="2" max="2" width="53.7109375" style="420" customWidth="1"/>
    <col min="3" max="3" width="13.85546875" style="420" bestFit="1" customWidth="1"/>
    <col min="4" max="4" width="13.85546875" style="421" bestFit="1" customWidth="1"/>
    <col min="5" max="6" width="12.85546875" style="378" bestFit="1" customWidth="1"/>
    <col min="7" max="7" width="9.7109375" style="378" customWidth="1"/>
    <col min="8" max="8" width="9.7109375" style="378" bestFit="1" customWidth="1"/>
    <col min="9" max="10" width="12.5703125" style="378" customWidth="1"/>
    <col min="11" max="12" width="9.5703125" style="378" customWidth="1"/>
    <col min="13" max="14" width="10.42578125" style="378" customWidth="1"/>
    <col min="15" max="16" width="8.85546875" style="378" bestFit="1" customWidth="1"/>
    <col min="17" max="18" width="10.42578125" style="378" customWidth="1"/>
    <col min="19" max="19" width="9.7109375" style="378" customWidth="1"/>
    <col min="20" max="20" width="9.5703125" style="378" customWidth="1"/>
    <col min="21" max="21" width="8.85546875" style="378" customWidth="1"/>
    <col min="22" max="22" width="8.7109375" style="378" customWidth="1"/>
    <col min="23" max="24" width="10.5703125" style="378" customWidth="1"/>
    <col min="25" max="28" width="9.5703125" style="378" customWidth="1"/>
    <col min="29" max="30" width="10.42578125" style="378" bestFit="1" customWidth="1"/>
    <col min="31" max="32" width="9.7109375" style="378" bestFit="1" customWidth="1"/>
    <col min="33" max="36" width="10.42578125" style="378" bestFit="1" customWidth="1"/>
    <col min="37" max="37" width="9.85546875" style="378" customWidth="1"/>
    <col min="38" max="38" width="9.7109375" style="378" bestFit="1" customWidth="1"/>
    <col min="39" max="40" width="9.5703125" style="422" bestFit="1" customWidth="1"/>
    <col min="41" max="41" width="8.85546875" style="378" bestFit="1" customWidth="1"/>
    <col min="42" max="42" width="8.7109375" style="378" bestFit="1" customWidth="1"/>
    <col min="43" max="43" width="8.5703125" style="379" customWidth="1"/>
    <col min="44" max="44" width="10.7109375" style="379" bestFit="1" customWidth="1"/>
    <col min="45" max="46" width="12.85546875" style="379" bestFit="1" customWidth="1"/>
    <col min="47" max="16384" width="11.42578125" style="379"/>
  </cols>
  <sheetData>
    <row r="1" spans="1:46" ht="41.25" customHeight="1" x14ac:dyDescent="0.25">
      <c r="A1" s="825" t="s">
        <v>2163</v>
      </c>
      <c r="B1" s="826"/>
      <c r="C1" s="826"/>
      <c r="D1" s="826"/>
      <c r="AM1" s="378"/>
      <c r="AN1" s="378"/>
    </row>
    <row r="2" spans="1:46" ht="61.9" customHeight="1" x14ac:dyDescent="0.25">
      <c r="A2" s="818" t="s">
        <v>2164</v>
      </c>
      <c r="B2" s="818" t="s">
        <v>2165</v>
      </c>
      <c r="C2" s="820" t="s">
        <v>471</v>
      </c>
      <c r="D2" s="820"/>
      <c r="E2" s="820" t="s">
        <v>2166</v>
      </c>
      <c r="F2" s="820"/>
      <c r="G2" s="820" t="s">
        <v>2167</v>
      </c>
      <c r="H2" s="820"/>
      <c r="I2" s="820" t="s">
        <v>2168</v>
      </c>
      <c r="J2" s="820"/>
      <c r="K2" s="824" t="s">
        <v>2169</v>
      </c>
      <c r="L2" s="823"/>
      <c r="M2" s="824" t="s">
        <v>2170</v>
      </c>
      <c r="N2" s="822"/>
      <c r="O2" s="821" t="s">
        <v>2171</v>
      </c>
      <c r="P2" s="821"/>
      <c r="Q2" s="821" t="s">
        <v>2172</v>
      </c>
      <c r="R2" s="821"/>
      <c r="S2" s="824" t="s">
        <v>2173</v>
      </c>
      <c r="T2" s="823"/>
      <c r="U2" s="824" t="s">
        <v>2174</v>
      </c>
      <c r="V2" s="823"/>
      <c r="W2" s="824" t="s">
        <v>2175</v>
      </c>
      <c r="X2" s="823"/>
      <c r="Y2" s="824" t="s">
        <v>2176</v>
      </c>
      <c r="Z2" s="823"/>
      <c r="AA2" s="824" t="s">
        <v>2177</v>
      </c>
      <c r="AB2" s="823"/>
      <c r="AC2" s="824" t="s">
        <v>2178</v>
      </c>
      <c r="AD2" s="823"/>
      <c r="AE2" s="824" t="s">
        <v>2179</v>
      </c>
      <c r="AF2" s="823"/>
      <c r="AG2" s="824" t="s">
        <v>2180</v>
      </c>
      <c r="AH2" s="823"/>
      <c r="AI2" s="824" t="s">
        <v>2181</v>
      </c>
      <c r="AJ2" s="822"/>
      <c r="AK2" s="813" t="s">
        <v>2182</v>
      </c>
      <c r="AL2" s="817"/>
      <c r="AM2" s="824" t="s">
        <v>2183</v>
      </c>
      <c r="AN2" s="823"/>
      <c r="AO2" s="824" t="s">
        <v>2184</v>
      </c>
      <c r="AP2" s="823"/>
      <c r="AQ2" s="820" t="s">
        <v>2185</v>
      </c>
      <c r="AR2" s="820"/>
    </row>
    <row r="3" spans="1:46" s="383" customFormat="1" ht="15" customHeight="1" x14ac:dyDescent="0.25">
      <c r="A3" s="818"/>
      <c r="B3" s="818"/>
      <c r="C3" s="380">
        <v>2020</v>
      </c>
      <c r="D3" s="381">
        <v>2019</v>
      </c>
      <c r="E3" s="380">
        <v>2020</v>
      </c>
      <c r="F3" s="382">
        <v>2019</v>
      </c>
      <c r="G3" s="380">
        <v>2020</v>
      </c>
      <c r="H3" s="382">
        <v>2019</v>
      </c>
      <c r="I3" s="380">
        <v>2020</v>
      </c>
      <c r="J3" s="382">
        <v>2019</v>
      </c>
      <c r="K3" s="380">
        <v>2020</v>
      </c>
      <c r="L3" s="382">
        <v>2019</v>
      </c>
      <c r="M3" s="380">
        <v>2020</v>
      </c>
      <c r="N3" s="382">
        <v>2019</v>
      </c>
      <c r="O3" s="380">
        <v>2020</v>
      </c>
      <c r="P3" s="382">
        <v>2019</v>
      </c>
      <c r="Q3" s="380">
        <v>2020</v>
      </c>
      <c r="R3" s="382">
        <v>2019</v>
      </c>
      <c r="S3" s="382">
        <v>2020</v>
      </c>
      <c r="T3" s="382">
        <v>2019</v>
      </c>
      <c r="U3" s="380">
        <v>2020</v>
      </c>
      <c r="V3" s="382">
        <v>2019</v>
      </c>
      <c r="W3" s="380">
        <v>2020</v>
      </c>
      <c r="X3" s="382">
        <v>2019</v>
      </c>
      <c r="Y3" s="380">
        <v>2020</v>
      </c>
      <c r="Z3" s="382">
        <v>2019</v>
      </c>
      <c r="AA3" s="380">
        <v>2020</v>
      </c>
      <c r="AB3" s="382">
        <v>2019</v>
      </c>
      <c r="AC3" s="380">
        <v>2020</v>
      </c>
      <c r="AD3" s="382">
        <v>2019</v>
      </c>
      <c r="AE3" s="380">
        <v>2020</v>
      </c>
      <c r="AF3" s="382">
        <v>2019</v>
      </c>
      <c r="AG3" s="380">
        <v>2020</v>
      </c>
      <c r="AH3" s="382">
        <v>2019</v>
      </c>
      <c r="AI3" s="380">
        <v>2020</v>
      </c>
      <c r="AJ3" s="382">
        <v>2019</v>
      </c>
      <c r="AK3" s="380">
        <v>2020</v>
      </c>
      <c r="AL3" s="382">
        <v>2019</v>
      </c>
      <c r="AM3" s="380">
        <v>2020</v>
      </c>
      <c r="AN3" s="382">
        <v>2019</v>
      </c>
      <c r="AO3" s="380">
        <v>2020</v>
      </c>
      <c r="AP3" s="382">
        <v>2019</v>
      </c>
      <c r="AQ3" s="380">
        <v>2020</v>
      </c>
      <c r="AR3" s="381">
        <v>2019</v>
      </c>
    </row>
    <row r="4" spans="1:46" s="392" customFormat="1" x14ac:dyDescent="0.25">
      <c r="A4" s="384">
        <v>1000</v>
      </c>
      <c r="B4" s="385" t="s">
        <v>2186</v>
      </c>
      <c r="C4" s="386">
        <v>12624351836.135893</v>
      </c>
      <c r="D4" s="387">
        <v>12239065556.129995</v>
      </c>
      <c r="E4" s="387">
        <v>81001639.309999987</v>
      </c>
      <c r="F4" s="388">
        <v>91621280.840000004</v>
      </c>
      <c r="G4" s="387">
        <v>24542148.230000004</v>
      </c>
      <c r="H4" s="387">
        <v>22108564.07</v>
      </c>
      <c r="I4" s="387">
        <v>10755604470.27</v>
      </c>
      <c r="J4" s="387">
        <v>10151566834.92</v>
      </c>
      <c r="K4" s="387">
        <v>24972447.190000001</v>
      </c>
      <c r="L4" s="387">
        <v>25183154.579999998</v>
      </c>
      <c r="M4" s="387">
        <v>113017900.42999999</v>
      </c>
      <c r="N4" s="387">
        <v>114241215.40000001</v>
      </c>
      <c r="O4" s="387">
        <v>1166873.7600000002</v>
      </c>
      <c r="P4" s="388">
        <v>1166873.7600000002</v>
      </c>
      <c r="Q4" s="387">
        <v>232350812.28999999</v>
      </c>
      <c r="R4" s="388">
        <v>151361957.21000001</v>
      </c>
      <c r="S4" s="387">
        <v>24861650.439999998</v>
      </c>
      <c r="T4" s="388">
        <v>24707661.810000002</v>
      </c>
      <c r="U4" s="387">
        <v>9665344.6600000001</v>
      </c>
      <c r="V4" s="388">
        <v>9098566.4199999999</v>
      </c>
      <c r="W4" s="387">
        <v>198255350.99000001</v>
      </c>
      <c r="X4" s="388">
        <v>231528427.35000008</v>
      </c>
      <c r="Y4" s="387">
        <v>27694111.080000002</v>
      </c>
      <c r="Z4" s="388">
        <v>25984921.300000004</v>
      </c>
      <c r="AA4" s="387">
        <v>24624750.32</v>
      </c>
      <c r="AB4" s="388">
        <v>27214071.140000001</v>
      </c>
      <c r="AC4" s="387">
        <v>615067228.64999998</v>
      </c>
      <c r="AD4" s="388">
        <v>584321732.27999997</v>
      </c>
      <c r="AE4" s="387">
        <v>40444714.219999984</v>
      </c>
      <c r="AF4" s="388">
        <v>45960115.479999982</v>
      </c>
      <c r="AG4" s="387">
        <v>60203890.670000002</v>
      </c>
      <c r="AH4" s="388">
        <v>59622570.390000001</v>
      </c>
      <c r="AI4" s="387">
        <v>277408186.5</v>
      </c>
      <c r="AJ4" s="388">
        <v>258250771.89000005</v>
      </c>
      <c r="AK4" s="387">
        <v>74346334.045900032</v>
      </c>
      <c r="AL4" s="388">
        <v>76807400.719999999</v>
      </c>
      <c r="AM4" s="387">
        <v>29779440.419999998</v>
      </c>
      <c r="AN4" s="388">
        <v>27654736.979999997</v>
      </c>
      <c r="AO4" s="387">
        <v>9344542.6600000001</v>
      </c>
      <c r="AP4" s="388">
        <v>8833751.6899999995</v>
      </c>
      <c r="AQ4" s="389">
        <v>0</v>
      </c>
      <c r="AR4" s="390">
        <v>301830947.89999998</v>
      </c>
      <c r="AS4" s="391"/>
    </row>
    <row r="5" spans="1:46" ht="12.75" customHeight="1" x14ac:dyDescent="0.25">
      <c r="A5" s="393">
        <v>1100</v>
      </c>
      <c r="B5" s="394" t="s">
        <v>2187</v>
      </c>
      <c r="C5" s="395">
        <v>3065482571.4779</v>
      </c>
      <c r="D5" s="396">
        <v>4355368763.6100006</v>
      </c>
      <c r="E5" s="396">
        <v>17022529.23</v>
      </c>
      <c r="F5" s="397">
        <v>25026707.650000002</v>
      </c>
      <c r="G5" s="396">
        <v>11598478.290000001</v>
      </c>
      <c r="H5" s="396">
        <v>6834286.8399999999</v>
      </c>
      <c r="I5" s="396">
        <v>2244800292.3600001</v>
      </c>
      <c r="J5" s="396">
        <v>3422007436.2199998</v>
      </c>
      <c r="K5" s="396">
        <v>2908905.2300000004</v>
      </c>
      <c r="L5" s="396">
        <v>2192717.3499999996</v>
      </c>
      <c r="M5" s="396">
        <v>3088033.16</v>
      </c>
      <c r="N5" s="396">
        <v>5026205.4800000004</v>
      </c>
      <c r="O5" s="396">
        <v>385452.17</v>
      </c>
      <c r="P5" s="397">
        <v>385452.17</v>
      </c>
      <c r="Q5" s="396">
        <v>111246185.76000001</v>
      </c>
      <c r="R5" s="397">
        <v>53529922.370000005</v>
      </c>
      <c r="S5" s="396">
        <v>17399693.849999998</v>
      </c>
      <c r="T5" s="397">
        <v>16800129.060000002</v>
      </c>
      <c r="U5" s="396">
        <v>3303823.19</v>
      </c>
      <c r="V5" s="397">
        <v>2686826.72</v>
      </c>
      <c r="W5" s="396">
        <v>48418497.059999995</v>
      </c>
      <c r="X5" s="397">
        <v>89960942.269999996</v>
      </c>
      <c r="Y5" s="396">
        <v>22460833.370000001</v>
      </c>
      <c r="Z5" s="397">
        <v>20529891.880000003</v>
      </c>
      <c r="AA5" s="396">
        <v>10342960.360000001</v>
      </c>
      <c r="AB5" s="397">
        <v>11683699.33</v>
      </c>
      <c r="AC5" s="396">
        <v>408481681.24000001</v>
      </c>
      <c r="AD5" s="397">
        <v>408697005.67000002</v>
      </c>
      <c r="AE5" s="396">
        <v>11971838.25</v>
      </c>
      <c r="AF5" s="397">
        <v>14108290.58</v>
      </c>
      <c r="AG5" s="396">
        <v>39036373.109999999</v>
      </c>
      <c r="AH5" s="397">
        <v>38366027.390000001</v>
      </c>
      <c r="AI5" s="396">
        <v>56476824.450000003</v>
      </c>
      <c r="AJ5" s="397">
        <v>68153922.189999998</v>
      </c>
      <c r="AK5" s="396">
        <v>27131561.6479</v>
      </c>
      <c r="AL5" s="397">
        <v>36829950.460000001</v>
      </c>
      <c r="AM5" s="396">
        <v>25493147.709999997</v>
      </c>
      <c r="AN5" s="397">
        <v>23088318.739999998</v>
      </c>
      <c r="AO5" s="396">
        <v>3915461.04</v>
      </c>
      <c r="AP5" s="397">
        <v>4703365.8999999994</v>
      </c>
      <c r="AQ5" s="398">
        <v>0</v>
      </c>
      <c r="AR5" s="399">
        <v>104757665.34</v>
      </c>
      <c r="AS5" s="391"/>
      <c r="AT5" s="400"/>
    </row>
    <row r="6" spans="1:46" x14ac:dyDescent="0.25">
      <c r="A6" s="401">
        <v>1110</v>
      </c>
      <c r="B6" s="402" t="s">
        <v>2188</v>
      </c>
      <c r="C6" s="403">
        <v>1698870511.1446998</v>
      </c>
      <c r="D6" s="404">
        <v>2528407622.9900002</v>
      </c>
      <c r="E6" s="405">
        <v>16354526.220000001</v>
      </c>
      <c r="F6" s="406">
        <v>24299345.460000001</v>
      </c>
      <c r="G6" s="405">
        <v>10646227.560000001</v>
      </c>
      <c r="H6" s="405">
        <v>5770568.4299999997</v>
      </c>
      <c r="I6" s="405">
        <v>1224543843.1800001</v>
      </c>
      <c r="J6" s="405">
        <v>1952872897.0599999</v>
      </c>
      <c r="K6" s="405">
        <v>2891235.87</v>
      </c>
      <c r="L6" s="405">
        <v>2189880.34</v>
      </c>
      <c r="M6" s="405">
        <v>1320833.0900000001</v>
      </c>
      <c r="N6" s="405">
        <v>3400001.2800000003</v>
      </c>
      <c r="O6" s="405">
        <v>385352.17</v>
      </c>
      <c r="P6" s="406">
        <v>385352.17</v>
      </c>
      <c r="Q6" s="405">
        <v>76446570.719999999</v>
      </c>
      <c r="R6" s="406">
        <v>43553255.640000001</v>
      </c>
      <c r="S6" s="405">
        <v>13019002.42</v>
      </c>
      <c r="T6" s="406">
        <v>12098501</v>
      </c>
      <c r="U6" s="405">
        <v>2988854.19</v>
      </c>
      <c r="V6" s="406">
        <v>2371857.7200000002</v>
      </c>
      <c r="W6" s="405">
        <v>40167327.899999999</v>
      </c>
      <c r="X6" s="406">
        <v>65459050.399999999</v>
      </c>
      <c r="Y6" s="405">
        <v>22438192.550000001</v>
      </c>
      <c r="Z6" s="406">
        <v>20509881.670000002</v>
      </c>
      <c r="AA6" s="405">
        <v>10084328.810000001</v>
      </c>
      <c r="AB6" s="406">
        <v>11423698.279999999</v>
      </c>
      <c r="AC6" s="405">
        <v>128493292.08</v>
      </c>
      <c r="AD6" s="406">
        <v>153934119.02000001</v>
      </c>
      <c r="AE6" s="405">
        <v>11487140.98</v>
      </c>
      <c r="AF6" s="406">
        <v>13364377.09</v>
      </c>
      <c r="AG6" s="405">
        <v>39036373.109999999</v>
      </c>
      <c r="AH6" s="406">
        <v>38362325.920000002</v>
      </c>
      <c r="AI6" s="405">
        <v>50170464.600000001</v>
      </c>
      <c r="AJ6" s="406">
        <v>58328518.240000002</v>
      </c>
      <c r="AK6" s="405">
        <v>23571924.754700001</v>
      </c>
      <c r="AL6" s="406">
        <v>32655244.879999999</v>
      </c>
      <c r="AM6" s="405">
        <v>20931198.710000001</v>
      </c>
      <c r="AN6" s="406">
        <v>17246554.989999998</v>
      </c>
      <c r="AO6" s="405">
        <v>3893822.23</v>
      </c>
      <c r="AP6" s="406">
        <v>4657806.63</v>
      </c>
      <c r="AQ6" s="398">
        <v>0</v>
      </c>
      <c r="AR6" s="407">
        <v>65524386.770000003</v>
      </c>
      <c r="AS6" s="391"/>
      <c r="AT6" s="400"/>
    </row>
    <row r="7" spans="1:46" x14ac:dyDescent="0.25">
      <c r="A7" s="401">
        <v>1120</v>
      </c>
      <c r="B7" s="402" t="s">
        <v>2189</v>
      </c>
      <c r="C7" s="403">
        <v>1317947305.2032001</v>
      </c>
      <c r="D7" s="404">
        <v>1782934356.9800003</v>
      </c>
      <c r="E7" s="405">
        <v>668003.01</v>
      </c>
      <c r="F7" s="406">
        <v>645074.27</v>
      </c>
      <c r="G7" s="405">
        <v>98436.93</v>
      </c>
      <c r="H7" s="405">
        <v>212094.41</v>
      </c>
      <c r="I7" s="405">
        <v>1226916182.6900001</v>
      </c>
      <c r="J7" s="405">
        <v>1673204922.55</v>
      </c>
      <c r="K7" s="405">
        <v>-0.28000000000000003</v>
      </c>
      <c r="L7" s="405">
        <v>0</v>
      </c>
      <c r="M7" s="405">
        <v>46214.17</v>
      </c>
      <c r="N7" s="405">
        <v>52558.66</v>
      </c>
      <c r="O7" s="405">
        <v>100</v>
      </c>
      <c r="P7" s="406">
        <v>100</v>
      </c>
      <c r="Q7" s="405">
        <v>34376578.200000003</v>
      </c>
      <c r="R7" s="406">
        <v>5722203.8200000003</v>
      </c>
      <c r="S7" s="405">
        <v>4112985.62</v>
      </c>
      <c r="T7" s="406">
        <v>4436216.71</v>
      </c>
      <c r="U7" s="405">
        <v>572</v>
      </c>
      <c r="V7" s="406">
        <v>572</v>
      </c>
      <c r="W7" s="405">
        <v>2284334.2599999998</v>
      </c>
      <c r="X7" s="406">
        <v>697983.25</v>
      </c>
      <c r="Y7" s="405">
        <v>22640.82</v>
      </c>
      <c r="Z7" s="406">
        <v>20010.21</v>
      </c>
      <c r="AA7" s="405">
        <v>217100</v>
      </c>
      <c r="AB7" s="406">
        <v>218248</v>
      </c>
      <c r="AC7" s="405">
        <v>41331260.450000003</v>
      </c>
      <c r="AD7" s="406">
        <v>49320134.740000002</v>
      </c>
      <c r="AE7" s="405">
        <v>125313.48</v>
      </c>
      <c r="AF7" s="406">
        <v>145669.48000000001</v>
      </c>
      <c r="AG7" s="405">
        <v>0</v>
      </c>
      <c r="AH7" s="406">
        <v>3701.47</v>
      </c>
      <c r="AI7" s="405">
        <v>877213.82</v>
      </c>
      <c r="AJ7" s="406">
        <v>2567343.7999999998</v>
      </c>
      <c r="AK7" s="405">
        <v>3196393.2132000001</v>
      </c>
      <c r="AL7" s="406">
        <v>3811461.9</v>
      </c>
      <c r="AM7" s="405">
        <v>3652338.01</v>
      </c>
      <c r="AN7" s="406">
        <v>4932152.76</v>
      </c>
      <c r="AO7" s="405">
        <v>21638.81</v>
      </c>
      <c r="AP7" s="406">
        <v>45559.27</v>
      </c>
      <c r="AQ7" s="398">
        <v>0</v>
      </c>
      <c r="AR7" s="407">
        <v>36898349.68</v>
      </c>
      <c r="AS7" s="391"/>
      <c r="AT7" s="400"/>
    </row>
    <row r="8" spans="1:46" x14ac:dyDescent="0.25">
      <c r="A8" s="401">
        <v>1130</v>
      </c>
      <c r="B8" s="402" t="s">
        <v>2190</v>
      </c>
      <c r="C8" s="403">
        <v>194683989.73999995</v>
      </c>
      <c r="D8" s="404">
        <v>189845805.78999999</v>
      </c>
      <c r="E8" s="405">
        <v>0</v>
      </c>
      <c r="F8" s="406">
        <v>82287.92</v>
      </c>
      <c r="G8" s="405">
        <v>757176.08</v>
      </c>
      <c r="H8" s="405">
        <v>757176.08</v>
      </c>
      <c r="I8" s="405">
        <v>173118639.31999999</v>
      </c>
      <c r="J8" s="405">
        <v>129302312.48</v>
      </c>
      <c r="K8" s="405">
        <v>17669.64</v>
      </c>
      <c r="L8" s="405">
        <v>2837.0099999999998</v>
      </c>
      <c r="M8" s="405">
        <v>0</v>
      </c>
      <c r="N8" s="405">
        <v>0</v>
      </c>
      <c r="O8" s="405">
        <v>0</v>
      </c>
      <c r="P8" s="406">
        <v>0</v>
      </c>
      <c r="Q8" s="405">
        <v>203079.42</v>
      </c>
      <c r="R8" s="406">
        <v>4034505.49</v>
      </c>
      <c r="S8" s="405">
        <v>267705.81</v>
      </c>
      <c r="T8" s="406">
        <v>265411.34999999998</v>
      </c>
      <c r="U8" s="405">
        <v>0</v>
      </c>
      <c r="V8" s="406">
        <v>0</v>
      </c>
      <c r="W8" s="405">
        <v>5966835.04</v>
      </c>
      <c r="X8" s="406">
        <v>23803908.760000002</v>
      </c>
      <c r="Y8" s="405">
        <v>0</v>
      </c>
      <c r="Z8" s="406">
        <v>0</v>
      </c>
      <c r="AA8" s="405">
        <v>0</v>
      </c>
      <c r="AB8" s="406">
        <v>221.5</v>
      </c>
      <c r="AC8" s="405">
        <v>8564354.6099999994</v>
      </c>
      <c r="AD8" s="406">
        <v>18859447.23</v>
      </c>
      <c r="AE8" s="405">
        <v>359383.79</v>
      </c>
      <c r="AF8" s="406">
        <v>598244.01</v>
      </c>
      <c r="AG8" s="405">
        <v>0</v>
      </c>
      <c r="AH8" s="406">
        <v>0</v>
      </c>
      <c r="AI8" s="405">
        <v>5429146.0300000003</v>
      </c>
      <c r="AJ8" s="406">
        <v>7258060.1500000004</v>
      </c>
      <c r="AK8" s="405">
        <v>0</v>
      </c>
      <c r="AL8" s="406">
        <v>0</v>
      </c>
      <c r="AM8" s="405">
        <v>0</v>
      </c>
      <c r="AN8" s="406">
        <v>0</v>
      </c>
      <c r="AO8" s="405">
        <v>0</v>
      </c>
      <c r="AP8" s="406">
        <v>0</v>
      </c>
      <c r="AQ8" s="398">
        <v>0</v>
      </c>
      <c r="AR8" s="407">
        <v>4881393.8099999996</v>
      </c>
      <c r="AS8" s="391"/>
      <c r="AT8" s="400"/>
    </row>
    <row r="9" spans="1:46" x14ac:dyDescent="0.25">
      <c r="A9" s="401">
        <v>1140</v>
      </c>
      <c r="B9" s="402" t="s">
        <v>137</v>
      </c>
      <c r="C9" s="403">
        <v>232753240.56</v>
      </c>
      <c r="D9" s="404">
        <v>189344301.04999998</v>
      </c>
      <c r="E9" s="405">
        <v>0</v>
      </c>
      <c r="F9" s="406">
        <v>0</v>
      </c>
      <c r="G9" s="405">
        <v>0</v>
      </c>
      <c r="H9" s="405">
        <v>0</v>
      </c>
      <c r="I9" s="405">
        <v>0</v>
      </c>
      <c r="J9" s="405">
        <v>0</v>
      </c>
      <c r="K9" s="405">
        <v>0</v>
      </c>
      <c r="L9" s="405">
        <v>0</v>
      </c>
      <c r="M9" s="405">
        <v>654449.19999999995</v>
      </c>
      <c r="N9" s="405">
        <v>754979.11</v>
      </c>
      <c r="O9" s="405">
        <v>0</v>
      </c>
      <c r="P9" s="406">
        <v>0</v>
      </c>
      <c r="Q9" s="405">
        <v>0</v>
      </c>
      <c r="R9" s="406">
        <v>0</v>
      </c>
      <c r="S9" s="405">
        <v>0</v>
      </c>
      <c r="T9" s="406">
        <v>0</v>
      </c>
      <c r="U9" s="405">
        <v>314397</v>
      </c>
      <c r="V9" s="406">
        <v>314397</v>
      </c>
      <c r="W9" s="405">
        <v>0</v>
      </c>
      <c r="X9" s="406">
        <v>0</v>
      </c>
      <c r="Y9" s="405">
        <v>0</v>
      </c>
      <c r="Z9" s="406">
        <v>0</v>
      </c>
      <c r="AA9" s="405">
        <v>41531.550000000003</v>
      </c>
      <c r="AB9" s="406">
        <v>41531.550000000003</v>
      </c>
      <c r="AC9" s="405">
        <v>231742862.81</v>
      </c>
      <c r="AD9" s="406">
        <v>188233393.38999999</v>
      </c>
      <c r="AE9" s="405">
        <v>0</v>
      </c>
      <c r="AF9" s="406">
        <v>0</v>
      </c>
      <c r="AG9" s="405">
        <v>0</v>
      </c>
      <c r="AH9" s="406">
        <v>0</v>
      </c>
      <c r="AI9" s="405">
        <v>0</v>
      </c>
      <c r="AJ9" s="406">
        <v>0</v>
      </c>
      <c r="AK9" s="405">
        <v>0</v>
      </c>
      <c r="AL9" s="406">
        <v>0</v>
      </c>
      <c r="AM9" s="405">
        <v>0</v>
      </c>
      <c r="AN9" s="406">
        <v>0</v>
      </c>
      <c r="AO9" s="405">
        <v>0</v>
      </c>
      <c r="AP9" s="406">
        <v>0</v>
      </c>
      <c r="AQ9" s="398">
        <v>0</v>
      </c>
      <c r="AR9" s="407">
        <v>0</v>
      </c>
      <c r="AS9" s="391"/>
      <c r="AT9" s="400"/>
    </row>
    <row r="10" spans="1:46" x14ac:dyDescent="0.25">
      <c r="A10" s="401">
        <v>1150</v>
      </c>
      <c r="B10" s="402" t="s">
        <v>147</v>
      </c>
      <c r="C10" s="403">
        <v>52516433.600000001</v>
      </c>
      <c r="D10" s="404">
        <v>44234137.630000003</v>
      </c>
      <c r="E10" s="405">
        <v>0</v>
      </c>
      <c r="F10" s="406">
        <v>0</v>
      </c>
      <c r="G10" s="405">
        <v>96637.72</v>
      </c>
      <c r="H10" s="405">
        <v>94447.92</v>
      </c>
      <c r="I10" s="405">
        <v>50443648.189999998</v>
      </c>
      <c r="J10" s="405">
        <v>42411412.289999999</v>
      </c>
      <c r="K10" s="405">
        <v>0</v>
      </c>
      <c r="L10" s="405">
        <v>0</v>
      </c>
      <c r="M10" s="405">
        <v>1066536.7</v>
      </c>
      <c r="N10" s="405">
        <v>818666.43</v>
      </c>
      <c r="O10" s="405">
        <v>0</v>
      </c>
      <c r="P10" s="406">
        <v>0</v>
      </c>
      <c r="Q10" s="405">
        <v>0</v>
      </c>
      <c r="R10" s="406">
        <v>0</v>
      </c>
      <c r="S10" s="405">
        <v>0</v>
      </c>
      <c r="T10" s="406">
        <v>0</v>
      </c>
      <c r="U10" s="405">
        <v>0</v>
      </c>
      <c r="V10" s="406">
        <v>0</v>
      </c>
      <c r="W10" s="405">
        <v>0</v>
      </c>
      <c r="X10" s="406">
        <v>0</v>
      </c>
      <c r="Y10" s="405">
        <v>0</v>
      </c>
      <c r="Z10" s="406">
        <v>0</v>
      </c>
      <c r="AA10" s="405">
        <v>0</v>
      </c>
      <c r="AB10" s="406">
        <v>0</v>
      </c>
      <c r="AC10" s="405">
        <v>0</v>
      </c>
      <c r="AD10" s="406">
        <v>0</v>
      </c>
      <c r="AE10" s="405">
        <v>0</v>
      </c>
      <c r="AF10" s="406">
        <v>0</v>
      </c>
      <c r="AG10" s="405">
        <v>0</v>
      </c>
      <c r="AH10" s="406">
        <v>0</v>
      </c>
      <c r="AI10" s="405">
        <v>0</v>
      </c>
      <c r="AJ10" s="406">
        <v>0</v>
      </c>
      <c r="AK10" s="405">
        <v>0</v>
      </c>
      <c r="AL10" s="406">
        <v>0</v>
      </c>
      <c r="AM10" s="405">
        <v>909610.99</v>
      </c>
      <c r="AN10" s="406">
        <v>909610.99</v>
      </c>
      <c r="AO10" s="405">
        <v>0</v>
      </c>
      <c r="AP10" s="406">
        <v>0</v>
      </c>
      <c r="AQ10" s="398">
        <v>0</v>
      </c>
      <c r="AR10" s="407">
        <v>0</v>
      </c>
      <c r="AS10" s="391"/>
      <c r="AT10" s="400"/>
    </row>
    <row r="11" spans="1:46" x14ac:dyDescent="0.25">
      <c r="A11" s="401">
        <v>1160</v>
      </c>
      <c r="B11" s="402" t="s">
        <v>2191</v>
      </c>
      <c r="C11" s="403">
        <v>-438437905.29999995</v>
      </c>
      <c r="D11" s="404">
        <v>-385340135.22999996</v>
      </c>
      <c r="E11" s="405">
        <v>0</v>
      </c>
      <c r="F11" s="406">
        <v>0</v>
      </c>
      <c r="G11" s="405">
        <v>0</v>
      </c>
      <c r="H11" s="405">
        <v>0</v>
      </c>
      <c r="I11" s="405">
        <v>-436787816.44999999</v>
      </c>
      <c r="J11" s="405">
        <v>-381143581.45999998</v>
      </c>
      <c r="K11" s="405">
        <v>0</v>
      </c>
      <c r="L11" s="405">
        <v>0</v>
      </c>
      <c r="M11" s="405">
        <v>0</v>
      </c>
      <c r="N11" s="405">
        <v>0</v>
      </c>
      <c r="O11" s="405">
        <v>0</v>
      </c>
      <c r="P11" s="406">
        <v>0</v>
      </c>
      <c r="Q11" s="405">
        <v>0</v>
      </c>
      <c r="R11" s="406">
        <v>0</v>
      </c>
      <c r="S11" s="405">
        <v>0</v>
      </c>
      <c r="T11" s="406">
        <v>0</v>
      </c>
      <c r="U11" s="405">
        <v>0</v>
      </c>
      <c r="V11" s="406">
        <v>0</v>
      </c>
      <c r="W11" s="405">
        <v>-0.14000000000000001</v>
      </c>
      <c r="X11" s="406">
        <v>-0.14000000000000001</v>
      </c>
      <c r="Y11" s="405">
        <v>0</v>
      </c>
      <c r="Z11" s="406">
        <v>0</v>
      </c>
      <c r="AA11" s="405">
        <v>0</v>
      </c>
      <c r="AB11" s="406">
        <v>0</v>
      </c>
      <c r="AC11" s="405">
        <v>-1650088.71</v>
      </c>
      <c r="AD11" s="406">
        <v>-1650088.71</v>
      </c>
      <c r="AE11" s="405">
        <v>0</v>
      </c>
      <c r="AF11" s="406">
        <v>0</v>
      </c>
      <c r="AG11" s="405">
        <v>0</v>
      </c>
      <c r="AH11" s="406">
        <v>0</v>
      </c>
      <c r="AI11" s="405">
        <v>0</v>
      </c>
      <c r="AJ11" s="406">
        <v>0</v>
      </c>
      <c r="AK11" s="405">
        <v>0</v>
      </c>
      <c r="AL11" s="406">
        <v>0</v>
      </c>
      <c r="AM11" s="405">
        <v>0</v>
      </c>
      <c r="AN11" s="406">
        <v>0</v>
      </c>
      <c r="AO11" s="405">
        <v>0</v>
      </c>
      <c r="AP11" s="406">
        <v>0</v>
      </c>
      <c r="AQ11" s="398">
        <v>0</v>
      </c>
      <c r="AR11" s="407">
        <v>-2546464.92</v>
      </c>
      <c r="AS11" s="391"/>
      <c r="AT11" s="400"/>
    </row>
    <row r="12" spans="1:46" x14ac:dyDescent="0.25">
      <c r="A12" s="401">
        <v>1190</v>
      </c>
      <c r="B12" s="402" t="s">
        <v>2192</v>
      </c>
      <c r="C12" s="403">
        <v>7148996.5299999993</v>
      </c>
      <c r="D12" s="404">
        <v>5942674.3999999994</v>
      </c>
      <c r="E12" s="405">
        <v>0</v>
      </c>
      <c r="F12" s="406">
        <v>0</v>
      </c>
      <c r="G12" s="405">
        <v>0</v>
      </c>
      <c r="H12" s="405">
        <v>0</v>
      </c>
      <c r="I12" s="405">
        <v>6565795.4299999997</v>
      </c>
      <c r="J12" s="405">
        <v>5359473.3</v>
      </c>
      <c r="K12" s="405">
        <v>0</v>
      </c>
      <c r="L12" s="405">
        <v>0</v>
      </c>
      <c r="M12" s="405">
        <v>0</v>
      </c>
      <c r="N12" s="405">
        <v>0</v>
      </c>
      <c r="O12" s="405">
        <v>0</v>
      </c>
      <c r="P12" s="406">
        <v>0</v>
      </c>
      <c r="Q12" s="405">
        <v>219957.42</v>
      </c>
      <c r="R12" s="406">
        <v>219957.42</v>
      </c>
      <c r="S12" s="405">
        <v>0</v>
      </c>
      <c r="T12" s="406">
        <v>0</v>
      </c>
      <c r="U12" s="405">
        <v>0</v>
      </c>
      <c r="V12" s="406">
        <v>0</v>
      </c>
      <c r="W12" s="405">
        <v>0</v>
      </c>
      <c r="X12" s="406">
        <v>0</v>
      </c>
      <c r="Y12" s="405">
        <v>0</v>
      </c>
      <c r="Z12" s="406">
        <v>0</v>
      </c>
      <c r="AA12" s="405">
        <v>0</v>
      </c>
      <c r="AB12" s="406">
        <v>0</v>
      </c>
      <c r="AC12" s="405">
        <v>0</v>
      </c>
      <c r="AD12" s="406">
        <v>0</v>
      </c>
      <c r="AE12" s="405">
        <v>0</v>
      </c>
      <c r="AF12" s="406">
        <v>0</v>
      </c>
      <c r="AG12" s="405">
        <v>0</v>
      </c>
      <c r="AH12" s="406">
        <v>0</v>
      </c>
      <c r="AI12" s="405">
        <v>0</v>
      </c>
      <c r="AJ12" s="406">
        <v>0</v>
      </c>
      <c r="AK12" s="405">
        <v>363243.68</v>
      </c>
      <c r="AL12" s="406">
        <v>363243.68</v>
      </c>
      <c r="AM12" s="405">
        <v>0</v>
      </c>
      <c r="AN12" s="406">
        <v>0</v>
      </c>
      <c r="AO12" s="405">
        <v>0</v>
      </c>
      <c r="AP12" s="406">
        <v>0</v>
      </c>
      <c r="AQ12" s="398">
        <v>0</v>
      </c>
      <c r="AR12" s="399">
        <v>0</v>
      </c>
      <c r="AS12" s="391"/>
      <c r="AT12" s="400"/>
    </row>
    <row r="13" spans="1:46" s="392" customFormat="1" x14ac:dyDescent="0.25">
      <c r="A13" s="393">
        <v>1200</v>
      </c>
      <c r="B13" s="394" t="s">
        <v>2193</v>
      </c>
      <c r="C13" s="395">
        <v>9558869264.6579933</v>
      </c>
      <c r="D13" s="396">
        <v>7883696792.5199947</v>
      </c>
      <c r="E13" s="396">
        <v>63979110.079999991</v>
      </c>
      <c r="F13" s="397">
        <v>66594573.189999998</v>
      </c>
      <c r="G13" s="396">
        <v>12943669.940000001</v>
      </c>
      <c r="H13" s="396">
        <v>15274277.229999999</v>
      </c>
      <c r="I13" s="396">
        <v>8510804177.9100008</v>
      </c>
      <c r="J13" s="396">
        <v>6729559398.6999998</v>
      </c>
      <c r="K13" s="396">
        <v>22063541.960000001</v>
      </c>
      <c r="L13" s="396">
        <v>22990437.23</v>
      </c>
      <c r="M13" s="396">
        <v>109929867.27</v>
      </c>
      <c r="N13" s="396">
        <v>109215009.92</v>
      </c>
      <c r="O13" s="396">
        <v>781421.59000000032</v>
      </c>
      <c r="P13" s="397">
        <v>781421.59000000032</v>
      </c>
      <c r="Q13" s="396">
        <v>121104626.52999999</v>
      </c>
      <c r="R13" s="397">
        <v>97832034.840000004</v>
      </c>
      <c r="S13" s="396">
        <v>7461956.5899999989</v>
      </c>
      <c r="T13" s="397">
        <v>7907532.7500000009</v>
      </c>
      <c r="U13" s="396">
        <v>6361521.4699999997</v>
      </c>
      <c r="V13" s="397">
        <v>6411739.7000000002</v>
      </c>
      <c r="W13" s="396">
        <v>149836853.93000001</v>
      </c>
      <c r="X13" s="397">
        <v>141567485.08000007</v>
      </c>
      <c r="Y13" s="396">
        <v>5233277.71</v>
      </c>
      <c r="Z13" s="397">
        <v>5455029.4199999999</v>
      </c>
      <c r="AA13" s="396">
        <v>14281789.960000001</v>
      </c>
      <c r="AB13" s="397">
        <v>15530371.810000001</v>
      </c>
      <c r="AC13" s="396">
        <v>206585547.41</v>
      </c>
      <c r="AD13" s="397">
        <v>175624726.61000001</v>
      </c>
      <c r="AE13" s="396">
        <v>28472875.969999984</v>
      </c>
      <c r="AF13" s="397">
        <v>31851824.899999984</v>
      </c>
      <c r="AG13" s="396">
        <v>21167517.559999999</v>
      </c>
      <c r="AH13" s="397">
        <v>21256543.000000004</v>
      </c>
      <c r="AI13" s="396">
        <v>220931362.05000001</v>
      </c>
      <c r="AJ13" s="397">
        <v>190096849.70000005</v>
      </c>
      <c r="AK13" s="396">
        <v>47214772.398000032</v>
      </c>
      <c r="AL13" s="397">
        <v>39977450.259999998</v>
      </c>
      <c r="AM13" s="396">
        <v>4286292.7100000009</v>
      </c>
      <c r="AN13" s="397">
        <v>4566418.24</v>
      </c>
      <c r="AO13" s="396">
        <v>5429081.6199999992</v>
      </c>
      <c r="AP13" s="397">
        <v>4130385.79</v>
      </c>
      <c r="AQ13" s="398">
        <v>0</v>
      </c>
      <c r="AR13" s="399">
        <v>197073282.56</v>
      </c>
      <c r="AS13" s="391"/>
      <c r="AT13" s="400"/>
    </row>
    <row r="14" spans="1:46" x14ac:dyDescent="0.25">
      <c r="A14" s="401">
        <v>1210</v>
      </c>
      <c r="B14" s="402" t="s">
        <v>2194</v>
      </c>
      <c r="C14" s="403">
        <v>2514077.21</v>
      </c>
      <c r="D14" s="404">
        <v>2514077.21</v>
      </c>
      <c r="E14" s="405">
        <v>0</v>
      </c>
      <c r="F14" s="406">
        <v>0</v>
      </c>
      <c r="G14" s="405">
        <v>0</v>
      </c>
      <c r="H14" s="405">
        <v>0</v>
      </c>
      <c r="I14" s="405">
        <v>0</v>
      </c>
      <c r="J14" s="405">
        <v>0</v>
      </c>
      <c r="K14" s="405">
        <v>0</v>
      </c>
      <c r="L14" s="405">
        <v>0</v>
      </c>
      <c r="M14" s="405">
        <v>0</v>
      </c>
      <c r="N14" s="405">
        <v>0</v>
      </c>
      <c r="O14" s="405">
        <v>0</v>
      </c>
      <c r="P14" s="406">
        <v>0</v>
      </c>
      <c r="Q14" s="405">
        <v>0</v>
      </c>
      <c r="R14" s="406">
        <v>0</v>
      </c>
      <c r="S14" s="405">
        <v>0</v>
      </c>
      <c r="T14" s="406">
        <v>0</v>
      </c>
      <c r="U14" s="405">
        <v>0</v>
      </c>
      <c r="V14" s="406">
        <v>0</v>
      </c>
      <c r="W14" s="405">
        <v>2514077.21</v>
      </c>
      <c r="X14" s="406">
        <v>2514077.21</v>
      </c>
      <c r="Y14" s="405">
        <v>0</v>
      </c>
      <c r="Z14" s="406">
        <v>0</v>
      </c>
      <c r="AA14" s="405">
        <v>0</v>
      </c>
      <c r="AB14" s="406">
        <v>0</v>
      </c>
      <c r="AC14" s="405">
        <v>0</v>
      </c>
      <c r="AD14" s="406">
        <v>0</v>
      </c>
      <c r="AE14" s="405">
        <v>0</v>
      </c>
      <c r="AF14" s="406">
        <v>0</v>
      </c>
      <c r="AG14" s="405">
        <v>0</v>
      </c>
      <c r="AH14" s="406">
        <v>0</v>
      </c>
      <c r="AI14" s="405">
        <v>0</v>
      </c>
      <c r="AJ14" s="406">
        <v>0</v>
      </c>
      <c r="AK14" s="405">
        <v>0</v>
      </c>
      <c r="AL14" s="406">
        <v>0</v>
      </c>
      <c r="AM14" s="405">
        <v>0</v>
      </c>
      <c r="AN14" s="406">
        <v>0</v>
      </c>
      <c r="AO14" s="405">
        <v>0</v>
      </c>
      <c r="AP14" s="406">
        <v>0</v>
      </c>
      <c r="AQ14" s="398">
        <v>0</v>
      </c>
      <c r="AR14" s="399">
        <v>0</v>
      </c>
      <c r="AS14" s="391"/>
      <c r="AT14" s="400"/>
    </row>
    <row r="15" spans="1:46" x14ac:dyDescent="0.25">
      <c r="A15" s="401">
        <v>1220</v>
      </c>
      <c r="B15" s="402" t="s">
        <v>2195</v>
      </c>
      <c r="C15" s="403">
        <v>1225586665.0999999</v>
      </c>
      <c r="D15" s="404">
        <v>362995354.87</v>
      </c>
      <c r="E15" s="405">
        <v>70000</v>
      </c>
      <c r="F15" s="406">
        <v>70000</v>
      </c>
      <c r="G15" s="405">
        <v>0</v>
      </c>
      <c r="H15" s="405">
        <v>0</v>
      </c>
      <c r="I15" s="405">
        <v>799428407.26999998</v>
      </c>
      <c r="J15" s="405">
        <v>0</v>
      </c>
      <c r="K15" s="405">
        <v>25922</v>
      </c>
      <c r="L15" s="405">
        <v>25922</v>
      </c>
      <c r="M15" s="405">
        <v>0</v>
      </c>
      <c r="N15" s="405">
        <v>0</v>
      </c>
      <c r="O15" s="405">
        <v>0</v>
      </c>
      <c r="P15" s="406">
        <v>0</v>
      </c>
      <c r="Q15" s="405">
        <v>0</v>
      </c>
      <c r="R15" s="406">
        <v>0</v>
      </c>
      <c r="S15" s="405">
        <v>0</v>
      </c>
      <c r="T15" s="406">
        <v>0</v>
      </c>
      <c r="U15" s="405">
        <v>0</v>
      </c>
      <c r="V15" s="406">
        <v>0</v>
      </c>
      <c r="W15" s="405">
        <v>0</v>
      </c>
      <c r="X15" s="406">
        <v>0</v>
      </c>
      <c r="Y15" s="405">
        <v>0</v>
      </c>
      <c r="Z15" s="406">
        <v>0</v>
      </c>
      <c r="AA15" s="405">
        <v>0</v>
      </c>
      <c r="AB15" s="406">
        <v>0</v>
      </c>
      <c r="AC15" s="405">
        <v>167836712.24000001</v>
      </c>
      <c r="AD15" s="406">
        <v>133866742.29000001</v>
      </c>
      <c r="AE15" s="405">
        <v>0</v>
      </c>
      <c r="AF15" s="406">
        <v>0</v>
      </c>
      <c r="AG15" s="405">
        <v>386100.68</v>
      </c>
      <c r="AH15" s="406">
        <v>386100.68</v>
      </c>
      <c r="AI15" s="405">
        <v>257839522.91</v>
      </c>
      <c r="AJ15" s="406">
        <v>228646589.90000001</v>
      </c>
      <c r="AK15" s="405">
        <v>0</v>
      </c>
      <c r="AL15" s="406">
        <v>0</v>
      </c>
      <c r="AM15" s="405">
        <v>0</v>
      </c>
      <c r="AN15" s="406">
        <v>0</v>
      </c>
      <c r="AO15" s="405">
        <v>0</v>
      </c>
      <c r="AP15" s="406">
        <v>0</v>
      </c>
      <c r="AQ15" s="398">
        <v>0</v>
      </c>
      <c r="AR15" s="399">
        <v>0</v>
      </c>
      <c r="AS15" s="391"/>
      <c r="AT15" s="400"/>
    </row>
    <row r="16" spans="1:46" x14ac:dyDescent="0.25">
      <c r="A16" s="401">
        <v>1230</v>
      </c>
      <c r="B16" s="402" t="s">
        <v>2196</v>
      </c>
      <c r="C16" s="403">
        <v>16000669154.979998</v>
      </c>
      <c r="D16" s="404">
        <v>14759297193.099997</v>
      </c>
      <c r="E16" s="405">
        <v>78908443.769999996</v>
      </c>
      <c r="F16" s="406">
        <v>78634150.719999999</v>
      </c>
      <c r="G16" s="405">
        <v>0</v>
      </c>
      <c r="H16" s="405">
        <v>0</v>
      </c>
      <c r="I16" s="405">
        <v>15369876129.49</v>
      </c>
      <c r="J16" s="405">
        <v>13945589407.24</v>
      </c>
      <c r="K16" s="405">
        <v>24764626.140000001</v>
      </c>
      <c r="L16" s="405">
        <v>24764626.140000001</v>
      </c>
      <c r="M16" s="405">
        <v>86491576.459999993</v>
      </c>
      <c r="N16" s="405">
        <v>85974230.969999999</v>
      </c>
      <c r="O16" s="405">
        <v>0</v>
      </c>
      <c r="P16" s="406">
        <v>0</v>
      </c>
      <c r="Q16" s="405">
        <v>81008816.930000007</v>
      </c>
      <c r="R16" s="406">
        <v>76265827.739999995</v>
      </c>
      <c r="S16" s="405">
        <v>0</v>
      </c>
      <c r="T16" s="406">
        <v>0</v>
      </c>
      <c r="U16" s="405">
        <v>0</v>
      </c>
      <c r="V16" s="406">
        <v>0</v>
      </c>
      <c r="W16" s="405">
        <v>261755684.97</v>
      </c>
      <c r="X16" s="406">
        <v>246162760.02000001</v>
      </c>
      <c r="Y16" s="405">
        <v>1238475.22</v>
      </c>
      <c r="Z16" s="406">
        <v>1238475.22</v>
      </c>
      <c r="AA16" s="405">
        <v>1488272.8</v>
      </c>
      <c r="AB16" s="406">
        <v>1341407.8</v>
      </c>
      <c r="AC16" s="405">
        <v>49294868.659999996</v>
      </c>
      <c r="AD16" s="406">
        <v>49214669.729999997</v>
      </c>
      <c r="AE16" s="405">
        <v>14459914.49</v>
      </c>
      <c r="AF16" s="406">
        <v>14459914.49</v>
      </c>
      <c r="AG16" s="405">
        <v>21798952.440000001</v>
      </c>
      <c r="AH16" s="406">
        <v>21798952.440000001</v>
      </c>
      <c r="AI16" s="405">
        <v>0</v>
      </c>
      <c r="AJ16" s="406">
        <v>0</v>
      </c>
      <c r="AK16" s="405">
        <v>9287312.8200000003</v>
      </c>
      <c r="AL16" s="406">
        <v>9287312.8200000003</v>
      </c>
      <c r="AM16" s="405">
        <v>296080.78999999998</v>
      </c>
      <c r="AN16" s="406">
        <v>296080.78999999998</v>
      </c>
      <c r="AO16" s="405">
        <v>0</v>
      </c>
      <c r="AP16" s="406">
        <v>0</v>
      </c>
      <c r="AQ16" s="398">
        <v>0</v>
      </c>
      <c r="AR16" s="407">
        <v>204269376.97999999</v>
      </c>
      <c r="AS16" s="391"/>
      <c r="AT16" s="400"/>
    </row>
    <row r="17" spans="1:46" x14ac:dyDescent="0.25">
      <c r="A17" s="401">
        <v>1240</v>
      </c>
      <c r="B17" s="402" t="s">
        <v>2197</v>
      </c>
      <c r="C17" s="403">
        <v>970690953.84319985</v>
      </c>
      <c r="D17" s="404">
        <v>825586752.68999982</v>
      </c>
      <c r="E17" s="405">
        <v>38959460.219999999</v>
      </c>
      <c r="F17" s="406">
        <v>38415500.890000001</v>
      </c>
      <c r="G17" s="405">
        <v>25409986.690000001</v>
      </c>
      <c r="H17" s="405">
        <v>24990265.219999999</v>
      </c>
      <c r="I17" s="405">
        <v>554556576.21000004</v>
      </c>
      <c r="J17" s="405">
        <v>460074415.06999999</v>
      </c>
      <c r="K17" s="405">
        <v>3733942.93</v>
      </c>
      <c r="L17" s="405">
        <v>3723342.93</v>
      </c>
      <c r="M17" s="405">
        <v>32497613.059999999</v>
      </c>
      <c r="N17" s="405">
        <v>30427732.530000001</v>
      </c>
      <c r="O17" s="405">
        <v>3190989.97</v>
      </c>
      <c r="P17" s="406">
        <v>3190989.97</v>
      </c>
      <c r="Q17" s="405">
        <v>57938612.630000003</v>
      </c>
      <c r="R17" s="406">
        <v>30767557.920000002</v>
      </c>
      <c r="S17" s="405">
        <v>18882899.199999999</v>
      </c>
      <c r="T17" s="406">
        <v>18589297.600000001</v>
      </c>
      <c r="U17" s="405">
        <v>7212738.8099999996</v>
      </c>
      <c r="V17" s="406">
        <v>7142338.8099999996</v>
      </c>
      <c r="W17" s="405">
        <v>25672545.77</v>
      </c>
      <c r="X17" s="406">
        <v>20813097.789999999</v>
      </c>
      <c r="Y17" s="405">
        <v>6091603.2599999998</v>
      </c>
      <c r="Z17" s="406">
        <v>5647108.3300000001</v>
      </c>
      <c r="AA17" s="405">
        <v>11969044.550000001</v>
      </c>
      <c r="AB17" s="406">
        <v>13574277.4</v>
      </c>
      <c r="AC17" s="405">
        <v>16074017</v>
      </c>
      <c r="AD17" s="406">
        <v>15725282.640000001</v>
      </c>
      <c r="AE17" s="405">
        <v>61551290.469999999</v>
      </c>
      <c r="AF17" s="406">
        <v>61270996.549999997</v>
      </c>
      <c r="AG17" s="405">
        <v>1728450.86</v>
      </c>
      <c r="AH17" s="406">
        <v>1745304.78</v>
      </c>
      <c r="AI17" s="405">
        <v>5392344.5800000001</v>
      </c>
      <c r="AJ17" s="406">
        <v>5245024.58</v>
      </c>
      <c r="AK17" s="405">
        <v>86890033.853200004</v>
      </c>
      <c r="AL17" s="406">
        <v>72887757.549999997</v>
      </c>
      <c r="AM17" s="405">
        <v>7050146.4299999997</v>
      </c>
      <c r="AN17" s="406">
        <v>6619909.46</v>
      </c>
      <c r="AO17" s="405">
        <v>5888657.3499999996</v>
      </c>
      <c r="AP17" s="406">
        <v>4736552.67</v>
      </c>
      <c r="AQ17" s="398">
        <v>0</v>
      </c>
      <c r="AR17" s="407">
        <v>0</v>
      </c>
      <c r="AS17" s="391"/>
      <c r="AT17" s="400"/>
    </row>
    <row r="18" spans="1:46" x14ac:dyDescent="0.25">
      <c r="A18" s="401">
        <v>1250</v>
      </c>
      <c r="B18" s="402" t="s">
        <v>697</v>
      </c>
      <c r="C18" s="403">
        <v>99172970.144799992</v>
      </c>
      <c r="D18" s="404">
        <v>85227201.809999973</v>
      </c>
      <c r="E18" s="405">
        <v>19087.8</v>
      </c>
      <c r="F18" s="406">
        <v>19087.8</v>
      </c>
      <c r="G18" s="405">
        <v>571568.56999999995</v>
      </c>
      <c r="H18" s="405">
        <v>571568.56999999995</v>
      </c>
      <c r="I18" s="405">
        <v>79644411.079999998</v>
      </c>
      <c r="J18" s="405">
        <v>68429636.769999996</v>
      </c>
      <c r="K18" s="405">
        <v>28570.799999999999</v>
      </c>
      <c r="L18" s="405">
        <v>28570.799999999999</v>
      </c>
      <c r="M18" s="405">
        <v>7120.08</v>
      </c>
      <c r="N18" s="405">
        <v>0</v>
      </c>
      <c r="O18" s="405">
        <v>33635.94</v>
      </c>
      <c r="P18" s="406">
        <v>33635.94</v>
      </c>
      <c r="Q18" s="405">
        <v>4411045.8899999997</v>
      </c>
      <c r="R18" s="406">
        <v>4446527.5599999996</v>
      </c>
      <c r="S18" s="405">
        <v>133169</v>
      </c>
      <c r="T18" s="406">
        <v>133169</v>
      </c>
      <c r="U18" s="405">
        <v>411231.63</v>
      </c>
      <c r="V18" s="406">
        <v>340433.52</v>
      </c>
      <c r="W18" s="405">
        <v>637584.17000000004</v>
      </c>
      <c r="X18" s="406">
        <v>637584.17000000004</v>
      </c>
      <c r="Y18" s="405">
        <v>3577661.88</v>
      </c>
      <c r="Z18" s="406">
        <v>3300389.86</v>
      </c>
      <c r="AA18" s="405">
        <v>490970</v>
      </c>
      <c r="AB18" s="406">
        <v>426880</v>
      </c>
      <c r="AC18" s="405">
        <v>1492363.5</v>
      </c>
      <c r="AD18" s="406">
        <v>1301618.32</v>
      </c>
      <c r="AE18" s="405">
        <v>190835.6</v>
      </c>
      <c r="AF18" s="406">
        <v>184885.6</v>
      </c>
      <c r="AG18" s="405">
        <v>183715.78</v>
      </c>
      <c r="AH18" s="406">
        <v>183715.78</v>
      </c>
      <c r="AI18" s="405">
        <v>353123.28</v>
      </c>
      <c r="AJ18" s="406">
        <v>353123.28</v>
      </c>
      <c r="AK18" s="405">
        <v>3767351.2548000002</v>
      </c>
      <c r="AL18" s="406">
        <v>3155497.82</v>
      </c>
      <c r="AM18" s="405">
        <v>1656805.34</v>
      </c>
      <c r="AN18" s="406">
        <v>1680877.02</v>
      </c>
      <c r="AO18" s="405">
        <v>1562718.55</v>
      </c>
      <c r="AP18" s="406">
        <v>0</v>
      </c>
      <c r="AQ18" s="398">
        <v>0</v>
      </c>
      <c r="AR18" s="407">
        <v>0</v>
      </c>
      <c r="AS18" s="391"/>
      <c r="AT18" s="400"/>
    </row>
    <row r="19" spans="1:46" x14ac:dyDescent="0.25">
      <c r="A19" s="401">
        <v>1260</v>
      </c>
      <c r="B19" s="402" t="s">
        <v>2198</v>
      </c>
      <c r="C19" s="403">
        <v>-8707972564.5500031</v>
      </c>
      <c r="D19" s="404">
        <v>-8128903178.8100014</v>
      </c>
      <c r="E19" s="405">
        <v>-54267487.310000002</v>
      </c>
      <c r="F19" s="406">
        <v>-50544166.219999999</v>
      </c>
      <c r="G19" s="405">
        <v>-13037885.32</v>
      </c>
      <c r="H19" s="405">
        <v>-10287556.560000001</v>
      </c>
      <c r="I19" s="405">
        <v>-8292701346.1400003</v>
      </c>
      <c r="J19" s="405">
        <v>-7755707052.6400003</v>
      </c>
      <c r="K19" s="405">
        <v>-6489519.9100000001</v>
      </c>
      <c r="L19" s="405">
        <v>-5552024.6400000006</v>
      </c>
      <c r="M19" s="405">
        <v>-9066442.3300000001</v>
      </c>
      <c r="N19" s="405">
        <v>-7186953.5800000001</v>
      </c>
      <c r="O19" s="405">
        <v>-2443204.3199999998</v>
      </c>
      <c r="P19" s="406">
        <v>-2443204.3199999998</v>
      </c>
      <c r="Q19" s="405">
        <v>-22253848.920000002</v>
      </c>
      <c r="R19" s="406">
        <v>-13647878.380000001</v>
      </c>
      <c r="S19" s="405">
        <v>-11573277.810000001</v>
      </c>
      <c r="T19" s="406">
        <v>-10834100.050000001</v>
      </c>
      <c r="U19" s="405">
        <v>-1262448.97</v>
      </c>
      <c r="V19" s="406">
        <v>-1071032.6299999999</v>
      </c>
      <c r="W19" s="405">
        <v>-141178621.55000001</v>
      </c>
      <c r="X19" s="406">
        <v>-128995617.47</v>
      </c>
      <c r="Y19" s="405">
        <v>-7495545.5599999996</v>
      </c>
      <c r="Z19" s="406">
        <v>-6468036.6399999997</v>
      </c>
      <c r="AA19" s="405">
        <v>-3362304.83</v>
      </c>
      <c r="AB19" s="406">
        <v>-3362304.83</v>
      </c>
      <c r="AC19" s="405">
        <v>-28112413.989999998</v>
      </c>
      <c r="AD19" s="406">
        <v>-24483586.370000001</v>
      </c>
      <c r="AE19" s="405">
        <v>-47729164.590000004</v>
      </c>
      <c r="AF19" s="406">
        <v>-44063971.740000002</v>
      </c>
      <c r="AG19" s="405">
        <v>-2949594.26</v>
      </c>
      <c r="AH19" s="406">
        <v>-2878414.72</v>
      </c>
      <c r="AI19" s="405">
        <v>-4580499.08</v>
      </c>
      <c r="AJ19" s="406">
        <v>-4191449.76</v>
      </c>
      <c r="AK19" s="405">
        <v>-52729925.529999986</v>
      </c>
      <c r="AL19" s="406">
        <v>-45353117.93</v>
      </c>
      <c r="AM19" s="405">
        <v>-4716739.8499999996</v>
      </c>
      <c r="AN19" s="406">
        <v>-4030449.03</v>
      </c>
      <c r="AO19" s="405">
        <v>-2022294.28</v>
      </c>
      <c r="AP19" s="406">
        <v>-606166.88</v>
      </c>
      <c r="AQ19" s="398">
        <v>0</v>
      </c>
      <c r="AR19" s="407">
        <v>-7196094.4199999999</v>
      </c>
      <c r="AS19" s="391"/>
      <c r="AT19" s="400"/>
    </row>
    <row r="20" spans="1:46" x14ac:dyDescent="0.25">
      <c r="A20" s="401">
        <v>1270</v>
      </c>
      <c r="B20" s="402" t="s">
        <v>2199</v>
      </c>
      <c r="C20" s="403">
        <v>5991531.9699999997</v>
      </c>
      <c r="D20" s="404">
        <v>16935829.949999999</v>
      </c>
      <c r="E20" s="405">
        <v>0</v>
      </c>
      <c r="F20" s="406">
        <v>0</v>
      </c>
      <c r="G20" s="405">
        <v>0</v>
      </c>
      <c r="H20" s="405">
        <v>0</v>
      </c>
      <c r="I20" s="405">
        <v>0</v>
      </c>
      <c r="J20" s="405">
        <v>11172992.26</v>
      </c>
      <c r="K20" s="405">
        <v>0</v>
      </c>
      <c r="L20" s="405">
        <v>0</v>
      </c>
      <c r="M20" s="405">
        <v>0</v>
      </c>
      <c r="N20" s="405">
        <v>0</v>
      </c>
      <c r="O20" s="405">
        <v>0</v>
      </c>
      <c r="P20" s="406">
        <v>0</v>
      </c>
      <c r="Q20" s="405">
        <v>0</v>
      </c>
      <c r="R20" s="406">
        <v>0</v>
      </c>
      <c r="S20" s="405">
        <v>19166.2</v>
      </c>
      <c r="T20" s="406">
        <v>19166.2</v>
      </c>
      <c r="U20" s="405">
        <v>0</v>
      </c>
      <c r="V20" s="406">
        <v>0</v>
      </c>
      <c r="W20" s="405">
        <v>435583.36</v>
      </c>
      <c r="X20" s="406">
        <v>435583.36</v>
      </c>
      <c r="Y20" s="405">
        <v>1821082.91</v>
      </c>
      <c r="Z20" s="406">
        <v>1737092.65</v>
      </c>
      <c r="AA20" s="405">
        <v>3695807.44</v>
      </c>
      <c r="AB20" s="406">
        <v>3550111.44</v>
      </c>
      <c r="AC20" s="405">
        <v>0</v>
      </c>
      <c r="AD20" s="406">
        <v>0</v>
      </c>
      <c r="AE20" s="405">
        <v>0</v>
      </c>
      <c r="AF20" s="406">
        <v>0</v>
      </c>
      <c r="AG20" s="405">
        <v>19892.060000000001</v>
      </c>
      <c r="AH20" s="406">
        <v>20884.04</v>
      </c>
      <c r="AI20" s="405">
        <v>0</v>
      </c>
      <c r="AJ20" s="406">
        <v>0</v>
      </c>
      <c r="AK20" s="405">
        <v>0</v>
      </c>
      <c r="AL20" s="406">
        <v>0</v>
      </c>
      <c r="AM20" s="405">
        <v>0</v>
      </c>
      <c r="AN20" s="406">
        <v>0</v>
      </c>
      <c r="AO20" s="405">
        <v>0</v>
      </c>
      <c r="AP20" s="406">
        <v>0</v>
      </c>
      <c r="AQ20" s="398">
        <v>0</v>
      </c>
      <c r="AR20" s="399">
        <v>0</v>
      </c>
      <c r="AS20" s="391"/>
      <c r="AT20" s="400"/>
    </row>
    <row r="21" spans="1:46" x14ac:dyDescent="0.25">
      <c r="A21" s="401">
        <v>1280</v>
      </c>
      <c r="B21" s="402" t="s">
        <v>2200</v>
      </c>
      <c r="C21" s="403">
        <v>-38073129.640000001</v>
      </c>
      <c r="D21" s="404">
        <v>-39956438.299999997</v>
      </c>
      <c r="E21" s="405">
        <v>0</v>
      </c>
      <c r="F21" s="406">
        <v>0</v>
      </c>
      <c r="G21" s="405">
        <v>0</v>
      </c>
      <c r="H21" s="405">
        <v>0</v>
      </c>
      <c r="I21" s="405">
        <v>0</v>
      </c>
      <c r="J21" s="405">
        <v>0</v>
      </c>
      <c r="K21" s="405">
        <v>0</v>
      </c>
      <c r="L21" s="405">
        <v>0</v>
      </c>
      <c r="M21" s="405">
        <v>0</v>
      </c>
      <c r="N21" s="405">
        <v>0</v>
      </c>
      <c r="O21" s="405">
        <v>0</v>
      </c>
      <c r="P21" s="406">
        <v>0</v>
      </c>
      <c r="Q21" s="405">
        <v>0</v>
      </c>
      <c r="R21" s="406">
        <v>0</v>
      </c>
      <c r="S21" s="405">
        <v>0</v>
      </c>
      <c r="T21" s="406">
        <v>0</v>
      </c>
      <c r="U21" s="405">
        <v>0</v>
      </c>
      <c r="V21" s="406">
        <v>0</v>
      </c>
      <c r="W21" s="405">
        <v>0</v>
      </c>
      <c r="X21" s="406">
        <v>0</v>
      </c>
      <c r="Y21" s="405">
        <v>0</v>
      </c>
      <c r="Z21" s="406">
        <v>0</v>
      </c>
      <c r="AA21" s="405">
        <v>0</v>
      </c>
      <c r="AB21" s="406">
        <v>0</v>
      </c>
      <c r="AC21" s="405">
        <v>0</v>
      </c>
      <c r="AD21" s="406">
        <v>0</v>
      </c>
      <c r="AE21" s="405">
        <v>0</v>
      </c>
      <c r="AF21" s="406">
        <v>0</v>
      </c>
      <c r="AG21" s="405">
        <v>0</v>
      </c>
      <c r="AH21" s="406">
        <v>0</v>
      </c>
      <c r="AI21" s="405">
        <v>-38073129.640000001</v>
      </c>
      <c r="AJ21" s="406">
        <v>-39956438.299999997</v>
      </c>
      <c r="AK21" s="405">
        <v>0</v>
      </c>
      <c r="AL21" s="406">
        <v>0</v>
      </c>
      <c r="AM21" s="405">
        <v>0</v>
      </c>
      <c r="AN21" s="406">
        <v>0</v>
      </c>
      <c r="AO21" s="405">
        <v>0</v>
      </c>
      <c r="AP21" s="406">
        <v>0</v>
      </c>
      <c r="AQ21" s="398">
        <v>0</v>
      </c>
      <c r="AR21" s="399">
        <v>0</v>
      </c>
      <c r="AS21" s="391"/>
      <c r="AT21" s="400"/>
    </row>
    <row r="22" spans="1:46" x14ac:dyDescent="0.25">
      <c r="A22" s="401">
        <v>1290</v>
      </c>
      <c r="B22" s="402" t="s">
        <v>2201</v>
      </c>
      <c r="C22" s="403">
        <v>289605.59999999998</v>
      </c>
      <c r="D22" s="404">
        <v>0</v>
      </c>
      <c r="E22" s="405">
        <v>289605.59999999998</v>
      </c>
      <c r="F22" s="408">
        <v>0</v>
      </c>
      <c r="G22" s="405">
        <v>0</v>
      </c>
      <c r="H22" s="405">
        <v>0</v>
      </c>
      <c r="I22" s="405">
        <v>0</v>
      </c>
      <c r="J22" s="405">
        <v>0</v>
      </c>
      <c r="K22" s="405">
        <v>0</v>
      </c>
      <c r="L22" s="405">
        <v>0</v>
      </c>
      <c r="M22" s="405">
        <v>0</v>
      </c>
      <c r="N22" s="405">
        <v>0</v>
      </c>
      <c r="O22" s="405">
        <v>0</v>
      </c>
      <c r="P22" s="406">
        <v>0</v>
      </c>
      <c r="Q22" s="405">
        <v>0</v>
      </c>
      <c r="R22" s="406">
        <v>0</v>
      </c>
      <c r="S22" s="405">
        <v>0</v>
      </c>
      <c r="T22" s="406">
        <v>0</v>
      </c>
      <c r="U22" s="405">
        <v>0</v>
      </c>
      <c r="V22" s="406">
        <v>0</v>
      </c>
      <c r="W22" s="405">
        <v>0</v>
      </c>
      <c r="X22" s="406">
        <v>0</v>
      </c>
      <c r="Y22" s="405">
        <v>0</v>
      </c>
      <c r="Z22" s="406">
        <v>0</v>
      </c>
      <c r="AA22" s="405">
        <v>0</v>
      </c>
      <c r="AB22" s="406">
        <v>0</v>
      </c>
      <c r="AC22" s="405">
        <v>0</v>
      </c>
      <c r="AD22" s="406">
        <v>0</v>
      </c>
      <c r="AE22" s="405">
        <v>0</v>
      </c>
      <c r="AF22" s="406">
        <v>0</v>
      </c>
      <c r="AG22" s="405">
        <v>0</v>
      </c>
      <c r="AH22" s="406">
        <v>0</v>
      </c>
      <c r="AI22" s="405">
        <v>0</v>
      </c>
      <c r="AJ22" s="406">
        <v>0</v>
      </c>
      <c r="AK22" s="405">
        <v>0</v>
      </c>
      <c r="AL22" s="406">
        <v>0</v>
      </c>
      <c r="AM22" s="405">
        <v>0</v>
      </c>
      <c r="AN22" s="406">
        <v>0</v>
      </c>
      <c r="AO22" s="405">
        <v>0</v>
      </c>
      <c r="AP22" s="406">
        <v>0</v>
      </c>
      <c r="AQ22" s="398">
        <v>0</v>
      </c>
      <c r="AR22" s="399">
        <v>0</v>
      </c>
      <c r="AS22" s="391"/>
      <c r="AT22" s="400"/>
    </row>
    <row r="23" spans="1:46" s="392" customFormat="1" x14ac:dyDescent="0.25">
      <c r="A23" s="393">
        <v>2000</v>
      </c>
      <c r="B23" s="394" t="s">
        <v>2202</v>
      </c>
      <c r="C23" s="409">
        <v>944625925.72420001</v>
      </c>
      <c r="D23" s="410">
        <v>956809992.5999999</v>
      </c>
      <c r="E23" s="410">
        <v>6633062.1500000004</v>
      </c>
      <c r="F23" s="411">
        <v>6556570.75</v>
      </c>
      <c r="G23" s="410">
        <v>4525781.59</v>
      </c>
      <c r="H23" s="410">
        <v>7334957.0200000005</v>
      </c>
      <c r="I23" s="410">
        <v>708696531.38000011</v>
      </c>
      <c r="J23" s="410">
        <v>731805579.3599999</v>
      </c>
      <c r="K23" s="410">
        <v>431603.39</v>
      </c>
      <c r="L23" s="410">
        <v>400599.31</v>
      </c>
      <c r="M23" s="410">
        <v>3700974.0999999996</v>
      </c>
      <c r="N23" s="410">
        <v>2712748.67</v>
      </c>
      <c r="O23" s="410">
        <v>317862.84999999998</v>
      </c>
      <c r="P23" s="411">
        <v>317862.84999999998</v>
      </c>
      <c r="Q23" s="410">
        <v>730102.37</v>
      </c>
      <c r="R23" s="411">
        <v>880767.73</v>
      </c>
      <c r="S23" s="410">
        <v>7071888.4000000004</v>
      </c>
      <c r="T23" s="411">
        <v>7059100.6400000006</v>
      </c>
      <c r="U23" s="410">
        <v>405095.61</v>
      </c>
      <c r="V23" s="411">
        <v>84827.09</v>
      </c>
      <c r="W23" s="410">
        <v>1692911.35</v>
      </c>
      <c r="X23" s="411">
        <v>3655403.11</v>
      </c>
      <c r="Y23" s="410">
        <v>961400.39</v>
      </c>
      <c r="Z23" s="411">
        <v>964069.69</v>
      </c>
      <c r="AA23" s="410">
        <v>354990.91</v>
      </c>
      <c r="AB23" s="411">
        <v>485096.43999999994</v>
      </c>
      <c r="AC23" s="410">
        <v>31182917.969999999</v>
      </c>
      <c r="AD23" s="411">
        <v>27196557.57</v>
      </c>
      <c r="AE23" s="410">
        <v>4613090.04</v>
      </c>
      <c r="AF23" s="411">
        <v>2200067.0699999998</v>
      </c>
      <c r="AG23" s="410">
        <v>73025.33</v>
      </c>
      <c r="AH23" s="411">
        <v>52579.97</v>
      </c>
      <c r="AI23" s="410">
        <v>164429394.25999999</v>
      </c>
      <c r="AJ23" s="411">
        <v>149204395.63999999</v>
      </c>
      <c r="AK23" s="410">
        <v>1446561.8541999999</v>
      </c>
      <c r="AL23" s="411">
        <v>7034371.8499999996</v>
      </c>
      <c r="AM23" s="410">
        <v>5340301.28</v>
      </c>
      <c r="AN23" s="411">
        <v>3785067.17</v>
      </c>
      <c r="AO23" s="410">
        <v>2018430.5</v>
      </c>
      <c r="AP23" s="411">
        <v>2180801.64</v>
      </c>
      <c r="AQ23" s="398">
        <v>0</v>
      </c>
      <c r="AR23" s="399">
        <v>2898569.0300000003</v>
      </c>
      <c r="AS23" s="391"/>
      <c r="AT23" s="400"/>
    </row>
    <row r="24" spans="1:46" s="392" customFormat="1" x14ac:dyDescent="0.25">
      <c r="A24" s="393">
        <v>2100</v>
      </c>
      <c r="B24" s="394" t="s">
        <v>2203</v>
      </c>
      <c r="C24" s="395">
        <v>257112091.53420001</v>
      </c>
      <c r="D24" s="396">
        <v>620291514.81999993</v>
      </c>
      <c r="E24" s="396">
        <v>6633062.1500000004</v>
      </c>
      <c r="F24" s="397">
        <v>6556570.75</v>
      </c>
      <c r="G24" s="396">
        <v>4525781.59</v>
      </c>
      <c r="H24" s="396">
        <v>7334957.0200000005</v>
      </c>
      <c r="I24" s="396">
        <v>165225828.96999997</v>
      </c>
      <c r="J24" s="396">
        <v>518214405.17999995</v>
      </c>
      <c r="K24" s="396">
        <v>431603.39</v>
      </c>
      <c r="L24" s="396">
        <v>400599.31</v>
      </c>
      <c r="M24" s="396">
        <v>3700974.0999999996</v>
      </c>
      <c r="N24" s="396">
        <v>2712748.67</v>
      </c>
      <c r="O24" s="396">
        <v>317862.84999999998</v>
      </c>
      <c r="P24" s="397">
        <v>317862.84999999998</v>
      </c>
      <c r="Q24" s="396">
        <v>730102.37</v>
      </c>
      <c r="R24" s="397">
        <v>880767.73</v>
      </c>
      <c r="S24" s="396">
        <v>7071888.4000000004</v>
      </c>
      <c r="T24" s="397">
        <v>7059100.6400000006</v>
      </c>
      <c r="U24" s="396">
        <v>405095.61</v>
      </c>
      <c r="V24" s="397">
        <v>84827.09</v>
      </c>
      <c r="W24" s="396">
        <v>1692911.35</v>
      </c>
      <c r="X24" s="397">
        <v>3655403.11</v>
      </c>
      <c r="Y24" s="396">
        <v>961400.39</v>
      </c>
      <c r="Z24" s="397">
        <v>964069.69</v>
      </c>
      <c r="AA24" s="396">
        <v>354990.91</v>
      </c>
      <c r="AB24" s="397">
        <v>485096.43999999994</v>
      </c>
      <c r="AC24" s="396">
        <v>31182917.969999999</v>
      </c>
      <c r="AD24" s="397">
        <v>27196557.57</v>
      </c>
      <c r="AE24" s="396">
        <v>4613090.04</v>
      </c>
      <c r="AF24" s="397">
        <v>2200067.0699999998</v>
      </c>
      <c r="AG24" s="396">
        <v>73025.33</v>
      </c>
      <c r="AH24" s="397">
        <v>52579.97</v>
      </c>
      <c r="AI24" s="396">
        <v>20386262.48</v>
      </c>
      <c r="AJ24" s="397">
        <v>26277092.039999999</v>
      </c>
      <c r="AK24" s="396">
        <v>1446561.8541999999</v>
      </c>
      <c r="AL24" s="397">
        <v>7034371.8499999996</v>
      </c>
      <c r="AM24" s="396">
        <v>5340301.28</v>
      </c>
      <c r="AN24" s="397">
        <v>3785067.17</v>
      </c>
      <c r="AO24" s="396">
        <v>2018430.5</v>
      </c>
      <c r="AP24" s="397">
        <v>2180801.64</v>
      </c>
      <c r="AQ24" s="398">
        <v>0</v>
      </c>
      <c r="AR24" s="399">
        <v>2898569.0300000003</v>
      </c>
      <c r="AS24" s="391"/>
      <c r="AT24" s="400"/>
    </row>
    <row r="25" spans="1:46" x14ac:dyDescent="0.25">
      <c r="A25" s="401">
        <v>2110</v>
      </c>
      <c r="B25" s="402" t="s">
        <v>2204</v>
      </c>
      <c r="C25" s="403">
        <v>214012359.26420003</v>
      </c>
      <c r="D25" s="404">
        <v>234667186.86999997</v>
      </c>
      <c r="E25" s="405">
        <v>6436323.7000000002</v>
      </c>
      <c r="F25" s="406">
        <v>6556570.75</v>
      </c>
      <c r="G25" s="405">
        <v>4336557.92</v>
      </c>
      <c r="H25" s="405">
        <v>7080913.5300000003</v>
      </c>
      <c r="I25" s="405">
        <v>150000765.69</v>
      </c>
      <c r="J25" s="405">
        <v>160394840.34999999</v>
      </c>
      <c r="K25" s="405">
        <v>431603.39</v>
      </c>
      <c r="L25" s="405">
        <v>400599.31</v>
      </c>
      <c r="M25" s="405">
        <v>2548529.11</v>
      </c>
      <c r="N25" s="405">
        <v>1773749.74</v>
      </c>
      <c r="O25" s="405">
        <v>317862.84999999998</v>
      </c>
      <c r="P25" s="406">
        <v>317862.84999999998</v>
      </c>
      <c r="Q25" s="405">
        <v>689513.37</v>
      </c>
      <c r="R25" s="406">
        <v>832597.73</v>
      </c>
      <c r="S25" s="405">
        <v>3748304.8</v>
      </c>
      <c r="T25" s="406">
        <v>3927687.25</v>
      </c>
      <c r="U25" s="405">
        <v>405095.61</v>
      </c>
      <c r="V25" s="406">
        <v>84827.09</v>
      </c>
      <c r="W25" s="405">
        <v>1692911.35</v>
      </c>
      <c r="X25" s="406">
        <v>3655403.11</v>
      </c>
      <c r="Y25" s="405">
        <v>961400.39</v>
      </c>
      <c r="Z25" s="406">
        <v>964069.69</v>
      </c>
      <c r="AA25" s="405">
        <v>22953.55</v>
      </c>
      <c r="AB25" s="406">
        <v>262572.34999999998</v>
      </c>
      <c r="AC25" s="405">
        <v>8576647.8599999994</v>
      </c>
      <c r="AD25" s="406">
        <v>4435399.38</v>
      </c>
      <c r="AE25" s="405">
        <v>4607634.6100000003</v>
      </c>
      <c r="AF25" s="406">
        <v>2199363.27</v>
      </c>
      <c r="AG25" s="405">
        <v>53852.13</v>
      </c>
      <c r="AH25" s="406">
        <v>52579.97</v>
      </c>
      <c r="AI25" s="405">
        <v>20386262.48</v>
      </c>
      <c r="AJ25" s="406">
        <v>26277092.039999999</v>
      </c>
      <c r="AK25" s="405">
        <v>1437408.6742</v>
      </c>
      <c r="AL25" s="406">
        <v>7027922.1299999999</v>
      </c>
      <c r="AM25" s="405">
        <v>5340301.28</v>
      </c>
      <c r="AN25" s="406">
        <v>3785067.17</v>
      </c>
      <c r="AO25" s="405">
        <v>2018430.5</v>
      </c>
      <c r="AP25" s="406">
        <v>2180801.64</v>
      </c>
      <c r="AQ25" s="398">
        <v>0</v>
      </c>
      <c r="AR25" s="407">
        <v>2457267.52</v>
      </c>
      <c r="AS25" s="391"/>
      <c r="AT25" s="400"/>
    </row>
    <row r="26" spans="1:46" x14ac:dyDescent="0.25">
      <c r="A26" s="401">
        <v>2120</v>
      </c>
      <c r="B26" s="402" t="s">
        <v>2205</v>
      </c>
      <c r="C26" s="403">
        <v>5455.43</v>
      </c>
      <c r="D26" s="404">
        <v>7153.52</v>
      </c>
      <c r="E26" s="405">
        <v>0</v>
      </c>
      <c r="F26" s="406">
        <v>0</v>
      </c>
      <c r="G26" s="405">
        <v>0</v>
      </c>
      <c r="H26" s="405">
        <v>0</v>
      </c>
      <c r="I26" s="405">
        <v>0</v>
      </c>
      <c r="J26" s="405">
        <v>0</v>
      </c>
      <c r="K26" s="405">
        <v>0</v>
      </c>
      <c r="L26" s="405">
        <v>0</v>
      </c>
      <c r="M26" s="405">
        <v>0</v>
      </c>
      <c r="N26" s="405">
        <v>0</v>
      </c>
      <c r="O26" s="405">
        <v>0</v>
      </c>
      <c r="P26" s="406">
        <v>0</v>
      </c>
      <c r="Q26" s="405">
        <v>0</v>
      </c>
      <c r="R26" s="406">
        <v>0</v>
      </c>
      <c r="S26" s="405">
        <v>0</v>
      </c>
      <c r="T26" s="406">
        <v>0</v>
      </c>
      <c r="U26" s="405">
        <v>0</v>
      </c>
      <c r="V26" s="406">
        <v>0</v>
      </c>
      <c r="W26" s="405">
        <v>0</v>
      </c>
      <c r="X26" s="406">
        <v>0</v>
      </c>
      <c r="Y26" s="405">
        <v>0</v>
      </c>
      <c r="Z26" s="406">
        <v>0</v>
      </c>
      <c r="AA26" s="405">
        <v>0</v>
      </c>
      <c r="AB26" s="406">
        <v>0</v>
      </c>
      <c r="AC26" s="405">
        <v>0</v>
      </c>
      <c r="AD26" s="406">
        <v>0</v>
      </c>
      <c r="AE26" s="405">
        <v>5455.43</v>
      </c>
      <c r="AF26" s="406">
        <v>703.8</v>
      </c>
      <c r="AG26" s="405">
        <v>0</v>
      </c>
      <c r="AH26" s="406">
        <v>0</v>
      </c>
      <c r="AI26" s="405">
        <v>0</v>
      </c>
      <c r="AJ26" s="406">
        <v>0</v>
      </c>
      <c r="AK26" s="405">
        <v>0</v>
      </c>
      <c r="AL26" s="406">
        <v>6449.72</v>
      </c>
      <c r="AM26" s="405">
        <v>0</v>
      </c>
      <c r="AN26" s="406">
        <v>0</v>
      </c>
      <c r="AO26" s="405">
        <v>0</v>
      </c>
      <c r="AP26" s="406">
        <v>0</v>
      </c>
      <c r="AQ26" s="398">
        <v>0</v>
      </c>
      <c r="AR26" s="399">
        <v>0</v>
      </c>
      <c r="AS26" s="391"/>
      <c r="AT26" s="400"/>
    </row>
    <row r="27" spans="1:46" x14ac:dyDescent="0.25">
      <c r="A27" s="401">
        <v>2130</v>
      </c>
      <c r="B27" s="402" t="s">
        <v>2206</v>
      </c>
      <c r="C27" s="403">
        <v>0</v>
      </c>
      <c r="D27" s="404">
        <v>0</v>
      </c>
      <c r="E27" s="405">
        <v>0</v>
      </c>
      <c r="F27" s="406">
        <v>0</v>
      </c>
      <c r="G27" s="405">
        <v>0</v>
      </c>
      <c r="H27" s="405">
        <v>0</v>
      </c>
      <c r="I27" s="405">
        <v>0</v>
      </c>
      <c r="J27" s="405">
        <v>0</v>
      </c>
      <c r="K27" s="405">
        <v>0</v>
      </c>
      <c r="L27" s="405">
        <v>0</v>
      </c>
      <c r="M27" s="405">
        <v>0</v>
      </c>
      <c r="N27" s="405">
        <v>0</v>
      </c>
      <c r="O27" s="405">
        <v>0</v>
      </c>
      <c r="P27" s="406">
        <v>0</v>
      </c>
      <c r="Q27" s="405">
        <v>0</v>
      </c>
      <c r="R27" s="406">
        <v>0</v>
      </c>
      <c r="S27" s="405">
        <v>0</v>
      </c>
      <c r="T27" s="406">
        <v>0</v>
      </c>
      <c r="U27" s="405">
        <v>0</v>
      </c>
      <c r="V27" s="406">
        <v>0</v>
      </c>
      <c r="W27" s="405">
        <v>0</v>
      </c>
      <c r="X27" s="406">
        <v>0</v>
      </c>
      <c r="Y27" s="405">
        <v>0</v>
      </c>
      <c r="Z27" s="406">
        <v>0</v>
      </c>
      <c r="AA27" s="405">
        <v>0</v>
      </c>
      <c r="AB27" s="406">
        <v>0</v>
      </c>
      <c r="AC27" s="405">
        <v>0</v>
      </c>
      <c r="AD27" s="406">
        <v>0</v>
      </c>
      <c r="AE27" s="405">
        <v>0</v>
      </c>
      <c r="AF27" s="406">
        <v>0</v>
      </c>
      <c r="AG27" s="405">
        <v>0</v>
      </c>
      <c r="AH27" s="406">
        <v>0</v>
      </c>
      <c r="AI27" s="405">
        <v>0</v>
      </c>
      <c r="AJ27" s="406">
        <v>0</v>
      </c>
      <c r="AK27" s="405">
        <v>0</v>
      </c>
      <c r="AL27" s="406">
        <v>0</v>
      </c>
      <c r="AM27" s="405">
        <v>0</v>
      </c>
      <c r="AN27" s="406">
        <v>0</v>
      </c>
      <c r="AO27" s="405">
        <v>0</v>
      </c>
      <c r="AP27" s="406">
        <v>0</v>
      </c>
      <c r="AQ27" s="398">
        <v>0</v>
      </c>
      <c r="AR27" s="399">
        <v>0</v>
      </c>
      <c r="AS27" s="391"/>
      <c r="AT27" s="400"/>
    </row>
    <row r="28" spans="1:46" x14ac:dyDescent="0.25">
      <c r="A28" s="401">
        <v>2140</v>
      </c>
      <c r="B28" s="402" t="s">
        <v>2207</v>
      </c>
      <c r="C28" s="403">
        <v>0</v>
      </c>
      <c r="D28" s="404">
        <v>0</v>
      </c>
      <c r="E28" s="405">
        <v>0</v>
      </c>
      <c r="F28" s="406">
        <v>0</v>
      </c>
      <c r="G28" s="405">
        <v>0</v>
      </c>
      <c r="H28" s="405">
        <v>0</v>
      </c>
      <c r="I28" s="405">
        <v>0</v>
      </c>
      <c r="J28" s="405">
        <v>0</v>
      </c>
      <c r="K28" s="405">
        <v>0</v>
      </c>
      <c r="L28" s="405">
        <v>0</v>
      </c>
      <c r="M28" s="405">
        <v>0</v>
      </c>
      <c r="N28" s="405">
        <v>0</v>
      </c>
      <c r="O28" s="405">
        <v>0</v>
      </c>
      <c r="P28" s="406">
        <v>0</v>
      </c>
      <c r="Q28" s="405">
        <v>0</v>
      </c>
      <c r="R28" s="406">
        <v>0</v>
      </c>
      <c r="S28" s="405">
        <v>0</v>
      </c>
      <c r="T28" s="406">
        <v>0</v>
      </c>
      <c r="U28" s="405">
        <v>0</v>
      </c>
      <c r="V28" s="406">
        <v>0</v>
      </c>
      <c r="W28" s="405">
        <v>0</v>
      </c>
      <c r="X28" s="406">
        <v>0</v>
      </c>
      <c r="Y28" s="405">
        <v>0</v>
      </c>
      <c r="Z28" s="406">
        <v>0</v>
      </c>
      <c r="AA28" s="405">
        <v>0</v>
      </c>
      <c r="AB28" s="406">
        <v>0</v>
      </c>
      <c r="AC28" s="405">
        <v>0</v>
      </c>
      <c r="AD28" s="406">
        <v>0</v>
      </c>
      <c r="AE28" s="405">
        <v>0</v>
      </c>
      <c r="AF28" s="406">
        <v>0</v>
      </c>
      <c r="AG28" s="405">
        <v>0</v>
      </c>
      <c r="AH28" s="406">
        <v>0</v>
      </c>
      <c r="AI28" s="405">
        <v>0</v>
      </c>
      <c r="AJ28" s="406">
        <v>0</v>
      </c>
      <c r="AK28" s="405">
        <v>0</v>
      </c>
      <c r="AL28" s="406">
        <v>0</v>
      </c>
      <c r="AM28" s="405">
        <v>0</v>
      </c>
      <c r="AN28" s="406">
        <v>0</v>
      </c>
      <c r="AO28" s="405">
        <v>0</v>
      </c>
      <c r="AP28" s="406">
        <v>0</v>
      </c>
      <c r="AQ28" s="398">
        <v>0</v>
      </c>
      <c r="AR28" s="399">
        <v>0</v>
      </c>
      <c r="AS28" s="391"/>
      <c r="AT28" s="400"/>
    </row>
    <row r="29" spans="1:46" x14ac:dyDescent="0.25">
      <c r="A29" s="401">
        <v>2150</v>
      </c>
      <c r="B29" s="402" t="s">
        <v>2208</v>
      </c>
      <c r="C29" s="403">
        <v>3345766.1</v>
      </c>
      <c r="D29" s="404">
        <v>3147069.58</v>
      </c>
      <c r="E29" s="405">
        <v>0</v>
      </c>
      <c r="F29" s="406">
        <v>0</v>
      </c>
      <c r="G29" s="405">
        <v>0</v>
      </c>
      <c r="H29" s="405">
        <v>0</v>
      </c>
      <c r="I29" s="405">
        <v>3296023.92</v>
      </c>
      <c r="J29" s="405">
        <v>2657598.0699999998</v>
      </c>
      <c r="K29" s="405">
        <v>0</v>
      </c>
      <c r="L29" s="405">
        <v>0</v>
      </c>
      <c r="M29" s="405">
        <v>0</v>
      </c>
      <c r="N29" s="405">
        <v>0</v>
      </c>
      <c r="O29" s="405">
        <v>0</v>
      </c>
      <c r="P29" s="406">
        <v>0</v>
      </c>
      <c r="Q29" s="405">
        <v>40589</v>
      </c>
      <c r="R29" s="406">
        <v>48170</v>
      </c>
      <c r="S29" s="405">
        <v>0</v>
      </c>
      <c r="T29" s="406">
        <v>0</v>
      </c>
      <c r="U29" s="405">
        <v>0</v>
      </c>
      <c r="V29" s="406">
        <v>0</v>
      </c>
      <c r="W29" s="405">
        <v>0</v>
      </c>
      <c r="X29" s="406">
        <v>0</v>
      </c>
      <c r="Y29" s="405">
        <v>0</v>
      </c>
      <c r="Z29" s="406">
        <v>0</v>
      </c>
      <c r="AA29" s="405">
        <v>0</v>
      </c>
      <c r="AB29" s="406">
        <v>0</v>
      </c>
      <c r="AC29" s="405">
        <v>0</v>
      </c>
      <c r="AD29" s="406">
        <v>0</v>
      </c>
      <c r="AE29" s="405">
        <v>0</v>
      </c>
      <c r="AF29" s="406">
        <v>0</v>
      </c>
      <c r="AG29" s="405">
        <v>0</v>
      </c>
      <c r="AH29" s="406">
        <v>0</v>
      </c>
      <c r="AI29" s="405">
        <v>0</v>
      </c>
      <c r="AJ29" s="406">
        <v>0</v>
      </c>
      <c r="AK29" s="405">
        <v>9153.18</v>
      </c>
      <c r="AL29" s="406">
        <v>0</v>
      </c>
      <c r="AM29" s="405">
        <v>0</v>
      </c>
      <c r="AN29" s="406">
        <v>0</v>
      </c>
      <c r="AO29" s="405">
        <v>0</v>
      </c>
      <c r="AP29" s="406">
        <v>0</v>
      </c>
      <c r="AQ29" s="398">
        <v>0</v>
      </c>
      <c r="AR29" s="407">
        <v>441301.51</v>
      </c>
      <c r="AS29" s="391"/>
      <c r="AT29" s="400"/>
    </row>
    <row r="30" spans="1:46" x14ac:dyDescent="0.25">
      <c r="A30" s="401">
        <v>2160</v>
      </c>
      <c r="B30" s="402" t="s">
        <v>2209</v>
      </c>
      <c r="C30" s="403">
        <v>22606270.109999999</v>
      </c>
      <c r="D30" s="404">
        <v>362692926.55000001</v>
      </c>
      <c r="E30" s="405">
        <v>0</v>
      </c>
      <c r="F30" s="406">
        <v>0</v>
      </c>
      <c r="G30" s="405">
        <v>0</v>
      </c>
      <c r="H30" s="405">
        <v>0</v>
      </c>
      <c r="I30" s="405">
        <v>0</v>
      </c>
      <c r="J30" s="405">
        <v>339931768.36000001</v>
      </c>
      <c r="K30" s="405">
        <v>0</v>
      </c>
      <c r="L30" s="405">
        <v>0</v>
      </c>
      <c r="M30" s="405">
        <v>0</v>
      </c>
      <c r="N30" s="405">
        <v>0</v>
      </c>
      <c r="O30" s="405">
        <v>0</v>
      </c>
      <c r="P30" s="406">
        <v>0</v>
      </c>
      <c r="Q30" s="405">
        <v>0</v>
      </c>
      <c r="R30" s="406">
        <v>0</v>
      </c>
      <c r="S30" s="405">
        <v>0</v>
      </c>
      <c r="T30" s="406">
        <v>0</v>
      </c>
      <c r="U30" s="405">
        <v>0</v>
      </c>
      <c r="V30" s="406">
        <v>0</v>
      </c>
      <c r="W30" s="405">
        <v>0</v>
      </c>
      <c r="X30" s="406">
        <v>0</v>
      </c>
      <c r="Y30" s="405">
        <v>0</v>
      </c>
      <c r="Z30" s="406">
        <v>0</v>
      </c>
      <c r="AA30" s="405">
        <v>0</v>
      </c>
      <c r="AB30" s="406">
        <v>0</v>
      </c>
      <c r="AC30" s="405">
        <v>22606270.109999999</v>
      </c>
      <c r="AD30" s="406">
        <v>22761158.190000001</v>
      </c>
      <c r="AE30" s="405">
        <v>0</v>
      </c>
      <c r="AF30" s="406">
        <v>0</v>
      </c>
      <c r="AG30" s="405">
        <v>0</v>
      </c>
      <c r="AH30" s="406">
        <v>0</v>
      </c>
      <c r="AI30" s="405">
        <v>0</v>
      </c>
      <c r="AJ30" s="406">
        <v>0</v>
      </c>
      <c r="AK30" s="405">
        <v>0</v>
      </c>
      <c r="AL30" s="406">
        <v>0</v>
      </c>
      <c r="AM30" s="405">
        <v>0</v>
      </c>
      <c r="AN30" s="406">
        <v>0</v>
      </c>
      <c r="AO30" s="405">
        <v>0</v>
      </c>
      <c r="AP30" s="406">
        <v>0</v>
      </c>
      <c r="AQ30" s="398">
        <v>0</v>
      </c>
      <c r="AR30" s="399">
        <v>0</v>
      </c>
      <c r="AS30" s="391"/>
      <c r="AT30" s="400"/>
    </row>
    <row r="31" spans="1:46" x14ac:dyDescent="0.25">
      <c r="A31" s="401">
        <v>2170</v>
      </c>
      <c r="B31" s="402" t="s">
        <v>2210</v>
      </c>
      <c r="C31" s="403">
        <v>17142240.629999999</v>
      </c>
      <c r="D31" s="404">
        <v>19777178.300000001</v>
      </c>
      <c r="E31" s="405">
        <v>196738.45</v>
      </c>
      <c r="F31" s="406">
        <v>0</v>
      </c>
      <c r="G31" s="405">
        <v>189223.67</v>
      </c>
      <c r="H31" s="405">
        <v>254043.49</v>
      </c>
      <c r="I31" s="405">
        <v>11929039.359999999</v>
      </c>
      <c r="J31" s="405">
        <v>15230198.4</v>
      </c>
      <c r="K31" s="405">
        <v>0</v>
      </c>
      <c r="L31" s="405">
        <v>0</v>
      </c>
      <c r="M31" s="405">
        <v>1152444.99</v>
      </c>
      <c r="N31" s="405">
        <v>938998.93</v>
      </c>
      <c r="O31" s="405">
        <v>0</v>
      </c>
      <c r="P31" s="406">
        <v>0</v>
      </c>
      <c r="Q31" s="405">
        <v>0</v>
      </c>
      <c r="R31" s="406">
        <v>0</v>
      </c>
      <c r="S31" s="405">
        <v>3323583.6</v>
      </c>
      <c r="T31" s="406">
        <v>3131413.39</v>
      </c>
      <c r="U31" s="405">
        <v>0</v>
      </c>
      <c r="V31" s="406">
        <v>0</v>
      </c>
      <c r="W31" s="405">
        <v>0</v>
      </c>
      <c r="X31" s="406">
        <v>0</v>
      </c>
      <c r="Y31" s="405">
        <v>0</v>
      </c>
      <c r="Z31" s="406">
        <v>0</v>
      </c>
      <c r="AA31" s="405">
        <v>332037.36</v>
      </c>
      <c r="AB31" s="406">
        <v>222524.09</v>
      </c>
      <c r="AC31" s="405">
        <v>0</v>
      </c>
      <c r="AD31" s="406">
        <v>0</v>
      </c>
      <c r="AE31" s="405">
        <v>0</v>
      </c>
      <c r="AF31" s="406">
        <v>0</v>
      </c>
      <c r="AG31" s="405">
        <v>19173.2</v>
      </c>
      <c r="AH31" s="406">
        <v>0</v>
      </c>
      <c r="AI31" s="405">
        <v>0</v>
      </c>
      <c r="AJ31" s="406">
        <v>0</v>
      </c>
      <c r="AK31" s="405">
        <v>0</v>
      </c>
      <c r="AL31" s="406">
        <v>0</v>
      </c>
      <c r="AM31" s="405">
        <v>0</v>
      </c>
      <c r="AN31" s="406">
        <v>0</v>
      </c>
      <c r="AO31" s="405">
        <v>0</v>
      </c>
      <c r="AP31" s="406">
        <v>0</v>
      </c>
      <c r="AQ31" s="398">
        <v>0</v>
      </c>
      <c r="AR31" s="399">
        <v>0</v>
      </c>
      <c r="AS31" s="391"/>
      <c r="AT31" s="400"/>
    </row>
    <row r="32" spans="1:46" x14ac:dyDescent="0.25">
      <c r="A32" s="401">
        <v>2190</v>
      </c>
      <c r="B32" s="402" t="s">
        <v>2211</v>
      </c>
      <c r="C32" s="403">
        <v>0</v>
      </c>
      <c r="D32" s="404">
        <v>0</v>
      </c>
      <c r="E32" s="405">
        <v>0</v>
      </c>
      <c r="F32" s="406">
        <v>0</v>
      </c>
      <c r="G32" s="405">
        <v>0</v>
      </c>
      <c r="H32" s="405">
        <v>0</v>
      </c>
      <c r="I32" s="405">
        <v>0</v>
      </c>
      <c r="J32" s="405">
        <v>0</v>
      </c>
      <c r="K32" s="405"/>
      <c r="L32" s="405">
        <v>0</v>
      </c>
      <c r="M32" s="405">
        <v>0</v>
      </c>
      <c r="N32" s="405">
        <v>0</v>
      </c>
      <c r="O32" s="405">
        <v>0</v>
      </c>
      <c r="P32" s="406">
        <v>0</v>
      </c>
      <c r="Q32" s="405">
        <v>0</v>
      </c>
      <c r="R32" s="406">
        <v>0</v>
      </c>
      <c r="S32" s="405">
        <v>0</v>
      </c>
      <c r="T32" s="406">
        <v>0</v>
      </c>
      <c r="U32" s="405">
        <v>0</v>
      </c>
      <c r="V32" s="406">
        <v>0</v>
      </c>
      <c r="W32" s="405">
        <v>0</v>
      </c>
      <c r="X32" s="406">
        <v>0</v>
      </c>
      <c r="Y32" s="405">
        <v>0</v>
      </c>
      <c r="Z32" s="406">
        <v>0</v>
      </c>
      <c r="AA32" s="405">
        <v>0</v>
      </c>
      <c r="AB32" s="406">
        <v>0</v>
      </c>
      <c r="AC32" s="405">
        <v>0</v>
      </c>
      <c r="AD32" s="406">
        <v>0</v>
      </c>
      <c r="AE32" s="405">
        <v>0</v>
      </c>
      <c r="AF32" s="406">
        <v>0</v>
      </c>
      <c r="AG32" s="405">
        <v>0</v>
      </c>
      <c r="AH32" s="406">
        <v>0</v>
      </c>
      <c r="AI32" s="405">
        <v>0</v>
      </c>
      <c r="AJ32" s="406">
        <v>0</v>
      </c>
      <c r="AK32" s="405">
        <v>0</v>
      </c>
      <c r="AL32" s="406">
        <v>0</v>
      </c>
      <c r="AM32" s="405">
        <v>0</v>
      </c>
      <c r="AN32" s="406">
        <v>0</v>
      </c>
      <c r="AO32" s="405">
        <v>0</v>
      </c>
      <c r="AP32" s="406">
        <v>0</v>
      </c>
      <c r="AQ32" s="398">
        <v>0</v>
      </c>
      <c r="AR32" s="399">
        <v>0</v>
      </c>
      <c r="AS32" s="391"/>
      <c r="AT32" s="400"/>
    </row>
    <row r="33" spans="1:46" s="392" customFormat="1" x14ac:dyDescent="0.25">
      <c r="A33" s="393">
        <v>2200</v>
      </c>
      <c r="B33" s="394" t="s">
        <v>2212</v>
      </c>
      <c r="C33" s="395">
        <v>687513834.19000006</v>
      </c>
      <c r="D33" s="396">
        <v>336518477.77999997</v>
      </c>
      <c r="E33" s="396">
        <v>0</v>
      </c>
      <c r="F33" s="397">
        <v>0</v>
      </c>
      <c r="G33" s="396">
        <v>0</v>
      </c>
      <c r="H33" s="396">
        <v>0</v>
      </c>
      <c r="I33" s="396">
        <v>543470702.41000009</v>
      </c>
      <c r="J33" s="396">
        <v>213591174.18000001</v>
      </c>
      <c r="K33" s="396">
        <v>0</v>
      </c>
      <c r="L33" s="396">
        <v>0</v>
      </c>
      <c r="M33" s="396">
        <v>0</v>
      </c>
      <c r="N33" s="396">
        <v>0</v>
      </c>
      <c r="O33" s="396">
        <v>0</v>
      </c>
      <c r="P33" s="397">
        <v>0</v>
      </c>
      <c r="Q33" s="396">
        <v>0</v>
      </c>
      <c r="R33" s="397">
        <v>0</v>
      </c>
      <c r="S33" s="396">
        <v>0</v>
      </c>
      <c r="T33" s="397">
        <v>0</v>
      </c>
      <c r="U33" s="396">
        <v>0</v>
      </c>
      <c r="V33" s="397">
        <v>0</v>
      </c>
      <c r="W33" s="396">
        <v>0</v>
      </c>
      <c r="X33" s="397">
        <v>0</v>
      </c>
      <c r="Y33" s="396">
        <v>0</v>
      </c>
      <c r="Z33" s="397">
        <v>0</v>
      </c>
      <c r="AA33" s="396">
        <v>0</v>
      </c>
      <c r="AB33" s="397">
        <v>0</v>
      </c>
      <c r="AC33" s="396">
        <v>0</v>
      </c>
      <c r="AD33" s="397">
        <v>0</v>
      </c>
      <c r="AE33" s="396">
        <v>0</v>
      </c>
      <c r="AF33" s="397">
        <v>0</v>
      </c>
      <c r="AG33" s="396">
        <v>0</v>
      </c>
      <c r="AH33" s="397">
        <v>0</v>
      </c>
      <c r="AI33" s="396">
        <v>144043131.78</v>
      </c>
      <c r="AJ33" s="397">
        <v>122927303.59999999</v>
      </c>
      <c r="AK33" s="396">
        <v>0</v>
      </c>
      <c r="AL33" s="397">
        <v>0</v>
      </c>
      <c r="AM33" s="396">
        <v>0</v>
      </c>
      <c r="AN33" s="397">
        <v>0</v>
      </c>
      <c r="AO33" s="396">
        <v>0</v>
      </c>
      <c r="AP33" s="397">
        <v>0</v>
      </c>
      <c r="AQ33" s="398">
        <v>0</v>
      </c>
      <c r="AR33" s="399">
        <v>0</v>
      </c>
      <c r="AS33" s="391"/>
      <c r="AT33" s="400"/>
    </row>
    <row r="34" spans="1:46" x14ac:dyDescent="0.25">
      <c r="A34" s="401">
        <v>2210</v>
      </c>
      <c r="B34" s="402" t="s">
        <v>2213</v>
      </c>
      <c r="C34" s="403">
        <v>0</v>
      </c>
      <c r="D34" s="404">
        <v>0</v>
      </c>
      <c r="E34" s="405">
        <v>0</v>
      </c>
      <c r="F34" s="406">
        <v>0</v>
      </c>
      <c r="G34" s="405">
        <v>0</v>
      </c>
      <c r="H34" s="405">
        <v>0</v>
      </c>
      <c r="I34" s="405">
        <v>0</v>
      </c>
      <c r="J34" s="405">
        <v>0</v>
      </c>
      <c r="K34" s="405">
        <v>0</v>
      </c>
      <c r="L34" s="405">
        <v>0</v>
      </c>
      <c r="M34" s="405">
        <v>0</v>
      </c>
      <c r="N34" s="405">
        <v>0</v>
      </c>
      <c r="O34" s="405">
        <v>0</v>
      </c>
      <c r="P34" s="406">
        <v>0</v>
      </c>
      <c r="Q34" s="405">
        <v>0</v>
      </c>
      <c r="R34" s="406">
        <v>0</v>
      </c>
      <c r="S34" s="405">
        <v>0</v>
      </c>
      <c r="T34" s="406">
        <v>0</v>
      </c>
      <c r="U34" s="405">
        <v>0</v>
      </c>
      <c r="V34" s="406">
        <v>0</v>
      </c>
      <c r="W34" s="405">
        <v>0</v>
      </c>
      <c r="X34" s="406">
        <v>0</v>
      </c>
      <c r="Y34" s="405">
        <v>0</v>
      </c>
      <c r="Z34" s="406">
        <v>0</v>
      </c>
      <c r="AA34" s="405">
        <v>0</v>
      </c>
      <c r="AB34" s="406">
        <v>0</v>
      </c>
      <c r="AC34" s="405">
        <v>0</v>
      </c>
      <c r="AD34" s="406">
        <v>0</v>
      </c>
      <c r="AE34" s="405">
        <v>0</v>
      </c>
      <c r="AF34" s="406">
        <v>0</v>
      </c>
      <c r="AG34" s="405">
        <v>0</v>
      </c>
      <c r="AH34" s="406">
        <v>0</v>
      </c>
      <c r="AI34" s="405">
        <v>0</v>
      </c>
      <c r="AJ34" s="406">
        <v>0</v>
      </c>
      <c r="AK34" s="405">
        <v>0</v>
      </c>
      <c r="AL34" s="406">
        <v>0</v>
      </c>
      <c r="AM34" s="405">
        <v>0</v>
      </c>
      <c r="AN34" s="406">
        <v>0</v>
      </c>
      <c r="AO34" s="405">
        <v>0</v>
      </c>
      <c r="AP34" s="406">
        <v>0</v>
      </c>
      <c r="AQ34" s="398">
        <v>0</v>
      </c>
      <c r="AR34" s="399">
        <v>0</v>
      </c>
      <c r="AS34" s="391"/>
      <c r="AT34" s="400"/>
    </row>
    <row r="35" spans="1:46" x14ac:dyDescent="0.25">
      <c r="A35" s="401">
        <v>2220</v>
      </c>
      <c r="B35" s="402" t="s">
        <v>2214</v>
      </c>
      <c r="C35" s="403">
        <v>0</v>
      </c>
      <c r="D35" s="404">
        <v>0</v>
      </c>
      <c r="E35" s="405">
        <v>0</v>
      </c>
      <c r="F35" s="406">
        <v>0</v>
      </c>
      <c r="G35" s="405">
        <v>0</v>
      </c>
      <c r="H35" s="405">
        <v>0</v>
      </c>
      <c r="I35" s="405">
        <v>0</v>
      </c>
      <c r="J35" s="405">
        <v>0</v>
      </c>
      <c r="K35" s="405">
        <v>0</v>
      </c>
      <c r="L35" s="405">
        <v>0</v>
      </c>
      <c r="M35" s="405">
        <v>0</v>
      </c>
      <c r="N35" s="405">
        <v>0</v>
      </c>
      <c r="O35" s="405">
        <v>0</v>
      </c>
      <c r="P35" s="406">
        <v>0</v>
      </c>
      <c r="Q35" s="405">
        <v>0</v>
      </c>
      <c r="R35" s="406">
        <v>0</v>
      </c>
      <c r="S35" s="405">
        <v>0</v>
      </c>
      <c r="T35" s="406">
        <v>0</v>
      </c>
      <c r="U35" s="405">
        <v>0</v>
      </c>
      <c r="V35" s="406">
        <v>0</v>
      </c>
      <c r="W35" s="405">
        <v>0</v>
      </c>
      <c r="X35" s="406">
        <v>0</v>
      </c>
      <c r="Y35" s="405">
        <v>0</v>
      </c>
      <c r="Z35" s="406">
        <v>0</v>
      </c>
      <c r="AA35" s="405">
        <v>0</v>
      </c>
      <c r="AB35" s="406">
        <v>0</v>
      </c>
      <c r="AC35" s="405">
        <v>0</v>
      </c>
      <c r="AD35" s="406">
        <v>0</v>
      </c>
      <c r="AE35" s="405">
        <v>0</v>
      </c>
      <c r="AF35" s="406">
        <v>0</v>
      </c>
      <c r="AG35" s="405">
        <v>0</v>
      </c>
      <c r="AH35" s="406">
        <v>0</v>
      </c>
      <c r="AI35" s="405">
        <v>0</v>
      </c>
      <c r="AJ35" s="406">
        <v>0</v>
      </c>
      <c r="AK35" s="405">
        <v>0</v>
      </c>
      <c r="AL35" s="406">
        <v>0</v>
      </c>
      <c r="AM35" s="405">
        <v>0</v>
      </c>
      <c r="AN35" s="406">
        <v>0</v>
      </c>
      <c r="AO35" s="405">
        <v>0</v>
      </c>
      <c r="AP35" s="406">
        <v>0</v>
      </c>
      <c r="AQ35" s="398">
        <v>0</v>
      </c>
      <c r="AR35" s="399">
        <v>0</v>
      </c>
      <c r="AS35" s="391"/>
      <c r="AT35" s="400"/>
    </row>
    <row r="36" spans="1:46" x14ac:dyDescent="0.25">
      <c r="A36" s="401">
        <v>2230</v>
      </c>
      <c r="B36" s="402" t="s">
        <v>2215</v>
      </c>
      <c r="C36" s="403">
        <v>0</v>
      </c>
      <c r="D36" s="404">
        <v>0</v>
      </c>
      <c r="E36" s="405">
        <v>0</v>
      </c>
      <c r="F36" s="406">
        <v>0</v>
      </c>
      <c r="G36" s="405">
        <v>0</v>
      </c>
      <c r="H36" s="405">
        <v>0</v>
      </c>
      <c r="I36" s="405">
        <v>0</v>
      </c>
      <c r="J36" s="405">
        <v>0</v>
      </c>
      <c r="K36" s="405">
        <v>0</v>
      </c>
      <c r="L36" s="405">
        <v>0</v>
      </c>
      <c r="M36" s="405">
        <v>0</v>
      </c>
      <c r="N36" s="405">
        <v>0</v>
      </c>
      <c r="O36" s="405">
        <v>0</v>
      </c>
      <c r="P36" s="406">
        <v>0</v>
      </c>
      <c r="Q36" s="405">
        <v>0</v>
      </c>
      <c r="R36" s="406">
        <v>0</v>
      </c>
      <c r="S36" s="405">
        <v>0</v>
      </c>
      <c r="T36" s="406">
        <v>0</v>
      </c>
      <c r="U36" s="405">
        <v>0</v>
      </c>
      <c r="V36" s="406">
        <v>0</v>
      </c>
      <c r="W36" s="405">
        <v>0</v>
      </c>
      <c r="X36" s="406">
        <v>0</v>
      </c>
      <c r="Y36" s="405">
        <v>0</v>
      </c>
      <c r="Z36" s="406">
        <v>0</v>
      </c>
      <c r="AA36" s="405">
        <v>0</v>
      </c>
      <c r="AB36" s="406">
        <v>0</v>
      </c>
      <c r="AC36" s="405">
        <v>0</v>
      </c>
      <c r="AD36" s="406">
        <v>0</v>
      </c>
      <c r="AE36" s="405">
        <v>0</v>
      </c>
      <c r="AF36" s="406">
        <v>0</v>
      </c>
      <c r="AG36" s="405">
        <v>0</v>
      </c>
      <c r="AH36" s="406">
        <v>0</v>
      </c>
      <c r="AI36" s="405">
        <v>0</v>
      </c>
      <c r="AJ36" s="406">
        <v>0</v>
      </c>
      <c r="AK36" s="405">
        <v>0</v>
      </c>
      <c r="AL36" s="406">
        <v>0</v>
      </c>
      <c r="AM36" s="405">
        <v>0</v>
      </c>
      <c r="AN36" s="406">
        <v>0</v>
      </c>
      <c r="AO36" s="405">
        <v>0</v>
      </c>
      <c r="AP36" s="406">
        <v>0</v>
      </c>
      <c r="AQ36" s="398">
        <v>0</v>
      </c>
      <c r="AR36" s="399">
        <v>0</v>
      </c>
      <c r="AS36" s="391"/>
      <c r="AT36" s="400"/>
    </row>
    <row r="37" spans="1:46" x14ac:dyDescent="0.25">
      <c r="A37" s="401">
        <v>2240</v>
      </c>
      <c r="B37" s="402" t="s">
        <v>2216</v>
      </c>
      <c r="C37" s="403">
        <v>111507574.17</v>
      </c>
      <c r="D37" s="404">
        <v>78817789.719999999</v>
      </c>
      <c r="E37" s="405">
        <v>0</v>
      </c>
      <c r="F37" s="406">
        <v>0</v>
      </c>
      <c r="G37" s="405">
        <v>0</v>
      </c>
      <c r="H37" s="405">
        <v>0</v>
      </c>
      <c r="I37" s="405">
        <v>12307689.439999999</v>
      </c>
      <c r="J37" s="405">
        <v>20981373.460000001</v>
      </c>
      <c r="K37" s="405">
        <v>0</v>
      </c>
      <c r="L37" s="405">
        <v>0</v>
      </c>
      <c r="M37" s="405">
        <v>0</v>
      </c>
      <c r="N37" s="405">
        <v>0</v>
      </c>
      <c r="O37" s="405">
        <v>0</v>
      </c>
      <c r="P37" s="406">
        <v>0</v>
      </c>
      <c r="Q37" s="405">
        <v>0</v>
      </c>
      <c r="R37" s="406">
        <v>0</v>
      </c>
      <c r="S37" s="405">
        <v>0</v>
      </c>
      <c r="T37" s="406">
        <v>0</v>
      </c>
      <c r="U37" s="405">
        <v>0</v>
      </c>
      <c r="V37" s="406">
        <v>0</v>
      </c>
      <c r="W37" s="405">
        <v>0</v>
      </c>
      <c r="X37" s="406">
        <v>0</v>
      </c>
      <c r="Y37" s="405">
        <v>0</v>
      </c>
      <c r="Z37" s="406">
        <v>0</v>
      </c>
      <c r="AA37" s="405">
        <v>0</v>
      </c>
      <c r="AB37" s="406">
        <v>0</v>
      </c>
      <c r="AC37" s="405">
        <v>0</v>
      </c>
      <c r="AD37" s="406">
        <v>0</v>
      </c>
      <c r="AE37" s="405">
        <v>0</v>
      </c>
      <c r="AF37" s="406">
        <v>0</v>
      </c>
      <c r="AG37" s="405">
        <v>0</v>
      </c>
      <c r="AH37" s="406">
        <v>0</v>
      </c>
      <c r="AI37" s="405">
        <v>99199884.730000004</v>
      </c>
      <c r="AJ37" s="406">
        <v>57836416.259999998</v>
      </c>
      <c r="AK37" s="405">
        <v>0</v>
      </c>
      <c r="AL37" s="406">
        <v>0</v>
      </c>
      <c r="AM37" s="405">
        <v>0</v>
      </c>
      <c r="AN37" s="406">
        <v>0</v>
      </c>
      <c r="AO37" s="405">
        <v>0</v>
      </c>
      <c r="AP37" s="406">
        <v>0</v>
      </c>
      <c r="AQ37" s="398">
        <v>0</v>
      </c>
      <c r="AR37" s="399">
        <v>0</v>
      </c>
      <c r="AS37" s="391"/>
      <c r="AT37" s="400"/>
    </row>
    <row r="38" spans="1:46" ht="22.5" x14ac:dyDescent="0.25">
      <c r="A38" s="401">
        <v>2250</v>
      </c>
      <c r="B38" s="402" t="s">
        <v>2217</v>
      </c>
      <c r="C38" s="403">
        <v>44843247.049999997</v>
      </c>
      <c r="D38" s="404">
        <v>65090887.340000004</v>
      </c>
      <c r="E38" s="405">
        <v>0</v>
      </c>
      <c r="F38" s="406">
        <v>0</v>
      </c>
      <c r="G38" s="405">
        <v>0</v>
      </c>
      <c r="H38" s="405">
        <v>0</v>
      </c>
      <c r="I38" s="405">
        <v>0</v>
      </c>
      <c r="J38" s="405">
        <v>0</v>
      </c>
      <c r="K38" s="405">
        <v>0</v>
      </c>
      <c r="L38" s="405">
        <v>0</v>
      </c>
      <c r="M38" s="405">
        <v>0</v>
      </c>
      <c r="N38" s="405">
        <v>0</v>
      </c>
      <c r="O38" s="405">
        <v>0</v>
      </c>
      <c r="P38" s="406">
        <v>0</v>
      </c>
      <c r="Q38" s="405">
        <v>0</v>
      </c>
      <c r="R38" s="406">
        <v>0</v>
      </c>
      <c r="S38" s="405">
        <v>0</v>
      </c>
      <c r="T38" s="406">
        <v>0</v>
      </c>
      <c r="U38" s="405">
        <v>0</v>
      </c>
      <c r="V38" s="406">
        <v>0</v>
      </c>
      <c r="W38" s="405">
        <v>0</v>
      </c>
      <c r="X38" s="406">
        <v>0</v>
      </c>
      <c r="Y38" s="405">
        <v>0</v>
      </c>
      <c r="Z38" s="406">
        <v>0</v>
      </c>
      <c r="AA38" s="405">
        <v>0</v>
      </c>
      <c r="AB38" s="406">
        <v>0</v>
      </c>
      <c r="AC38" s="405">
        <v>0</v>
      </c>
      <c r="AD38" s="406">
        <v>0</v>
      </c>
      <c r="AE38" s="405">
        <v>0</v>
      </c>
      <c r="AF38" s="406">
        <v>0</v>
      </c>
      <c r="AG38" s="405">
        <v>0</v>
      </c>
      <c r="AH38" s="406">
        <v>0</v>
      </c>
      <c r="AI38" s="405">
        <v>44843247.049999997</v>
      </c>
      <c r="AJ38" s="406">
        <v>65090887.340000004</v>
      </c>
      <c r="AK38" s="405">
        <v>0</v>
      </c>
      <c r="AL38" s="406">
        <v>0</v>
      </c>
      <c r="AM38" s="405">
        <v>0</v>
      </c>
      <c r="AN38" s="406">
        <v>0</v>
      </c>
      <c r="AO38" s="405">
        <v>0</v>
      </c>
      <c r="AP38" s="406">
        <v>0</v>
      </c>
      <c r="AQ38" s="398">
        <v>0</v>
      </c>
      <c r="AR38" s="399">
        <v>0</v>
      </c>
      <c r="AS38" s="391"/>
      <c r="AT38" s="400"/>
    </row>
    <row r="39" spans="1:46" x14ac:dyDescent="0.25">
      <c r="A39" s="401">
        <v>2260</v>
      </c>
      <c r="B39" s="402" t="s">
        <v>2218</v>
      </c>
      <c r="C39" s="403">
        <v>531163012.97000003</v>
      </c>
      <c r="D39" s="404">
        <v>192609800.72</v>
      </c>
      <c r="E39" s="405">
        <v>0</v>
      </c>
      <c r="F39" s="406">
        <v>0</v>
      </c>
      <c r="G39" s="405">
        <v>0</v>
      </c>
      <c r="H39" s="405">
        <v>0</v>
      </c>
      <c r="I39" s="405">
        <v>531163012.97000003</v>
      </c>
      <c r="J39" s="405">
        <v>192609800.72</v>
      </c>
      <c r="K39" s="405">
        <v>0</v>
      </c>
      <c r="L39" s="405">
        <v>0</v>
      </c>
      <c r="M39" s="405">
        <v>0</v>
      </c>
      <c r="N39" s="405">
        <v>0</v>
      </c>
      <c r="O39" s="405">
        <v>0</v>
      </c>
      <c r="P39" s="406">
        <v>0</v>
      </c>
      <c r="Q39" s="405">
        <v>0</v>
      </c>
      <c r="R39" s="406">
        <v>0</v>
      </c>
      <c r="S39" s="405">
        <v>0</v>
      </c>
      <c r="T39" s="406">
        <v>0</v>
      </c>
      <c r="U39" s="405">
        <v>0</v>
      </c>
      <c r="V39" s="406">
        <v>0</v>
      </c>
      <c r="W39" s="405">
        <v>0</v>
      </c>
      <c r="X39" s="406">
        <v>0</v>
      </c>
      <c r="Y39" s="405">
        <v>0</v>
      </c>
      <c r="Z39" s="406">
        <v>0</v>
      </c>
      <c r="AA39" s="405">
        <v>0</v>
      </c>
      <c r="AB39" s="406">
        <v>0</v>
      </c>
      <c r="AC39" s="405">
        <v>0</v>
      </c>
      <c r="AD39" s="406">
        <v>0</v>
      </c>
      <c r="AE39" s="405">
        <v>0</v>
      </c>
      <c r="AF39" s="406">
        <v>0</v>
      </c>
      <c r="AG39" s="405">
        <v>0</v>
      </c>
      <c r="AH39" s="406">
        <v>0</v>
      </c>
      <c r="AI39" s="405">
        <v>0</v>
      </c>
      <c r="AJ39" s="406">
        <v>0</v>
      </c>
      <c r="AK39" s="405">
        <v>0</v>
      </c>
      <c r="AL39" s="406">
        <v>0</v>
      </c>
      <c r="AM39" s="405">
        <v>0</v>
      </c>
      <c r="AN39" s="406">
        <v>0</v>
      </c>
      <c r="AO39" s="405">
        <v>0</v>
      </c>
      <c r="AP39" s="406">
        <v>0</v>
      </c>
      <c r="AQ39" s="398">
        <v>0</v>
      </c>
      <c r="AR39" s="399">
        <v>0</v>
      </c>
      <c r="AS39" s="391"/>
      <c r="AT39" s="400"/>
    </row>
    <row r="40" spans="1:46" s="392" customFormat="1" x14ac:dyDescent="0.25">
      <c r="A40" s="393">
        <v>3000</v>
      </c>
      <c r="B40" s="394" t="s">
        <v>2219</v>
      </c>
      <c r="C40" s="409">
        <v>11679725910.411697</v>
      </c>
      <c r="D40" s="410">
        <v>11282255563.509998</v>
      </c>
      <c r="E40" s="410">
        <v>74368577.159999982</v>
      </c>
      <c r="F40" s="411">
        <v>85064710.089999974</v>
      </c>
      <c r="G40" s="410">
        <v>20016366.640000001</v>
      </c>
      <c r="H40" s="410">
        <v>14773607.050000001</v>
      </c>
      <c r="I40" s="410">
        <v>10046907938.889999</v>
      </c>
      <c r="J40" s="410">
        <v>9419761255.5599995</v>
      </c>
      <c r="K40" s="410">
        <v>24540843.800000001</v>
      </c>
      <c r="L40" s="410">
        <v>24782555.270000003</v>
      </c>
      <c r="M40" s="410">
        <v>109316926.33</v>
      </c>
      <c r="N40" s="410">
        <v>111528466.73</v>
      </c>
      <c r="O40" s="410">
        <v>849010.91</v>
      </c>
      <c r="P40" s="411">
        <v>849010.91</v>
      </c>
      <c r="Q40" s="410">
        <v>231620709.92000002</v>
      </c>
      <c r="R40" s="411">
        <v>150481189.47999999</v>
      </c>
      <c r="S40" s="410">
        <v>17789762.039999999</v>
      </c>
      <c r="T40" s="411">
        <v>17648561.170000002</v>
      </c>
      <c r="U40" s="410">
        <v>9260249.0500000007</v>
      </c>
      <c r="V40" s="411">
        <v>9013739.3300000001</v>
      </c>
      <c r="W40" s="410">
        <v>196562439.63999999</v>
      </c>
      <c r="X40" s="411">
        <v>227873024.23999998</v>
      </c>
      <c r="Y40" s="410">
        <v>26732710.689999998</v>
      </c>
      <c r="Z40" s="411">
        <v>25020851.609999999</v>
      </c>
      <c r="AA40" s="410">
        <v>24269759.410000004</v>
      </c>
      <c r="AB40" s="411">
        <v>26728974.700000003</v>
      </c>
      <c r="AC40" s="410">
        <v>583884310.68000007</v>
      </c>
      <c r="AD40" s="411">
        <v>557125174.71000004</v>
      </c>
      <c r="AE40" s="410">
        <v>35831624.179999992</v>
      </c>
      <c r="AF40" s="411">
        <v>43760048.409999996</v>
      </c>
      <c r="AG40" s="410">
        <v>60130865.340000018</v>
      </c>
      <c r="AH40" s="411">
        <v>59569990.420000017</v>
      </c>
      <c r="AI40" s="410">
        <v>112978792.23999999</v>
      </c>
      <c r="AJ40" s="411">
        <v>109046376.25</v>
      </c>
      <c r="AK40" s="410">
        <v>72899772.191699967</v>
      </c>
      <c r="AL40" s="411">
        <v>69773028.849999994</v>
      </c>
      <c r="AM40" s="410">
        <v>24439139.140000004</v>
      </c>
      <c r="AN40" s="411">
        <v>23869669.809999995</v>
      </c>
      <c r="AO40" s="410">
        <v>7326112.1600000001</v>
      </c>
      <c r="AP40" s="411">
        <v>6652950.0500000007</v>
      </c>
      <c r="AQ40" s="398">
        <v>0</v>
      </c>
      <c r="AR40" s="399">
        <v>298932378.87</v>
      </c>
      <c r="AS40" s="391"/>
      <c r="AT40" s="400"/>
    </row>
    <row r="41" spans="1:46" x14ac:dyDescent="0.25">
      <c r="A41" s="393">
        <v>3100</v>
      </c>
      <c r="B41" s="394" t="s">
        <v>2220</v>
      </c>
      <c r="C41" s="395">
        <v>9265260717.2099991</v>
      </c>
      <c r="D41" s="396">
        <v>8611684451.6399994</v>
      </c>
      <c r="E41" s="396">
        <v>79700086</v>
      </c>
      <c r="F41" s="397">
        <v>79700086</v>
      </c>
      <c r="G41" s="396">
        <v>216450</v>
      </c>
      <c r="H41" s="396">
        <v>216450</v>
      </c>
      <c r="I41" s="396">
        <v>8483603132.3999996</v>
      </c>
      <c r="J41" s="396">
        <v>7784395821.1800003</v>
      </c>
      <c r="K41" s="396">
        <v>25988822.260000002</v>
      </c>
      <c r="L41" s="396">
        <v>25988822.260000002</v>
      </c>
      <c r="M41" s="396">
        <v>36106994.079999998</v>
      </c>
      <c r="N41" s="396">
        <v>35548751.390000001</v>
      </c>
      <c r="O41" s="396">
        <v>0</v>
      </c>
      <c r="P41" s="397">
        <v>0</v>
      </c>
      <c r="Q41" s="396">
        <v>42480337.960000001</v>
      </c>
      <c r="R41" s="397">
        <v>42480337.960000001</v>
      </c>
      <c r="S41" s="396">
        <v>1452349.19</v>
      </c>
      <c r="T41" s="397">
        <v>1452349.19</v>
      </c>
      <c r="U41" s="396">
        <v>5958504.5</v>
      </c>
      <c r="V41" s="397">
        <v>5918104.5</v>
      </c>
      <c r="W41" s="396">
        <v>168168631.94999999</v>
      </c>
      <c r="X41" s="397">
        <v>168168631.94999999</v>
      </c>
      <c r="Y41" s="396">
        <v>93950</v>
      </c>
      <c r="Z41" s="397">
        <v>93950</v>
      </c>
      <c r="AA41" s="396">
        <v>-5242026.54</v>
      </c>
      <c r="AB41" s="397">
        <v>-3018445.46</v>
      </c>
      <c r="AC41" s="396">
        <v>256855631.35999998</v>
      </c>
      <c r="AD41" s="397">
        <v>256855631.35999998</v>
      </c>
      <c r="AE41" s="396">
        <v>19972929.789999999</v>
      </c>
      <c r="AF41" s="397">
        <v>19972929.789999999</v>
      </c>
      <c r="AG41" s="396">
        <v>108282507.20000002</v>
      </c>
      <c r="AH41" s="397">
        <v>108282507.20000002</v>
      </c>
      <c r="AI41" s="396">
        <v>0</v>
      </c>
      <c r="AJ41" s="397">
        <v>0</v>
      </c>
      <c r="AK41" s="396">
        <v>41622417.060000002</v>
      </c>
      <c r="AL41" s="397">
        <v>41622417.060000002</v>
      </c>
      <c r="AM41" s="396">
        <v>0</v>
      </c>
      <c r="AN41" s="397">
        <v>0</v>
      </c>
      <c r="AO41" s="396">
        <v>0</v>
      </c>
      <c r="AP41" s="397">
        <v>0</v>
      </c>
      <c r="AQ41" s="398">
        <v>0</v>
      </c>
      <c r="AR41" s="399">
        <v>44006107.259999998</v>
      </c>
      <c r="AS41" s="391"/>
      <c r="AT41" s="400"/>
    </row>
    <row r="42" spans="1:46" x14ac:dyDescent="0.25">
      <c r="A42" s="401">
        <v>3110</v>
      </c>
      <c r="B42" s="402" t="s">
        <v>295</v>
      </c>
      <c r="C42" s="403">
        <v>2208019223.48</v>
      </c>
      <c r="D42" s="404">
        <v>2107639249.8799996</v>
      </c>
      <c r="E42" s="405">
        <v>79700086</v>
      </c>
      <c r="F42" s="406">
        <v>79700086</v>
      </c>
      <c r="G42" s="405">
        <v>0</v>
      </c>
      <c r="H42" s="405">
        <v>0</v>
      </c>
      <c r="I42" s="405">
        <v>1956653194.2</v>
      </c>
      <c r="J42" s="405">
        <v>1812267113.3399999</v>
      </c>
      <c r="K42" s="405">
        <v>1242756.1200000001</v>
      </c>
      <c r="L42" s="405">
        <v>1242756.1200000001</v>
      </c>
      <c r="M42" s="405">
        <v>11429029.390000001</v>
      </c>
      <c r="N42" s="405">
        <v>11429029.390000001</v>
      </c>
      <c r="O42" s="405">
        <v>0</v>
      </c>
      <c r="P42" s="406">
        <v>0</v>
      </c>
      <c r="Q42" s="405">
        <v>0</v>
      </c>
      <c r="R42" s="406">
        <v>0</v>
      </c>
      <c r="S42" s="405">
        <v>1452349.19</v>
      </c>
      <c r="T42" s="406">
        <v>1452349.19</v>
      </c>
      <c r="U42" s="405">
        <v>5918104.5</v>
      </c>
      <c r="V42" s="406">
        <v>5918104.5</v>
      </c>
      <c r="W42" s="405">
        <v>0</v>
      </c>
      <c r="X42" s="406">
        <v>0</v>
      </c>
      <c r="Y42" s="405">
        <v>93950</v>
      </c>
      <c r="Z42" s="406">
        <v>93950</v>
      </c>
      <c r="AA42" s="405">
        <v>0</v>
      </c>
      <c r="AB42" s="406">
        <v>0</v>
      </c>
      <c r="AC42" s="405">
        <v>171071619.38999999</v>
      </c>
      <c r="AD42" s="406">
        <v>171071619.38999999</v>
      </c>
      <c r="AE42" s="405">
        <v>19972929.789999999</v>
      </c>
      <c r="AF42" s="406">
        <v>19972929.789999999</v>
      </c>
      <c r="AG42" s="405">
        <v>-81137212.159999996</v>
      </c>
      <c r="AH42" s="406">
        <v>-81137212.159999996</v>
      </c>
      <c r="AI42" s="405">
        <v>0</v>
      </c>
      <c r="AJ42" s="406">
        <v>0</v>
      </c>
      <c r="AK42" s="405">
        <v>41622417.060000002</v>
      </c>
      <c r="AL42" s="406">
        <v>41622417.060000002</v>
      </c>
      <c r="AM42" s="405">
        <v>0</v>
      </c>
      <c r="AN42" s="406">
        <v>0</v>
      </c>
      <c r="AO42" s="405">
        <v>0</v>
      </c>
      <c r="AP42" s="406">
        <v>0</v>
      </c>
      <c r="AQ42" s="398">
        <v>0</v>
      </c>
      <c r="AR42" s="407">
        <v>44006107.259999998</v>
      </c>
      <c r="AS42" s="391"/>
      <c r="AT42" s="400"/>
    </row>
    <row r="43" spans="1:46" x14ac:dyDescent="0.25">
      <c r="A43" s="401">
        <v>3120</v>
      </c>
      <c r="B43" s="402" t="s">
        <v>2221</v>
      </c>
      <c r="C43" s="403">
        <v>3718804519.6499996</v>
      </c>
      <c r="D43" s="404">
        <v>3166166470.3699994</v>
      </c>
      <c r="E43" s="405">
        <v>0</v>
      </c>
      <c r="F43" s="406">
        <v>0</v>
      </c>
      <c r="G43" s="405">
        <v>216450</v>
      </c>
      <c r="H43" s="405">
        <v>216450</v>
      </c>
      <c r="I43" s="405">
        <v>3395387469.02</v>
      </c>
      <c r="J43" s="405">
        <v>2840566238.6599998</v>
      </c>
      <c r="K43" s="405">
        <v>24746066.140000001</v>
      </c>
      <c r="L43" s="405">
        <v>24746066.140000001</v>
      </c>
      <c r="M43" s="405">
        <v>0</v>
      </c>
      <c r="N43" s="405">
        <v>0</v>
      </c>
      <c r="O43" s="405">
        <v>0</v>
      </c>
      <c r="P43" s="406">
        <v>0</v>
      </c>
      <c r="Q43" s="405">
        <v>42480337.960000001</v>
      </c>
      <c r="R43" s="406">
        <v>42480337.960000001</v>
      </c>
      <c r="S43" s="405">
        <v>0</v>
      </c>
      <c r="T43" s="406">
        <v>0</v>
      </c>
      <c r="U43" s="405">
        <v>40400</v>
      </c>
      <c r="V43" s="406">
        <v>0</v>
      </c>
      <c r="W43" s="405">
        <v>168168631.94999999</v>
      </c>
      <c r="X43" s="406">
        <v>168168631.94999999</v>
      </c>
      <c r="Y43" s="405">
        <v>0</v>
      </c>
      <c r="Z43" s="406">
        <v>0</v>
      </c>
      <c r="AA43" s="405">
        <v>-5242026.54</v>
      </c>
      <c r="AB43" s="406">
        <v>-3018445.46</v>
      </c>
      <c r="AC43" s="405">
        <v>85784011.969999999</v>
      </c>
      <c r="AD43" s="406">
        <v>85784011.969999999</v>
      </c>
      <c r="AE43" s="405">
        <v>0</v>
      </c>
      <c r="AF43" s="406">
        <v>0</v>
      </c>
      <c r="AG43" s="405">
        <v>7223179.1500000004</v>
      </c>
      <c r="AH43" s="406">
        <v>7223179.1500000004</v>
      </c>
      <c r="AI43" s="405">
        <v>0</v>
      </c>
      <c r="AJ43" s="406">
        <v>0</v>
      </c>
      <c r="AK43" s="405">
        <v>0</v>
      </c>
      <c r="AL43" s="406">
        <v>0</v>
      </c>
      <c r="AM43" s="405">
        <v>0</v>
      </c>
      <c r="AN43" s="406">
        <v>0</v>
      </c>
      <c r="AO43" s="405">
        <v>0</v>
      </c>
      <c r="AP43" s="406">
        <v>0</v>
      </c>
      <c r="AQ43" s="398">
        <v>0</v>
      </c>
      <c r="AR43" s="399">
        <v>0</v>
      </c>
      <c r="AS43" s="391"/>
      <c r="AT43" s="400"/>
    </row>
    <row r="44" spans="1:46" x14ac:dyDescent="0.25">
      <c r="A44" s="401">
        <v>3130</v>
      </c>
      <c r="B44" s="402" t="s">
        <v>2222</v>
      </c>
      <c r="C44" s="403">
        <v>3338436974.0799999</v>
      </c>
      <c r="D44" s="404">
        <v>3337878731.3899999</v>
      </c>
      <c r="E44" s="405">
        <v>0</v>
      </c>
      <c r="F44" s="406">
        <v>0</v>
      </c>
      <c r="G44" s="405">
        <v>0</v>
      </c>
      <c r="H44" s="405">
        <v>0</v>
      </c>
      <c r="I44" s="405">
        <v>3131562469.1799998</v>
      </c>
      <c r="J44" s="405">
        <v>3131562469.1799998</v>
      </c>
      <c r="K44" s="405">
        <v>0</v>
      </c>
      <c r="L44" s="405">
        <v>0</v>
      </c>
      <c r="M44" s="405">
        <v>24677964.690000001</v>
      </c>
      <c r="N44" s="405">
        <v>24119722</v>
      </c>
      <c r="O44" s="405">
        <v>0</v>
      </c>
      <c r="P44" s="406">
        <v>0</v>
      </c>
      <c r="Q44" s="405">
        <v>0</v>
      </c>
      <c r="R44" s="406">
        <v>0</v>
      </c>
      <c r="S44" s="405">
        <v>0</v>
      </c>
      <c r="T44" s="406">
        <v>0</v>
      </c>
      <c r="U44" s="405">
        <v>0</v>
      </c>
      <c r="V44" s="406">
        <v>0</v>
      </c>
      <c r="W44" s="405">
        <v>0</v>
      </c>
      <c r="X44" s="406">
        <v>0</v>
      </c>
      <c r="Y44" s="405">
        <v>0</v>
      </c>
      <c r="Z44" s="406">
        <v>0</v>
      </c>
      <c r="AA44" s="405">
        <v>0</v>
      </c>
      <c r="AB44" s="406">
        <v>0</v>
      </c>
      <c r="AC44" s="405">
        <v>0</v>
      </c>
      <c r="AD44" s="406">
        <v>0</v>
      </c>
      <c r="AE44" s="405">
        <v>0</v>
      </c>
      <c r="AF44" s="406">
        <v>0</v>
      </c>
      <c r="AG44" s="405">
        <v>182196540.21000001</v>
      </c>
      <c r="AH44" s="406">
        <v>182196540.21000001</v>
      </c>
      <c r="AI44" s="405">
        <v>0</v>
      </c>
      <c r="AJ44" s="406">
        <v>0</v>
      </c>
      <c r="AK44" s="405">
        <v>0</v>
      </c>
      <c r="AL44" s="406">
        <v>0</v>
      </c>
      <c r="AM44" s="405">
        <v>0</v>
      </c>
      <c r="AN44" s="406">
        <v>0</v>
      </c>
      <c r="AO44" s="405">
        <v>0</v>
      </c>
      <c r="AP44" s="406">
        <v>0</v>
      </c>
      <c r="AQ44" s="398">
        <v>0</v>
      </c>
      <c r="AR44" s="399">
        <v>0</v>
      </c>
      <c r="AS44" s="391"/>
      <c r="AT44" s="400"/>
    </row>
    <row r="45" spans="1:46" x14ac:dyDescent="0.25">
      <c r="A45" s="393">
        <v>3200</v>
      </c>
      <c r="B45" s="394" t="s">
        <v>2223</v>
      </c>
      <c r="C45" s="395">
        <v>4672605027.6517</v>
      </c>
      <c r="D45" s="396">
        <v>4928710946.3199987</v>
      </c>
      <c r="E45" s="396">
        <v>-5331508.8400000222</v>
      </c>
      <c r="F45" s="397">
        <v>5364624.0899999766</v>
      </c>
      <c r="G45" s="396">
        <v>19799916.640000001</v>
      </c>
      <c r="H45" s="396">
        <v>14557157.050000001</v>
      </c>
      <c r="I45" s="396">
        <v>3821444640.9399996</v>
      </c>
      <c r="J45" s="396">
        <v>3893505268.8299999</v>
      </c>
      <c r="K45" s="396">
        <v>-1447978.46</v>
      </c>
      <c r="L45" s="396">
        <v>-1206266.99</v>
      </c>
      <c r="M45" s="396">
        <v>73209932.25</v>
      </c>
      <c r="N45" s="396">
        <v>75979715.340000004</v>
      </c>
      <c r="O45" s="396">
        <v>849010.91</v>
      </c>
      <c r="P45" s="397">
        <v>849010.91</v>
      </c>
      <c r="Q45" s="396">
        <v>189140371.96000001</v>
      </c>
      <c r="R45" s="397">
        <v>108000851.52</v>
      </c>
      <c r="S45" s="396">
        <v>16337412.85</v>
      </c>
      <c r="T45" s="397">
        <v>16196211.98</v>
      </c>
      <c r="U45" s="396">
        <v>3301744.55</v>
      </c>
      <c r="V45" s="397">
        <v>3095634.83</v>
      </c>
      <c r="W45" s="396">
        <v>28393807.690000005</v>
      </c>
      <c r="X45" s="397">
        <v>59704392.289999992</v>
      </c>
      <c r="Y45" s="396">
        <v>26638760.689999998</v>
      </c>
      <c r="Z45" s="397">
        <v>24926901.609999999</v>
      </c>
      <c r="AA45" s="396">
        <v>29511785.950000003</v>
      </c>
      <c r="AB45" s="397">
        <v>29747420.160000004</v>
      </c>
      <c r="AC45" s="396">
        <v>327028679.32000011</v>
      </c>
      <c r="AD45" s="397">
        <v>300269543.35000008</v>
      </c>
      <c r="AE45" s="396">
        <v>15858694.389999997</v>
      </c>
      <c r="AF45" s="397">
        <v>23787118.619999997</v>
      </c>
      <c r="AG45" s="396">
        <v>-48151641.859999999</v>
      </c>
      <c r="AH45" s="397">
        <v>-48712516.780000001</v>
      </c>
      <c r="AI45" s="396">
        <v>112978792.23999999</v>
      </c>
      <c r="AJ45" s="397">
        <v>109046376.25</v>
      </c>
      <c r="AK45" s="396">
        <v>31277355.131699968</v>
      </c>
      <c r="AL45" s="397">
        <v>28150611.789999999</v>
      </c>
      <c r="AM45" s="396">
        <v>24439139.140000004</v>
      </c>
      <c r="AN45" s="397">
        <v>23869669.809999995</v>
      </c>
      <c r="AO45" s="396">
        <v>7326112.1600000001</v>
      </c>
      <c r="AP45" s="397">
        <v>6652950.0500000007</v>
      </c>
      <c r="AQ45" s="398">
        <v>0</v>
      </c>
      <c r="AR45" s="399">
        <v>254926271.60999998</v>
      </c>
      <c r="AS45" s="391"/>
      <c r="AT45" s="400"/>
    </row>
    <row r="46" spans="1:46" x14ac:dyDescent="0.25">
      <c r="A46" s="401">
        <v>3210</v>
      </c>
      <c r="B46" s="402" t="s">
        <v>2224</v>
      </c>
      <c r="C46" s="403">
        <v>-4191119.7772000437</v>
      </c>
      <c r="D46" s="404">
        <v>452247688.9199999</v>
      </c>
      <c r="E46" s="405">
        <v>-6778103.1800000221</v>
      </c>
      <c r="F46" s="406">
        <v>-750886.85000002384</v>
      </c>
      <c r="G46" s="405">
        <v>5158004.74</v>
      </c>
      <c r="H46" s="405">
        <v>8540550.25</v>
      </c>
      <c r="I46" s="405">
        <v>-85905335.920000002</v>
      </c>
      <c r="J46" s="405">
        <v>167118277.97999999</v>
      </c>
      <c r="K46" s="405">
        <v>-201630.49</v>
      </c>
      <c r="L46" s="405">
        <v>-467985.81</v>
      </c>
      <c r="M46" s="405">
        <v>-4026755.1</v>
      </c>
      <c r="N46" s="405">
        <v>3412126</v>
      </c>
      <c r="O46" s="405">
        <v>0</v>
      </c>
      <c r="P46" s="406">
        <v>0</v>
      </c>
      <c r="Q46" s="405">
        <v>84440334.120000005</v>
      </c>
      <c r="R46" s="406">
        <v>40568001.329999998</v>
      </c>
      <c r="S46" s="405">
        <v>666287.74</v>
      </c>
      <c r="T46" s="406">
        <v>3530347.46</v>
      </c>
      <c r="U46" s="405">
        <v>206109.71999999974</v>
      </c>
      <c r="V46" s="406">
        <v>724210.21</v>
      </c>
      <c r="W46" s="405">
        <v>-31310584.600000001</v>
      </c>
      <c r="X46" s="406">
        <v>7863487.4199999999</v>
      </c>
      <c r="Y46" s="405">
        <v>1711859.08</v>
      </c>
      <c r="Z46" s="406">
        <v>2307919.4700000002</v>
      </c>
      <c r="AA46" s="405">
        <v>-312610.33</v>
      </c>
      <c r="AB46" s="406">
        <v>11037430.130000001</v>
      </c>
      <c r="AC46" s="405">
        <v>26759135.969999999</v>
      </c>
      <c r="AD46" s="406">
        <v>108959634.13999999</v>
      </c>
      <c r="AE46" s="405">
        <v>-7220852.0900000036</v>
      </c>
      <c r="AF46" s="406">
        <v>10551561.859999999</v>
      </c>
      <c r="AG46" s="405">
        <v>560874.92000000004</v>
      </c>
      <c r="AH46" s="406">
        <v>1009281.58</v>
      </c>
      <c r="AI46" s="405">
        <v>2549788.08</v>
      </c>
      <c r="AJ46" s="406">
        <v>3203220.8300000019</v>
      </c>
      <c r="AK46" s="405">
        <v>5897621.7727999687</v>
      </c>
      <c r="AL46" s="406">
        <v>2866983.68</v>
      </c>
      <c r="AM46" s="405">
        <v>1466331.6500000064</v>
      </c>
      <c r="AN46" s="406">
        <v>4096703.5799999963</v>
      </c>
      <c r="AO46" s="405">
        <v>2148404.14</v>
      </c>
      <c r="AP46" s="406">
        <v>5380196.7800000003</v>
      </c>
      <c r="AQ46" s="398">
        <v>0</v>
      </c>
      <c r="AR46" s="407">
        <v>72296628.879999995</v>
      </c>
      <c r="AS46" s="391"/>
      <c r="AT46" s="400"/>
    </row>
    <row r="47" spans="1:46" x14ac:dyDescent="0.25">
      <c r="A47" s="401">
        <v>3220</v>
      </c>
      <c r="B47" s="402" t="s">
        <v>1742</v>
      </c>
      <c r="C47" s="403">
        <v>4658890356.9889002</v>
      </c>
      <c r="D47" s="404">
        <v>4459814438.5599995</v>
      </c>
      <c r="E47" s="405">
        <v>1446594.34</v>
      </c>
      <c r="F47" s="406">
        <v>6115510.9400000004</v>
      </c>
      <c r="G47" s="405">
        <v>8350707.8200000003</v>
      </c>
      <c r="H47" s="405">
        <v>-274597.28000000003</v>
      </c>
      <c r="I47" s="405">
        <v>3892633112.3699999</v>
      </c>
      <c r="J47" s="405">
        <v>3711670126.3600001</v>
      </c>
      <c r="K47" s="405">
        <v>-784781.11</v>
      </c>
      <c r="L47" s="405">
        <v>-276714.32</v>
      </c>
      <c r="M47" s="405">
        <v>75979715.75</v>
      </c>
      <c r="N47" s="405">
        <v>72567589.340000004</v>
      </c>
      <c r="O47" s="405">
        <v>849010.91</v>
      </c>
      <c r="P47" s="406">
        <v>849010.91</v>
      </c>
      <c r="Q47" s="405">
        <v>104700037.84</v>
      </c>
      <c r="R47" s="406">
        <v>67432850.189999998</v>
      </c>
      <c r="S47" s="405">
        <v>15671125.109999999</v>
      </c>
      <c r="T47" s="406">
        <v>12665864.52</v>
      </c>
      <c r="U47" s="405">
        <v>3095634.83</v>
      </c>
      <c r="V47" s="406">
        <v>2371424.62</v>
      </c>
      <c r="W47" s="405">
        <v>69652493.540000007</v>
      </c>
      <c r="X47" s="406">
        <v>61789006.119999997</v>
      </c>
      <c r="Y47" s="405">
        <v>24926901.609999999</v>
      </c>
      <c r="Z47" s="406">
        <v>22618982.140000001</v>
      </c>
      <c r="AA47" s="405">
        <v>29824396.280000001</v>
      </c>
      <c r="AB47" s="406">
        <v>18709990.030000001</v>
      </c>
      <c r="AC47" s="405">
        <v>294219124.97000003</v>
      </c>
      <c r="AD47" s="406">
        <v>185259490.83000001</v>
      </c>
      <c r="AE47" s="405">
        <v>23079546.48</v>
      </c>
      <c r="AF47" s="406">
        <v>13235556.76</v>
      </c>
      <c r="AG47" s="405">
        <v>-48712516.780000001</v>
      </c>
      <c r="AH47" s="406">
        <v>-49721798.359999999</v>
      </c>
      <c r="AI47" s="405">
        <v>110429004.16</v>
      </c>
      <c r="AJ47" s="406">
        <v>105843155.42</v>
      </c>
      <c r="AK47" s="405">
        <v>25379733.358899999</v>
      </c>
      <c r="AL47" s="406">
        <v>25283628.109999999</v>
      </c>
      <c r="AM47" s="405">
        <v>22972807.489999998</v>
      </c>
      <c r="AN47" s="406">
        <v>19772966.23</v>
      </c>
      <c r="AO47" s="405">
        <v>5177708.0199999996</v>
      </c>
      <c r="AP47" s="406">
        <v>1272753.27</v>
      </c>
      <c r="AQ47" s="398">
        <v>0</v>
      </c>
      <c r="AR47" s="407">
        <v>182629642.72999999</v>
      </c>
      <c r="AS47" s="391"/>
      <c r="AT47" s="400"/>
    </row>
    <row r="48" spans="1:46" x14ac:dyDescent="0.25">
      <c r="A48" s="401">
        <v>3230</v>
      </c>
      <c r="B48" s="402" t="s">
        <v>450</v>
      </c>
      <c r="C48" s="403">
        <v>24013539.23</v>
      </c>
      <c r="D48" s="404">
        <v>24013539.23</v>
      </c>
      <c r="E48" s="405">
        <v>0</v>
      </c>
      <c r="F48" s="406">
        <v>0</v>
      </c>
      <c r="G48" s="405">
        <v>6291204.0800000001</v>
      </c>
      <c r="H48" s="405">
        <v>6291204.0800000001</v>
      </c>
      <c r="I48" s="405">
        <v>14716864.49</v>
      </c>
      <c r="J48" s="405">
        <v>14716864.49</v>
      </c>
      <c r="K48" s="405">
        <v>0</v>
      </c>
      <c r="L48" s="405">
        <v>0</v>
      </c>
      <c r="M48" s="405">
        <v>0</v>
      </c>
      <c r="N48" s="405">
        <v>0</v>
      </c>
      <c r="O48" s="405">
        <v>0</v>
      </c>
      <c r="P48" s="406">
        <v>0</v>
      </c>
      <c r="Q48" s="405">
        <v>0</v>
      </c>
      <c r="R48" s="406">
        <v>0</v>
      </c>
      <c r="S48" s="405">
        <v>0</v>
      </c>
      <c r="T48" s="406">
        <v>0</v>
      </c>
      <c r="U48" s="405">
        <v>0</v>
      </c>
      <c r="V48" s="406">
        <v>0</v>
      </c>
      <c r="W48" s="405">
        <v>0</v>
      </c>
      <c r="X48" s="406">
        <v>0</v>
      </c>
      <c r="Y48" s="405">
        <v>0</v>
      </c>
      <c r="Z48" s="406">
        <v>0</v>
      </c>
      <c r="AA48" s="405">
        <v>0</v>
      </c>
      <c r="AB48" s="406">
        <v>0</v>
      </c>
      <c r="AC48" s="405">
        <v>3005470.66</v>
      </c>
      <c r="AD48" s="406">
        <v>3005470.66</v>
      </c>
      <c r="AE48" s="405">
        <v>0</v>
      </c>
      <c r="AF48" s="406">
        <v>0</v>
      </c>
      <c r="AG48" s="405">
        <v>0</v>
      </c>
      <c r="AH48" s="406">
        <v>0</v>
      </c>
      <c r="AI48" s="405">
        <v>0</v>
      </c>
      <c r="AJ48" s="406">
        <v>0</v>
      </c>
      <c r="AK48" s="405">
        <v>0</v>
      </c>
      <c r="AL48" s="406">
        <v>0</v>
      </c>
      <c r="AM48" s="405">
        <v>0</v>
      </c>
      <c r="AN48" s="406">
        <v>0</v>
      </c>
      <c r="AO48" s="405">
        <v>0</v>
      </c>
      <c r="AP48" s="406">
        <v>0</v>
      </c>
      <c r="AQ48" s="398">
        <v>0</v>
      </c>
      <c r="AR48" s="399">
        <v>0</v>
      </c>
      <c r="AS48" s="391"/>
      <c r="AT48" s="400"/>
    </row>
    <row r="49" spans="1:46" x14ac:dyDescent="0.25">
      <c r="A49" s="401">
        <v>3240</v>
      </c>
      <c r="B49" s="402" t="s">
        <v>455</v>
      </c>
      <c r="C49" s="403">
        <v>0</v>
      </c>
      <c r="D49" s="404">
        <v>0</v>
      </c>
      <c r="E49" s="405">
        <v>0</v>
      </c>
      <c r="F49" s="406">
        <v>0</v>
      </c>
      <c r="G49" s="405">
        <v>0</v>
      </c>
      <c r="H49" s="405">
        <v>0</v>
      </c>
      <c r="I49" s="405">
        <v>0</v>
      </c>
      <c r="J49" s="405">
        <v>0</v>
      </c>
      <c r="K49" s="405">
        <v>0</v>
      </c>
      <c r="L49" s="405">
        <v>0</v>
      </c>
      <c r="M49" s="405">
        <v>0</v>
      </c>
      <c r="N49" s="405">
        <v>0</v>
      </c>
      <c r="O49" s="405">
        <v>0</v>
      </c>
      <c r="P49" s="406">
        <v>0</v>
      </c>
      <c r="Q49" s="405">
        <v>0</v>
      </c>
      <c r="R49" s="406">
        <v>0</v>
      </c>
      <c r="S49" s="405">
        <v>0</v>
      </c>
      <c r="T49" s="406">
        <v>0</v>
      </c>
      <c r="U49" s="405">
        <v>0</v>
      </c>
      <c r="V49" s="406">
        <v>0</v>
      </c>
      <c r="W49" s="405">
        <v>0</v>
      </c>
      <c r="X49" s="406">
        <v>0</v>
      </c>
      <c r="Y49" s="405">
        <v>0</v>
      </c>
      <c r="Z49" s="406">
        <v>0</v>
      </c>
      <c r="AA49" s="405">
        <v>0</v>
      </c>
      <c r="AB49" s="406">
        <v>0</v>
      </c>
      <c r="AC49" s="405">
        <v>0</v>
      </c>
      <c r="AD49" s="406">
        <v>0</v>
      </c>
      <c r="AE49" s="405">
        <v>0</v>
      </c>
      <c r="AF49" s="406">
        <v>0</v>
      </c>
      <c r="AG49" s="405">
        <v>0</v>
      </c>
      <c r="AH49" s="406">
        <v>0</v>
      </c>
      <c r="AI49" s="405">
        <v>0</v>
      </c>
      <c r="AJ49" s="406">
        <v>0</v>
      </c>
      <c r="AK49" s="405">
        <v>0</v>
      </c>
      <c r="AL49" s="406">
        <v>0</v>
      </c>
      <c r="AM49" s="405">
        <v>0</v>
      </c>
      <c r="AN49" s="406">
        <v>0</v>
      </c>
      <c r="AO49" s="405">
        <v>0</v>
      </c>
      <c r="AP49" s="406">
        <v>0</v>
      </c>
      <c r="AQ49" s="398">
        <v>0</v>
      </c>
      <c r="AR49" s="399">
        <v>0</v>
      </c>
      <c r="AS49" s="391"/>
      <c r="AT49" s="400"/>
    </row>
    <row r="50" spans="1:46" x14ac:dyDescent="0.25">
      <c r="A50" s="401">
        <v>3250</v>
      </c>
      <c r="B50" s="402" t="s">
        <v>2225</v>
      </c>
      <c r="C50" s="403">
        <v>-6107748.7899999991</v>
      </c>
      <c r="D50" s="404">
        <v>-7364720.3899999987</v>
      </c>
      <c r="E50" s="405">
        <v>0</v>
      </c>
      <c r="F50" s="406">
        <v>0</v>
      </c>
      <c r="G50" s="405">
        <v>0</v>
      </c>
      <c r="H50" s="405">
        <v>0</v>
      </c>
      <c r="I50" s="405">
        <v>0</v>
      </c>
      <c r="J50" s="405">
        <v>0</v>
      </c>
      <c r="K50" s="405">
        <v>-461566.86</v>
      </c>
      <c r="L50" s="405">
        <v>-461566.86</v>
      </c>
      <c r="M50" s="405">
        <v>1256971.6000000001</v>
      </c>
      <c r="N50" s="405">
        <v>0</v>
      </c>
      <c r="O50" s="405">
        <v>0</v>
      </c>
      <c r="P50" s="406">
        <v>0</v>
      </c>
      <c r="Q50" s="405">
        <v>0</v>
      </c>
      <c r="R50" s="406">
        <v>0</v>
      </c>
      <c r="S50" s="405">
        <v>0</v>
      </c>
      <c r="T50" s="406">
        <v>0</v>
      </c>
      <c r="U50" s="405">
        <v>0</v>
      </c>
      <c r="V50" s="406">
        <v>0</v>
      </c>
      <c r="W50" s="405">
        <v>-9948101.25</v>
      </c>
      <c r="X50" s="406">
        <v>-9948101.25</v>
      </c>
      <c r="Y50" s="405">
        <v>0</v>
      </c>
      <c r="Z50" s="406">
        <v>0</v>
      </c>
      <c r="AA50" s="405">
        <v>0</v>
      </c>
      <c r="AB50" s="406">
        <v>0</v>
      </c>
      <c r="AC50" s="405">
        <v>3044947.72</v>
      </c>
      <c r="AD50" s="406">
        <v>3044947.72</v>
      </c>
      <c r="AE50" s="405">
        <v>0</v>
      </c>
      <c r="AF50" s="406">
        <v>0</v>
      </c>
      <c r="AG50" s="405">
        <v>0</v>
      </c>
      <c r="AH50" s="406">
        <v>0</v>
      </c>
      <c r="AI50" s="405">
        <v>0</v>
      </c>
      <c r="AJ50" s="406">
        <v>0</v>
      </c>
      <c r="AK50" s="405">
        <v>0</v>
      </c>
      <c r="AL50" s="406">
        <v>0</v>
      </c>
      <c r="AM50" s="405">
        <v>0</v>
      </c>
      <c r="AN50" s="406">
        <v>0</v>
      </c>
      <c r="AO50" s="405">
        <v>0</v>
      </c>
      <c r="AP50" s="406">
        <v>0</v>
      </c>
      <c r="AQ50" s="398">
        <v>0</v>
      </c>
      <c r="AR50" s="399">
        <v>0</v>
      </c>
      <c r="AS50" s="391"/>
      <c r="AT50" s="400"/>
    </row>
    <row r="51" spans="1:46" ht="22.5" x14ac:dyDescent="0.25">
      <c r="A51" s="393">
        <v>3300</v>
      </c>
      <c r="B51" s="394" t="s">
        <v>2226</v>
      </c>
      <c r="C51" s="395">
        <v>-2258139834.4500003</v>
      </c>
      <c r="D51" s="396">
        <v>-2258139834.4500003</v>
      </c>
      <c r="E51" s="396">
        <v>0</v>
      </c>
      <c r="F51" s="397">
        <v>0</v>
      </c>
      <c r="G51" s="396">
        <v>0</v>
      </c>
      <c r="H51" s="396">
        <v>0</v>
      </c>
      <c r="I51" s="396">
        <v>-2258139834.4500003</v>
      </c>
      <c r="J51" s="396">
        <v>-2258139834.4500003</v>
      </c>
      <c r="K51" s="396">
        <v>0</v>
      </c>
      <c r="L51" s="396">
        <v>0</v>
      </c>
      <c r="M51" s="396">
        <v>0</v>
      </c>
      <c r="N51" s="396">
        <v>0</v>
      </c>
      <c r="O51" s="396">
        <v>0</v>
      </c>
      <c r="P51" s="397">
        <v>0</v>
      </c>
      <c r="Q51" s="396">
        <v>0</v>
      </c>
      <c r="R51" s="397">
        <v>0</v>
      </c>
      <c r="S51" s="396">
        <v>0</v>
      </c>
      <c r="T51" s="397">
        <v>0</v>
      </c>
      <c r="U51" s="396">
        <v>0</v>
      </c>
      <c r="V51" s="397">
        <v>0</v>
      </c>
      <c r="W51" s="396">
        <v>0</v>
      </c>
      <c r="X51" s="397">
        <v>0</v>
      </c>
      <c r="Y51" s="396">
        <v>0</v>
      </c>
      <c r="Z51" s="397">
        <v>0</v>
      </c>
      <c r="AA51" s="396">
        <v>0</v>
      </c>
      <c r="AB51" s="397">
        <v>0</v>
      </c>
      <c r="AC51" s="396">
        <v>0</v>
      </c>
      <c r="AD51" s="397">
        <v>0</v>
      </c>
      <c r="AE51" s="396">
        <v>0</v>
      </c>
      <c r="AF51" s="397">
        <v>0</v>
      </c>
      <c r="AG51" s="396">
        <v>0</v>
      </c>
      <c r="AH51" s="397">
        <v>0</v>
      </c>
      <c r="AI51" s="396">
        <v>0</v>
      </c>
      <c r="AJ51" s="397">
        <v>0</v>
      </c>
      <c r="AK51" s="396">
        <v>0</v>
      </c>
      <c r="AL51" s="397">
        <v>0</v>
      </c>
      <c r="AM51" s="396">
        <v>0</v>
      </c>
      <c r="AN51" s="397">
        <v>0</v>
      </c>
      <c r="AO51" s="396">
        <v>0</v>
      </c>
      <c r="AP51" s="397">
        <v>0</v>
      </c>
      <c r="AQ51" s="398">
        <v>0</v>
      </c>
      <c r="AR51" s="399">
        <v>0</v>
      </c>
      <c r="AS51" s="391"/>
      <c r="AT51" s="400"/>
    </row>
    <row r="52" spans="1:46" x14ac:dyDescent="0.25">
      <c r="A52" s="401">
        <v>3310</v>
      </c>
      <c r="B52" s="402" t="s">
        <v>2227</v>
      </c>
      <c r="C52" s="403">
        <v>-2273509301.6700001</v>
      </c>
      <c r="D52" s="404">
        <v>-2273509301.6700001</v>
      </c>
      <c r="E52" s="405">
        <v>0</v>
      </c>
      <c r="F52" s="406">
        <v>0</v>
      </c>
      <c r="G52" s="405">
        <v>0</v>
      </c>
      <c r="H52" s="405">
        <v>0</v>
      </c>
      <c r="I52" s="405">
        <v>-2273509301.6700001</v>
      </c>
      <c r="J52" s="405">
        <v>-2273509301.6700001</v>
      </c>
      <c r="K52" s="405">
        <v>0</v>
      </c>
      <c r="L52" s="405">
        <v>0</v>
      </c>
      <c r="M52" s="405">
        <v>0</v>
      </c>
      <c r="N52" s="405">
        <v>0</v>
      </c>
      <c r="O52" s="405">
        <v>0</v>
      </c>
      <c r="P52" s="406">
        <v>0</v>
      </c>
      <c r="Q52" s="405">
        <v>0</v>
      </c>
      <c r="R52" s="406">
        <v>0</v>
      </c>
      <c r="S52" s="405">
        <v>0</v>
      </c>
      <c r="T52" s="406">
        <v>0</v>
      </c>
      <c r="U52" s="405">
        <v>0</v>
      </c>
      <c r="V52" s="406">
        <v>0</v>
      </c>
      <c r="W52" s="405">
        <v>0</v>
      </c>
      <c r="X52" s="406">
        <v>0</v>
      </c>
      <c r="Y52" s="405">
        <v>0</v>
      </c>
      <c r="Z52" s="406">
        <v>0</v>
      </c>
      <c r="AA52" s="405">
        <v>0</v>
      </c>
      <c r="AB52" s="406">
        <v>0</v>
      </c>
      <c r="AC52" s="405">
        <v>0</v>
      </c>
      <c r="AD52" s="406">
        <v>0</v>
      </c>
      <c r="AE52" s="405">
        <v>0</v>
      </c>
      <c r="AF52" s="406">
        <v>0</v>
      </c>
      <c r="AG52" s="405">
        <v>0</v>
      </c>
      <c r="AH52" s="406">
        <v>0</v>
      </c>
      <c r="AI52" s="405">
        <v>0</v>
      </c>
      <c r="AJ52" s="406">
        <v>0</v>
      </c>
      <c r="AK52" s="405">
        <v>0</v>
      </c>
      <c r="AL52" s="406">
        <v>0</v>
      </c>
      <c r="AM52" s="405">
        <v>0</v>
      </c>
      <c r="AN52" s="406">
        <v>0</v>
      </c>
      <c r="AO52" s="405">
        <v>0</v>
      </c>
      <c r="AP52" s="406">
        <v>0</v>
      </c>
      <c r="AQ52" s="398">
        <v>0</v>
      </c>
      <c r="AR52" s="399">
        <v>0</v>
      </c>
      <c r="AS52" s="391"/>
      <c r="AT52" s="400"/>
    </row>
    <row r="53" spans="1:46" x14ac:dyDescent="0.25">
      <c r="A53" s="412">
        <v>3320</v>
      </c>
      <c r="B53" s="413" t="s">
        <v>2228</v>
      </c>
      <c r="C53" s="414">
        <v>15369467.220000001</v>
      </c>
      <c r="D53" s="415">
        <v>15369467.220000001</v>
      </c>
      <c r="E53" s="416">
        <v>0</v>
      </c>
      <c r="F53" s="417">
        <v>0</v>
      </c>
      <c r="G53" s="416">
        <v>0</v>
      </c>
      <c r="H53" s="416">
        <v>0</v>
      </c>
      <c r="I53" s="416">
        <v>15369467.220000001</v>
      </c>
      <c r="J53" s="416">
        <v>15369467.220000001</v>
      </c>
      <c r="K53" s="416">
        <v>0</v>
      </c>
      <c r="L53" s="416">
        <v>0</v>
      </c>
      <c r="M53" s="416">
        <v>0</v>
      </c>
      <c r="N53" s="416">
        <v>0</v>
      </c>
      <c r="O53" s="416">
        <v>0</v>
      </c>
      <c r="P53" s="417">
        <v>0</v>
      </c>
      <c r="Q53" s="416">
        <v>0</v>
      </c>
      <c r="R53" s="417">
        <v>0</v>
      </c>
      <c r="S53" s="416">
        <v>0</v>
      </c>
      <c r="T53" s="417">
        <v>0</v>
      </c>
      <c r="U53" s="416">
        <v>0</v>
      </c>
      <c r="V53" s="417">
        <v>0</v>
      </c>
      <c r="W53" s="416">
        <v>0</v>
      </c>
      <c r="X53" s="417">
        <v>0</v>
      </c>
      <c r="Y53" s="416">
        <v>0</v>
      </c>
      <c r="Z53" s="417">
        <v>0</v>
      </c>
      <c r="AA53" s="416">
        <v>0</v>
      </c>
      <c r="AB53" s="417">
        <v>0</v>
      </c>
      <c r="AC53" s="416">
        <v>0</v>
      </c>
      <c r="AD53" s="417">
        <v>0</v>
      </c>
      <c r="AE53" s="416">
        <v>0</v>
      </c>
      <c r="AF53" s="417">
        <v>0</v>
      </c>
      <c r="AG53" s="416">
        <v>0</v>
      </c>
      <c r="AH53" s="417">
        <v>0</v>
      </c>
      <c r="AI53" s="416">
        <v>0</v>
      </c>
      <c r="AJ53" s="417">
        <v>0</v>
      </c>
      <c r="AK53" s="416">
        <v>0</v>
      </c>
      <c r="AL53" s="417">
        <v>0</v>
      </c>
      <c r="AM53" s="416">
        <v>0</v>
      </c>
      <c r="AN53" s="417">
        <v>0</v>
      </c>
      <c r="AO53" s="416">
        <v>0</v>
      </c>
      <c r="AP53" s="417">
        <v>0</v>
      </c>
      <c r="AQ53" s="418">
        <v>0</v>
      </c>
      <c r="AR53" s="419">
        <v>0</v>
      </c>
      <c r="AS53" s="391"/>
      <c r="AT53" s="400"/>
    </row>
  </sheetData>
  <mergeCells count="24">
    <mergeCell ref="AQ2:AR2"/>
    <mergeCell ref="U2:V2"/>
    <mergeCell ref="W2:X2"/>
    <mergeCell ref="Y2:Z2"/>
    <mergeCell ref="AA2:AB2"/>
    <mergeCell ref="AC2:AD2"/>
    <mergeCell ref="AE2:AF2"/>
    <mergeCell ref="AG2:AH2"/>
    <mergeCell ref="AI2:AJ2"/>
    <mergeCell ref="AK2:AL2"/>
    <mergeCell ref="AM2:AN2"/>
    <mergeCell ref="AO2:AP2"/>
    <mergeCell ref="S2:T2"/>
    <mergeCell ref="A1:D1"/>
    <mergeCell ref="A2:A3"/>
    <mergeCell ref="B2:B3"/>
    <mergeCell ref="C2:D2"/>
    <mergeCell ref="E2:F2"/>
    <mergeCell ref="G2:H2"/>
    <mergeCell ref="I2:J2"/>
    <mergeCell ref="K2:L2"/>
    <mergeCell ref="M2:N2"/>
    <mergeCell ref="O2:P2"/>
    <mergeCell ref="Q2:R2"/>
  </mergeCells>
  <dataValidations disablePrompts="1" count="3">
    <dataValidation allowBlank="1" showInputMessage="1" showErrorMessage="1" prompt="Muestra el saldo de las cuentas acumulado al periodo correspondiente a la información financiera/cuenta pública que se presenta." sqref="C3:AR3"/>
    <dataValidation allowBlank="1" showInputMessage="1" showErrorMessage="1" prompt="Corresponde al nombre o descripción de la cuenta de acuerdo al Plan de Cuentas emitido por el CONAC." sqref="B2"/>
    <dataValidation allowBlank="1" showInputMessage="1" showErrorMessage="1" prompt="Corresponde al número de cuenta al 4° nivel del Plan de Cuentas emitido por el CONAC (DOF 23/12/2015)." sqref="A2"/>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6"/>
  <sheetViews>
    <sheetView workbookViewId="0">
      <selection activeCell="B14" sqref="B14"/>
    </sheetView>
  </sheetViews>
  <sheetFormatPr baseColWidth="10" defaultColWidth="11.42578125" defaultRowHeight="11.25" x14ac:dyDescent="0.25"/>
  <cols>
    <col min="1" max="1" width="6.140625" style="433" bestFit="1" customWidth="1"/>
    <col min="2" max="2" width="72" style="433" bestFit="1" customWidth="1"/>
    <col min="3" max="3" width="12" style="451" bestFit="1" customWidth="1"/>
    <col min="4" max="4" width="16.85546875" style="451" bestFit="1" customWidth="1"/>
    <col min="5" max="5" width="11.28515625" style="433" bestFit="1" customWidth="1"/>
    <col min="6" max="6" width="10.7109375" style="433" bestFit="1" customWidth="1"/>
    <col min="7" max="7" width="11.28515625" style="433" bestFit="1" customWidth="1"/>
    <col min="8" max="8" width="10.7109375" style="433" bestFit="1" customWidth="1"/>
    <col min="9" max="10" width="12" style="433" bestFit="1" customWidth="1"/>
    <col min="11" max="11" width="11.28515625" style="433" bestFit="1" customWidth="1"/>
    <col min="12" max="12" width="10.7109375" style="433" customWidth="1"/>
    <col min="13" max="13" width="11.28515625" style="433" customWidth="1"/>
    <col min="14" max="14" width="12.85546875" style="433" bestFit="1" customWidth="1"/>
    <col min="15" max="15" width="11.28515625" style="433" customWidth="1"/>
    <col min="16" max="16" width="10.7109375" style="433" customWidth="1"/>
    <col min="17" max="17" width="11.28515625" style="433" bestFit="1" customWidth="1"/>
    <col min="18" max="18" width="10.7109375" style="433" bestFit="1" customWidth="1"/>
    <col min="19" max="19" width="11.28515625" style="433" bestFit="1" customWidth="1"/>
    <col min="20" max="20" width="10.7109375" style="433" bestFit="1" customWidth="1"/>
    <col min="21" max="21" width="11.28515625" style="433" customWidth="1"/>
    <col min="22" max="22" width="10.7109375" style="433" bestFit="1" customWidth="1"/>
    <col min="23" max="23" width="11.28515625" style="433" customWidth="1"/>
    <col min="24" max="24" width="10.7109375" style="433" bestFit="1" customWidth="1"/>
    <col min="25" max="25" width="11.28515625" style="433" customWidth="1"/>
    <col min="26" max="26" width="10.7109375" style="433" bestFit="1" customWidth="1"/>
    <col min="27" max="27" width="11.28515625" style="433" customWidth="1"/>
    <col min="28" max="28" width="10.7109375" style="433" bestFit="1" customWidth="1"/>
    <col min="29" max="29" width="11.28515625" style="433" customWidth="1"/>
    <col min="30" max="30" width="12.85546875" style="433" bestFit="1" customWidth="1"/>
    <col min="31" max="31" width="11.28515625" style="433" customWidth="1"/>
    <col min="32" max="32" width="12" style="433" bestFit="1" customWidth="1"/>
    <col min="33" max="33" width="11.28515625" style="433" customWidth="1"/>
    <col min="34" max="34" width="12" style="433" bestFit="1" customWidth="1"/>
    <col min="35" max="36" width="12.85546875" style="433" bestFit="1" customWidth="1"/>
    <col min="37" max="37" width="11.28515625" style="433" customWidth="1"/>
    <col min="38" max="38" width="12" style="433" bestFit="1" customWidth="1"/>
    <col min="39" max="39" width="11.28515625" style="433" customWidth="1"/>
    <col min="40" max="40" width="12" style="433" bestFit="1" customWidth="1"/>
    <col min="41" max="41" width="11.42578125" style="433" bestFit="1" customWidth="1"/>
    <col min="42" max="42" width="11.140625" style="433" bestFit="1" customWidth="1"/>
    <col min="43" max="43" width="11.28515625" style="433" bestFit="1" customWidth="1"/>
    <col min="44" max="44" width="10.7109375" style="433" bestFit="1" customWidth="1"/>
    <col min="45" max="16384" width="11.42578125" style="433"/>
  </cols>
  <sheetData>
    <row r="1" spans="1:45" ht="46.5" customHeight="1" x14ac:dyDescent="0.25">
      <c r="A1" s="813" t="s">
        <v>2267</v>
      </c>
      <c r="B1" s="814"/>
      <c r="C1" s="814"/>
      <c r="D1" s="814"/>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row>
    <row r="2" spans="1:45" ht="48.75" customHeight="1" x14ac:dyDescent="0.25">
      <c r="A2" s="818" t="s">
        <v>2164</v>
      </c>
      <c r="B2" s="818" t="s">
        <v>2268</v>
      </c>
      <c r="C2" s="820" t="s">
        <v>471</v>
      </c>
      <c r="D2" s="824"/>
      <c r="E2" s="824" t="s">
        <v>2269</v>
      </c>
      <c r="F2" s="823"/>
      <c r="G2" s="827" t="s">
        <v>2167</v>
      </c>
      <c r="H2" s="823"/>
      <c r="I2" s="824" t="s">
        <v>2168</v>
      </c>
      <c r="J2" s="823"/>
      <c r="K2" s="824" t="s">
        <v>2234</v>
      </c>
      <c r="L2" s="823"/>
      <c r="M2" s="824" t="s">
        <v>2170</v>
      </c>
      <c r="N2" s="827"/>
      <c r="O2" s="821" t="s">
        <v>2171</v>
      </c>
      <c r="P2" s="821"/>
      <c r="Q2" s="821" t="s">
        <v>2172</v>
      </c>
      <c r="R2" s="821"/>
      <c r="S2" s="824" t="s">
        <v>2173</v>
      </c>
      <c r="T2" s="823"/>
      <c r="U2" s="824" t="s">
        <v>2174</v>
      </c>
      <c r="V2" s="823"/>
      <c r="W2" s="824" t="s">
        <v>2175</v>
      </c>
      <c r="X2" s="823"/>
      <c r="Y2" s="824" t="s">
        <v>2176</v>
      </c>
      <c r="Z2" s="823"/>
      <c r="AA2" s="824" t="s">
        <v>2177</v>
      </c>
      <c r="AB2" s="823"/>
      <c r="AC2" s="824" t="s">
        <v>2178</v>
      </c>
      <c r="AD2" s="823"/>
      <c r="AE2" s="824" t="s">
        <v>2179</v>
      </c>
      <c r="AF2" s="823"/>
      <c r="AG2" s="824" t="s">
        <v>2180</v>
      </c>
      <c r="AH2" s="823"/>
      <c r="AI2" s="824" t="s">
        <v>2181</v>
      </c>
      <c r="AJ2" s="823"/>
      <c r="AK2" s="824" t="s">
        <v>2182</v>
      </c>
      <c r="AL2" s="823"/>
      <c r="AM2" s="824" t="s">
        <v>2183</v>
      </c>
      <c r="AN2" s="823"/>
      <c r="AO2" s="824" t="s">
        <v>2184</v>
      </c>
      <c r="AP2" s="823"/>
      <c r="AQ2" s="820" t="s">
        <v>2185</v>
      </c>
      <c r="AR2" s="820"/>
    </row>
    <row r="3" spans="1:45" s="451" customFormat="1" ht="45" x14ac:dyDescent="0.25">
      <c r="A3" s="818"/>
      <c r="B3" s="819"/>
      <c r="C3" s="504" t="s">
        <v>2270</v>
      </c>
      <c r="D3" s="505" t="s">
        <v>2271</v>
      </c>
      <c r="E3" s="506" t="s">
        <v>2270</v>
      </c>
      <c r="F3" s="507" t="s">
        <v>2271</v>
      </c>
      <c r="G3" s="507" t="s">
        <v>2270</v>
      </c>
      <c r="H3" s="507" t="s">
        <v>2271</v>
      </c>
      <c r="I3" s="507" t="s">
        <v>2270</v>
      </c>
      <c r="J3" s="508" t="s">
        <v>2271</v>
      </c>
      <c r="K3" s="507" t="s">
        <v>2270</v>
      </c>
      <c r="L3" s="507" t="s">
        <v>2271</v>
      </c>
      <c r="M3" s="507" t="s">
        <v>2270</v>
      </c>
      <c r="N3" s="507" t="s">
        <v>2271</v>
      </c>
      <c r="O3" s="507" t="s">
        <v>2270</v>
      </c>
      <c r="P3" s="507" t="s">
        <v>2271</v>
      </c>
      <c r="Q3" s="507" t="s">
        <v>2270</v>
      </c>
      <c r="R3" s="507" t="s">
        <v>2271</v>
      </c>
      <c r="S3" s="507" t="s">
        <v>2270</v>
      </c>
      <c r="T3" s="507" t="s">
        <v>2271</v>
      </c>
      <c r="U3" s="507" t="s">
        <v>2270</v>
      </c>
      <c r="V3" s="507" t="s">
        <v>2271</v>
      </c>
      <c r="W3" s="507" t="s">
        <v>2270</v>
      </c>
      <c r="X3" s="507" t="s">
        <v>2271</v>
      </c>
      <c r="Y3" s="507" t="s">
        <v>2270</v>
      </c>
      <c r="Z3" s="507" t="s">
        <v>2271</v>
      </c>
      <c r="AA3" s="507" t="s">
        <v>2270</v>
      </c>
      <c r="AB3" s="507" t="s">
        <v>2271</v>
      </c>
      <c r="AC3" s="507" t="s">
        <v>2270</v>
      </c>
      <c r="AD3" s="507" t="s">
        <v>2271</v>
      </c>
      <c r="AE3" s="507" t="s">
        <v>2270</v>
      </c>
      <c r="AF3" s="507" t="s">
        <v>2271</v>
      </c>
      <c r="AG3" s="507" t="s">
        <v>2270</v>
      </c>
      <c r="AH3" s="507" t="s">
        <v>2271</v>
      </c>
      <c r="AI3" s="507" t="s">
        <v>2270</v>
      </c>
      <c r="AJ3" s="507" t="s">
        <v>2271</v>
      </c>
      <c r="AK3" s="507" t="s">
        <v>2270</v>
      </c>
      <c r="AL3" s="507" t="s">
        <v>2271</v>
      </c>
      <c r="AM3" s="507" t="s">
        <v>2270</v>
      </c>
      <c r="AN3" s="507" t="s">
        <v>2271</v>
      </c>
      <c r="AO3" s="507" t="s">
        <v>2270</v>
      </c>
      <c r="AP3" s="507" t="s">
        <v>2271</v>
      </c>
      <c r="AQ3" s="507" t="s">
        <v>2270</v>
      </c>
      <c r="AR3" s="507" t="s">
        <v>2271</v>
      </c>
    </row>
    <row r="4" spans="1:45" s="447" customFormat="1" x14ac:dyDescent="0.2">
      <c r="A4" s="509">
        <v>3250</v>
      </c>
      <c r="B4" s="510" t="s">
        <v>459</v>
      </c>
      <c r="C4" s="511"/>
      <c r="D4" s="512"/>
      <c r="E4" s="513"/>
      <c r="F4" s="512"/>
      <c r="G4" s="514"/>
      <c r="H4" s="512"/>
      <c r="I4" s="514"/>
      <c r="J4" s="513"/>
      <c r="K4" s="514"/>
      <c r="L4" s="512"/>
      <c r="M4" s="514"/>
      <c r="N4" s="512"/>
      <c r="O4" s="514"/>
      <c r="P4" s="512"/>
      <c r="Q4" s="514"/>
      <c r="R4" s="512"/>
      <c r="S4" s="514"/>
      <c r="T4" s="512"/>
      <c r="U4" s="514"/>
      <c r="V4" s="512"/>
      <c r="W4" s="514"/>
      <c r="X4" s="512"/>
      <c r="Y4" s="514"/>
      <c r="Z4" s="512"/>
      <c r="AA4" s="514"/>
      <c r="AB4" s="512"/>
      <c r="AC4" s="514"/>
      <c r="AD4" s="512"/>
      <c r="AE4" s="514"/>
      <c r="AF4" s="512"/>
      <c r="AG4" s="514"/>
      <c r="AH4" s="512"/>
      <c r="AI4" s="514"/>
      <c r="AJ4" s="512"/>
      <c r="AK4" s="514"/>
      <c r="AL4" s="512"/>
      <c r="AM4" s="514"/>
      <c r="AN4" s="512"/>
      <c r="AO4" s="514"/>
      <c r="AP4" s="515"/>
      <c r="AQ4" s="444"/>
      <c r="AR4" s="408"/>
      <c r="AS4" s="446"/>
    </row>
    <row r="5" spans="1:45" s="447" customFormat="1" x14ac:dyDescent="0.2">
      <c r="A5" s="516">
        <v>900001</v>
      </c>
      <c r="B5" s="447" t="s">
        <v>2272</v>
      </c>
      <c r="C5" s="517">
        <v>8611684451.2299995</v>
      </c>
      <c r="D5" s="515"/>
      <c r="E5" s="518">
        <v>79700086</v>
      </c>
      <c r="F5" s="515"/>
      <c r="G5" s="518">
        <v>216450</v>
      </c>
      <c r="H5" s="515">
        <v>0</v>
      </c>
      <c r="I5" s="518">
        <v>7784395821.1800003</v>
      </c>
      <c r="J5" s="519"/>
      <c r="K5" s="518">
        <v>25988822.260000002</v>
      </c>
      <c r="L5" s="515"/>
      <c r="M5" s="518">
        <v>35548750.979999997</v>
      </c>
      <c r="N5" s="515">
        <v>0</v>
      </c>
      <c r="O5" s="518">
        <v>0</v>
      </c>
      <c r="P5" s="515"/>
      <c r="Q5" s="518">
        <v>42480337.960000001</v>
      </c>
      <c r="R5" s="515"/>
      <c r="S5" s="518">
        <v>1452349.19</v>
      </c>
      <c r="T5" s="515"/>
      <c r="U5" s="518">
        <v>5918104.5</v>
      </c>
      <c r="V5" s="515"/>
      <c r="W5" s="518">
        <v>168168631.94999999</v>
      </c>
      <c r="X5" s="515"/>
      <c r="Y5" s="518">
        <v>93950</v>
      </c>
      <c r="Z5" s="515"/>
      <c r="AA5" s="518">
        <v>-3018445.46</v>
      </c>
      <c r="AB5" s="515"/>
      <c r="AC5" s="518">
        <v>256855631.35999998</v>
      </c>
      <c r="AD5" s="515"/>
      <c r="AE5" s="518">
        <v>19972929.789999999</v>
      </c>
      <c r="AF5" s="515"/>
      <c r="AG5" s="518">
        <v>108282507.20000002</v>
      </c>
      <c r="AH5" s="515"/>
      <c r="AI5" s="518">
        <v>0</v>
      </c>
      <c r="AJ5" s="515"/>
      <c r="AK5" s="518">
        <v>41622417.060000002</v>
      </c>
      <c r="AL5" s="515"/>
      <c r="AM5" s="518">
        <v>0</v>
      </c>
      <c r="AN5" s="515"/>
      <c r="AO5" s="518">
        <v>0</v>
      </c>
      <c r="AP5" s="515"/>
      <c r="AQ5" s="520">
        <v>44006107.259999998</v>
      </c>
      <c r="AR5" s="408"/>
      <c r="AS5" s="446"/>
    </row>
    <row r="6" spans="1:45" s="573" customFormat="1" x14ac:dyDescent="0.2">
      <c r="A6" s="572">
        <v>3110</v>
      </c>
      <c r="B6" s="573" t="s">
        <v>295</v>
      </c>
      <c r="C6" s="574">
        <v>2107639249.8800001</v>
      </c>
      <c r="D6" s="575"/>
      <c r="E6" s="576">
        <v>79700086</v>
      </c>
      <c r="F6" s="563"/>
      <c r="G6" s="576"/>
      <c r="H6" s="563">
        <v>0</v>
      </c>
      <c r="I6" s="576">
        <v>1812267113.3400002</v>
      </c>
      <c r="J6" s="577"/>
      <c r="K6" s="576">
        <v>1242756.1200000001</v>
      </c>
      <c r="L6" s="563"/>
      <c r="M6" s="576">
        <v>11429029.390000001</v>
      </c>
      <c r="N6" s="563">
        <v>0</v>
      </c>
      <c r="O6" s="576">
        <v>0</v>
      </c>
      <c r="P6" s="563"/>
      <c r="Q6" s="576">
        <v>0</v>
      </c>
      <c r="R6" s="563"/>
      <c r="S6" s="576">
        <v>1452349.19</v>
      </c>
      <c r="T6" s="563"/>
      <c r="U6" s="576">
        <v>5918104.5</v>
      </c>
      <c r="V6" s="563"/>
      <c r="W6" s="576">
        <v>0</v>
      </c>
      <c r="X6" s="563"/>
      <c r="Y6" s="576">
        <v>93950</v>
      </c>
      <c r="Z6" s="563"/>
      <c r="AA6" s="576">
        <v>0</v>
      </c>
      <c r="AB6" s="563"/>
      <c r="AC6" s="576">
        <v>171071619.38999999</v>
      </c>
      <c r="AD6" s="563"/>
      <c r="AE6" s="576">
        <v>19972929.789999999</v>
      </c>
      <c r="AF6" s="563"/>
      <c r="AG6" s="576">
        <v>-81137212.159999996</v>
      </c>
      <c r="AH6" s="563"/>
      <c r="AI6" s="576">
        <v>0</v>
      </c>
      <c r="AJ6" s="563"/>
      <c r="AK6" s="576">
        <v>41622417.060000002</v>
      </c>
      <c r="AL6" s="563"/>
      <c r="AM6" s="576">
        <v>0</v>
      </c>
      <c r="AN6" s="563"/>
      <c r="AO6" s="576">
        <v>0</v>
      </c>
      <c r="AP6" s="563"/>
      <c r="AQ6" s="578">
        <v>44006107.259999998</v>
      </c>
      <c r="AR6" s="571"/>
      <c r="AS6" s="579"/>
    </row>
    <row r="7" spans="1:45" s="583" customFormat="1" x14ac:dyDescent="0.2">
      <c r="A7" s="582">
        <v>3120</v>
      </c>
      <c r="B7" s="583" t="s">
        <v>2221</v>
      </c>
      <c r="C7" s="584">
        <v>3166166470.3699994</v>
      </c>
      <c r="D7" s="585"/>
      <c r="E7" s="562">
        <v>0</v>
      </c>
      <c r="F7" s="564"/>
      <c r="G7" s="562">
        <v>216450</v>
      </c>
      <c r="H7" s="564">
        <v>0</v>
      </c>
      <c r="I7" s="562">
        <v>2840566238.6599998</v>
      </c>
      <c r="J7" s="586"/>
      <c r="K7" s="562">
        <v>24746066.140000001</v>
      </c>
      <c r="L7" s="564"/>
      <c r="M7" s="562">
        <v>0</v>
      </c>
      <c r="N7" s="564">
        <v>0</v>
      </c>
      <c r="O7" s="562">
        <v>0</v>
      </c>
      <c r="P7" s="564"/>
      <c r="Q7" s="562">
        <v>42480337.960000001</v>
      </c>
      <c r="R7" s="564"/>
      <c r="S7" s="562">
        <v>0</v>
      </c>
      <c r="T7" s="564"/>
      <c r="U7" s="562"/>
      <c r="V7" s="564"/>
      <c r="W7" s="562">
        <v>168168631.94999999</v>
      </c>
      <c r="X7" s="564"/>
      <c r="Y7" s="562">
        <v>0</v>
      </c>
      <c r="Z7" s="564"/>
      <c r="AA7" s="562">
        <v>-3018445.46</v>
      </c>
      <c r="AB7" s="564"/>
      <c r="AC7" s="562">
        <v>85784011.969999999</v>
      </c>
      <c r="AD7" s="564"/>
      <c r="AE7" s="562">
        <v>0</v>
      </c>
      <c r="AF7" s="564"/>
      <c r="AG7" s="562">
        <v>7223179.1500000004</v>
      </c>
      <c r="AH7" s="564"/>
      <c r="AI7" s="562">
        <v>0</v>
      </c>
      <c r="AJ7" s="564"/>
      <c r="AK7" s="562">
        <v>0</v>
      </c>
      <c r="AL7" s="564"/>
      <c r="AM7" s="562">
        <v>0</v>
      </c>
      <c r="AN7" s="564"/>
      <c r="AO7" s="562">
        <v>0</v>
      </c>
      <c r="AP7" s="564"/>
      <c r="AQ7" s="587"/>
      <c r="AR7" s="588"/>
      <c r="AS7" s="589"/>
    </row>
    <row r="8" spans="1:45" s="593" customFormat="1" x14ac:dyDescent="0.2">
      <c r="A8" s="592">
        <v>3130</v>
      </c>
      <c r="B8" s="593" t="s">
        <v>2222</v>
      </c>
      <c r="C8" s="594">
        <v>3337878730.98</v>
      </c>
      <c r="D8" s="595"/>
      <c r="E8" s="596">
        <v>0</v>
      </c>
      <c r="F8" s="597"/>
      <c r="G8" s="596"/>
      <c r="H8" s="597">
        <v>0</v>
      </c>
      <c r="I8" s="596">
        <v>3131562469.1799998</v>
      </c>
      <c r="J8" s="598"/>
      <c r="K8" s="596">
        <v>0</v>
      </c>
      <c r="L8" s="597"/>
      <c r="M8" s="596">
        <v>24119721.59</v>
      </c>
      <c r="N8" s="597">
        <v>0</v>
      </c>
      <c r="O8" s="596">
        <v>0</v>
      </c>
      <c r="P8" s="597"/>
      <c r="Q8" s="596">
        <v>0</v>
      </c>
      <c r="R8" s="597"/>
      <c r="S8" s="596">
        <v>0</v>
      </c>
      <c r="T8" s="597"/>
      <c r="U8" s="596">
        <v>0</v>
      </c>
      <c r="V8" s="597"/>
      <c r="W8" s="596">
        <v>0</v>
      </c>
      <c r="X8" s="597"/>
      <c r="Y8" s="596">
        <v>0</v>
      </c>
      <c r="Z8" s="597"/>
      <c r="AA8" s="596">
        <v>0</v>
      </c>
      <c r="AB8" s="597"/>
      <c r="AC8" s="596">
        <v>0</v>
      </c>
      <c r="AD8" s="597"/>
      <c r="AE8" s="596">
        <v>0</v>
      </c>
      <c r="AF8" s="597"/>
      <c r="AG8" s="596">
        <v>182196540.21000001</v>
      </c>
      <c r="AH8" s="597"/>
      <c r="AI8" s="596">
        <v>0</v>
      </c>
      <c r="AJ8" s="597"/>
      <c r="AK8" s="596">
        <v>0</v>
      </c>
      <c r="AL8" s="597"/>
      <c r="AM8" s="596">
        <v>0</v>
      </c>
      <c r="AN8" s="597"/>
      <c r="AO8" s="596">
        <v>0</v>
      </c>
      <c r="AP8" s="597"/>
      <c r="AQ8" s="599"/>
      <c r="AR8" s="600"/>
      <c r="AS8" s="601"/>
    </row>
    <row r="9" spans="1:45" s="447" customFormat="1" x14ac:dyDescent="0.2">
      <c r="A9" s="516">
        <v>900002</v>
      </c>
      <c r="B9" s="447" t="s">
        <v>2273</v>
      </c>
      <c r="C9" s="526"/>
      <c r="D9" s="527">
        <v>4928710946.7488985</v>
      </c>
      <c r="E9" s="528"/>
      <c r="F9" s="527">
        <v>5364624.0899999766</v>
      </c>
      <c r="G9" s="528"/>
      <c r="H9" s="527">
        <v>14557157.050000001</v>
      </c>
      <c r="I9" s="528"/>
      <c r="J9" s="529">
        <v>3893505268.8299999</v>
      </c>
      <c r="K9" s="528"/>
      <c r="L9" s="527">
        <v>-1206266.9899999988</v>
      </c>
      <c r="M9" s="528"/>
      <c r="N9" s="527">
        <v>75979715.75</v>
      </c>
      <c r="O9" s="528"/>
      <c r="P9" s="527">
        <v>849010.91</v>
      </c>
      <c r="Q9" s="528"/>
      <c r="R9" s="527">
        <v>108000851.52</v>
      </c>
      <c r="S9" s="528"/>
      <c r="T9" s="527">
        <v>16196211.98</v>
      </c>
      <c r="U9" s="528"/>
      <c r="V9" s="527">
        <v>3095634.83</v>
      </c>
      <c r="W9" s="528"/>
      <c r="X9" s="527">
        <v>59704392.290000007</v>
      </c>
      <c r="Y9" s="528"/>
      <c r="Z9" s="527">
        <v>24926901.609999999</v>
      </c>
      <c r="AA9" s="528"/>
      <c r="AB9" s="527">
        <v>29747420.16</v>
      </c>
      <c r="AC9" s="528"/>
      <c r="AD9" s="527">
        <v>300269543.35000008</v>
      </c>
      <c r="AE9" s="528"/>
      <c r="AF9" s="527">
        <v>23787118.619999997</v>
      </c>
      <c r="AG9" s="528"/>
      <c r="AH9" s="527">
        <v>-48712516.780000001</v>
      </c>
      <c r="AI9" s="528"/>
      <c r="AJ9" s="527">
        <v>109046376.25</v>
      </c>
      <c r="AK9" s="528"/>
      <c r="AL9" s="527">
        <v>28150611.808900017</v>
      </c>
      <c r="AM9" s="528"/>
      <c r="AN9" s="527">
        <v>23869669.809999995</v>
      </c>
      <c r="AO9" s="528"/>
      <c r="AP9" s="527">
        <v>6652950.0500000007</v>
      </c>
      <c r="AQ9" s="444"/>
      <c r="AR9" s="445">
        <v>254926271.60999998</v>
      </c>
      <c r="AS9" s="446"/>
    </row>
    <row r="10" spans="1:45" s="606" customFormat="1" x14ac:dyDescent="0.2">
      <c r="A10" s="605">
        <v>3210</v>
      </c>
      <c r="B10" s="606" t="s">
        <v>2224</v>
      </c>
      <c r="C10" s="607"/>
      <c r="D10" s="608">
        <v>440200977.63079995</v>
      </c>
      <c r="E10" s="609"/>
      <c r="F10" s="565">
        <v>-750886.85000002384</v>
      </c>
      <c r="G10" s="609"/>
      <c r="H10" s="565">
        <v>8540550.25</v>
      </c>
      <c r="I10" s="609"/>
      <c r="J10" s="610">
        <v>167118277.97999999</v>
      </c>
      <c r="K10" s="609"/>
      <c r="L10" s="565">
        <v>-467985.80999999901</v>
      </c>
      <c r="M10" s="609"/>
      <c r="N10" s="565">
        <v>3412126.4</v>
      </c>
      <c r="O10" s="609"/>
      <c r="P10" s="611">
        <v>0</v>
      </c>
      <c r="Q10" s="609"/>
      <c r="R10" s="565">
        <v>40568001.329999998</v>
      </c>
      <c r="S10" s="609"/>
      <c r="T10" s="565">
        <v>3530347.46</v>
      </c>
      <c r="U10" s="609"/>
      <c r="V10" s="565">
        <v>724210.21</v>
      </c>
      <c r="W10" s="609"/>
      <c r="X10" s="565">
        <v>7863487.4199999999</v>
      </c>
      <c r="Y10" s="609"/>
      <c r="Z10" s="565">
        <v>2307919.4700000002</v>
      </c>
      <c r="AA10" s="609"/>
      <c r="AB10" s="565">
        <v>0</v>
      </c>
      <c r="AC10" s="609"/>
      <c r="AD10" s="565">
        <v>108959634.14000003</v>
      </c>
      <c r="AE10" s="609"/>
      <c r="AF10" s="565">
        <v>10551561.859999999</v>
      </c>
      <c r="AG10" s="609"/>
      <c r="AH10" s="565">
        <v>0</v>
      </c>
      <c r="AI10" s="609"/>
      <c r="AJ10" s="565">
        <v>3203220.8300000019</v>
      </c>
      <c r="AK10" s="609"/>
      <c r="AL10" s="565">
        <v>2866983.700800017</v>
      </c>
      <c r="AM10" s="609"/>
      <c r="AN10" s="565">
        <v>4096703.5799999963</v>
      </c>
      <c r="AO10" s="609"/>
      <c r="AP10" s="612">
        <v>5380196.7800000003</v>
      </c>
      <c r="AQ10" s="613"/>
      <c r="AR10" s="612">
        <v>72296628.879999995</v>
      </c>
      <c r="AS10" s="614"/>
    </row>
    <row r="11" spans="1:45" s="486" customFormat="1" x14ac:dyDescent="0.2">
      <c r="A11" s="482">
        <v>3220</v>
      </c>
      <c r="B11" s="486" t="s">
        <v>1742</v>
      </c>
      <c r="C11" s="622"/>
      <c r="D11" s="623">
        <v>4471861150.2780991</v>
      </c>
      <c r="E11" s="624"/>
      <c r="F11" s="567">
        <v>6115510.9400000004</v>
      </c>
      <c r="G11" s="624"/>
      <c r="H11" s="567">
        <v>-274597.28000000003</v>
      </c>
      <c r="I11" s="624"/>
      <c r="J11" s="625">
        <v>3711670126.3600001</v>
      </c>
      <c r="K11" s="624"/>
      <c r="L11" s="567">
        <v>-276714.32</v>
      </c>
      <c r="M11" s="624"/>
      <c r="N11" s="567">
        <v>72567589.349999994</v>
      </c>
      <c r="O11" s="624"/>
      <c r="P11" s="626">
        <v>849010.91</v>
      </c>
      <c r="Q11" s="624"/>
      <c r="R11" s="567">
        <v>67432850.189999998</v>
      </c>
      <c r="S11" s="624"/>
      <c r="T11" s="567">
        <v>12665864.52</v>
      </c>
      <c r="U11" s="624"/>
      <c r="V11" s="567">
        <v>2371424.62</v>
      </c>
      <c r="W11" s="624"/>
      <c r="X11" s="567">
        <v>61789006.120000005</v>
      </c>
      <c r="Y11" s="624"/>
      <c r="Z11" s="567">
        <v>22618982.140000001</v>
      </c>
      <c r="AA11" s="624"/>
      <c r="AB11" s="567">
        <v>29747420.16</v>
      </c>
      <c r="AC11" s="624"/>
      <c r="AD11" s="567">
        <v>185259490.83000001</v>
      </c>
      <c r="AE11" s="624"/>
      <c r="AF11" s="567">
        <v>13235556.76</v>
      </c>
      <c r="AG11" s="624"/>
      <c r="AH11" s="567">
        <v>-48712516.780000001</v>
      </c>
      <c r="AI11" s="624"/>
      <c r="AJ11" s="567">
        <v>105843155.42</v>
      </c>
      <c r="AK11" s="624"/>
      <c r="AL11" s="567">
        <v>25283628.108100001</v>
      </c>
      <c r="AM11" s="624"/>
      <c r="AN11" s="567">
        <v>19772966.23</v>
      </c>
      <c r="AO11" s="624"/>
      <c r="AP11" s="484">
        <v>1272753.27</v>
      </c>
      <c r="AQ11" s="627"/>
      <c r="AR11" s="484">
        <v>182629642.72999999</v>
      </c>
      <c r="AS11" s="485"/>
    </row>
    <row r="12" spans="1:45" s="630" customFormat="1" x14ac:dyDescent="0.2">
      <c r="A12" s="629">
        <v>3230</v>
      </c>
      <c r="B12" s="630" t="s">
        <v>450</v>
      </c>
      <c r="C12" s="631"/>
      <c r="D12" s="632">
        <v>24013539.23</v>
      </c>
      <c r="E12" s="633"/>
      <c r="F12" s="634">
        <v>0</v>
      </c>
      <c r="G12" s="633"/>
      <c r="H12" s="634">
        <v>6291204.0800000001</v>
      </c>
      <c r="I12" s="633"/>
      <c r="J12" s="635">
        <v>14716864.49</v>
      </c>
      <c r="K12" s="633"/>
      <c r="L12" s="634"/>
      <c r="M12" s="633"/>
      <c r="N12" s="634">
        <v>0</v>
      </c>
      <c r="O12" s="633"/>
      <c r="P12" s="636">
        <v>0</v>
      </c>
      <c r="Q12" s="633"/>
      <c r="R12" s="634">
        <v>0</v>
      </c>
      <c r="S12" s="633"/>
      <c r="T12" s="634">
        <v>0</v>
      </c>
      <c r="U12" s="633"/>
      <c r="V12" s="634">
        <v>0</v>
      </c>
      <c r="W12" s="633"/>
      <c r="X12" s="634">
        <v>0</v>
      </c>
      <c r="Y12" s="633"/>
      <c r="Z12" s="634">
        <v>0</v>
      </c>
      <c r="AA12" s="633"/>
      <c r="AB12" s="634">
        <v>0</v>
      </c>
      <c r="AC12" s="633"/>
      <c r="AD12" s="634">
        <v>3005470.66</v>
      </c>
      <c r="AE12" s="633"/>
      <c r="AF12" s="634">
        <v>0</v>
      </c>
      <c r="AG12" s="633"/>
      <c r="AH12" s="634">
        <v>0</v>
      </c>
      <c r="AI12" s="633"/>
      <c r="AJ12" s="634">
        <v>0</v>
      </c>
      <c r="AK12" s="633"/>
      <c r="AL12" s="634">
        <v>0</v>
      </c>
      <c r="AM12" s="633"/>
      <c r="AN12" s="634">
        <v>0</v>
      </c>
      <c r="AO12" s="633"/>
      <c r="AP12" s="634">
        <v>0</v>
      </c>
      <c r="AQ12" s="637"/>
      <c r="AR12" s="638"/>
      <c r="AS12" s="639"/>
    </row>
    <row r="13" spans="1:45" s="642" customFormat="1" x14ac:dyDescent="0.2">
      <c r="A13" s="641">
        <v>3240</v>
      </c>
      <c r="B13" s="642" t="s">
        <v>455</v>
      </c>
      <c r="C13" s="643"/>
      <c r="D13" s="644">
        <v>0</v>
      </c>
      <c r="E13" s="568"/>
      <c r="F13" s="566">
        <v>0</v>
      </c>
      <c r="G13" s="568"/>
      <c r="H13" s="566">
        <v>0</v>
      </c>
      <c r="I13" s="568"/>
      <c r="J13" s="645">
        <v>0</v>
      </c>
      <c r="K13" s="568"/>
      <c r="L13" s="566"/>
      <c r="M13" s="568"/>
      <c r="N13" s="566">
        <v>0</v>
      </c>
      <c r="O13" s="568"/>
      <c r="P13" s="646">
        <v>0</v>
      </c>
      <c r="Q13" s="568"/>
      <c r="R13" s="566">
        <v>0</v>
      </c>
      <c r="S13" s="568"/>
      <c r="T13" s="566">
        <v>0</v>
      </c>
      <c r="U13" s="568"/>
      <c r="V13" s="566">
        <v>0</v>
      </c>
      <c r="W13" s="568"/>
      <c r="X13" s="566">
        <v>0</v>
      </c>
      <c r="Y13" s="568"/>
      <c r="Z13" s="566">
        <v>0</v>
      </c>
      <c r="AA13" s="568"/>
      <c r="AB13" s="566">
        <v>0</v>
      </c>
      <c r="AC13" s="568"/>
      <c r="AD13" s="566">
        <v>0</v>
      </c>
      <c r="AE13" s="568"/>
      <c r="AF13" s="566">
        <v>0</v>
      </c>
      <c r="AG13" s="568"/>
      <c r="AH13" s="566">
        <v>0</v>
      </c>
      <c r="AI13" s="568"/>
      <c r="AJ13" s="566">
        <v>0</v>
      </c>
      <c r="AK13" s="568"/>
      <c r="AL13" s="566">
        <v>0</v>
      </c>
      <c r="AM13" s="568"/>
      <c r="AN13" s="566">
        <v>0</v>
      </c>
      <c r="AO13" s="568"/>
      <c r="AP13" s="566">
        <v>0</v>
      </c>
      <c r="AQ13" s="647"/>
      <c r="AR13" s="648"/>
      <c r="AS13" s="649"/>
    </row>
    <row r="14" spans="1:45" s="491" customFormat="1" x14ac:dyDescent="0.2">
      <c r="A14" s="487">
        <v>3250</v>
      </c>
      <c r="B14" s="491" t="s">
        <v>459</v>
      </c>
      <c r="C14" s="617"/>
      <c r="D14" s="618">
        <v>-7364720.3899999997</v>
      </c>
      <c r="E14" s="569"/>
      <c r="F14" s="619">
        <v>0</v>
      </c>
      <c r="G14" s="569"/>
      <c r="H14" s="619">
        <v>0</v>
      </c>
      <c r="I14" s="569"/>
      <c r="J14" s="620">
        <v>0</v>
      </c>
      <c r="K14" s="569"/>
      <c r="L14" s="619">
        <v>-461566.86</v>
      </c>
      <c r="M14" s="569"/>
      <c r="N14" s="619">
        <v>0</v>
      </c>
      <c r="O14" s="569"/>
      <c r="P14" s="621">
        <v>0</v>
      </c>
      <c r="Q14" s="569"/>
      <c r="R14" s="619">
        <v>0</v>
      </c>
      <c r="S14" s="569"/>
      <c r="T14" s="619">
        <v>0</v>
      </c>
      <c r="U14" s="569"/>
      <c r="V14" s="619">
        <v>0</v>
      </c>
      <c r="W14" s="569"/>
      <c r="X14" s="619">
        <v>-9948101.25</v>
      </c>
      <c r="Y14" s="569"/>
      <c r="Z14" s="619">
        <v>0</v>
      </c>
      <c r="AA14" s="569"/>
      <c r="AB14" s="619">
        <v>0</v>
      </c>
      <c r="AC14" s="569"/>
      <c r="AD14" s="619">
        <v>3044947.7199999997</v>
      </c>
      <c r="AE14" s="569"/>
      <c r="AF14" s="619">
        <v>0</v>
      </c>
      <c r="AG14" s="569"/>
      <c r="AH14" s="619">
        <v>0</v>
      </c>
      <c r="AI14" s="569"/>
      <c r="AJ14" s="619">
        <v>0</v>
      </c>
      <c r="AK14" s="569"/>
      <c r="AL14" s="619">
        <v>0</v>
      </c>
      <c r="AM14" s="569"/>
      <c r="AN14" s="619">
        <v>0</v>
      </c>
      <c r="AO14" s="569"/>
      <c r="AP14" s="619">
        <v>0</v>
      </c>
      <c r="AQ14" s="488"/>
      <c r="AR14" s="489"/>
      <c r="AS14" s="490"/>
    </row>
    <row r="15" spans="1:45" s="447" customFormat="1" ht="22.5" x14ac:dyDescent="0.2">
      <c r="A15" s="448"/>
      <c r="B15" s="531" t="s">
        <v>2274</v>
      </c>
      <c r="C15" s="526"/>
      <c r="D15" s="527">
        <v>-2258139834.4500003</v>
      </c>
      <c r="E15" s="518"/>
      <c r="F15" s="527">
        <v>0</v>
      </c>
      <c r="G15" s="518">
        <v>0</v>
      </c>
      <c r="H15" s="527">
        <v>0</v>
      </c>
      <c r="I15" s="528"/>
      <c r="J15" s="529">
        <v>-2258139834.4500003</v>
      </c>
      <c r="K15" s="528"/>
      <c r="L15" s="527">
        <v>0</v>
      </c>
      <c r="M15" s="528"/>
      <c r="N15" s="527">
        <v>0</v>
      </c>
      <c r="O15" s="528"/>
      <c r="P15" s="527">
        <v>0</v>
      </c>
      <c r="Q15" s="528"/>
      <c r="R15" s="527">
        <v>0</v>
      </c>
      <c r="S15" s="528"/>
      <c r="T15" s="527">
        <v>0</v>
      </c>
      <c r="U15" s="528"/>
      <c r="V15" s="527">
        <v>0</v>
      </c>
      <c r="W15" s="528"/>
      <c r="X15" s="527">
        <v>0</v>
      </c>
      <c r="Y15" s="528"/>
      <c r="Z15" s="527">
        <v>0</v>
      </c>
      <c r="AA15" s="528"/>
      <c r="AB15" s="527">
        <v>0</v>
      </c>
      <c r="AC15" s="528"/>
      <c r="AD15" s="527">
        <v>0</v>
      </c>
      <c r="AE15" s="528"/>
      <c r="AF15" s="527">
        <v>0</v>
      </c>
      <c r="AG15" s="528"/>
      <c r="AH15" s="527">
        <v>0</v>
      </c>
      <c r="AI15" s="528"/>
      <c r="AJ15" s="527">
        <v>0</v>
      </c>
      <c r="AK15" s="528"/>
      <c r="AL15" s="527">
        <v>0</v>
      </c>
      <c r="AM15" s="528"/>
      <c r="AN15" s="527">
        <v>0</v>
      </c>
      <c r="AO15" s="528"/>
      <c r="AP15" s="527">
        <v>0</v>
      </c>
      <c r="AQ15" s="444"/>
      <c r="AR15" s="408"/>
      <c r="AS15" s="446"/>
    </row>
    <row r="16" spans="1:45" x14ac:dyDescent="0.2">
      <c r="A16" s="532">
        <v>3310</v>
      </c>
      <c r="B16" s="521" t="s">
        <v>321</v>
      </c>
      <c r="C16" s="522"/>
      <c r="D16" s="530">
        <v>-2273509301.6700001</v>
      </c>
      <c r="E16" s="523"/>
      <c r="F16" s="524">
        <v>0</v>
      </c>
      <c r="G16" s="523">
        <v>0</v>
      </c>
      <c r="H16" s="524"/>
      <c r="I16" s="523"/>
      <c r="J16" s="525">
        <v>-2273509301.6700001</v>
      </c>
      <c r="K16" s="523"/>
      <c r="L16" s="533">
        <v>0</v>
      </c>
      <c r="M16" s="523"/>
      <c r="N16" s="533">
        <v>0</v>
      </c>
      <c r="O16" s="523"/>
      <c r="P16" s="533">
        <v>0</v>
      </c>
      <c r="Q16" s="523"/>
      <c r="R16" s="524">
        <v>0</v>
      </c>
      <c r="S16" s="523"/>
      <c r="T16" s="524">
        <v>0</v>
      </c>
      <c r="U16" s="523"/>
      <c r="V16" s="524">
        <v>0</v>
      </c>
      <c r="W16" s="523"/>
      <c r="X16" s="524">
        <v>0</v>
      </c>
      <c r="Y16" s="523"/>
      <c r="Z16" s="524">
        <v>0</v>
      </c>
      <c r="AA16" s="523"/>
      <c r="AB16" s="524">
        <v>0</v>
      </c>
      <c r="AC16" s="523"/>
      <c r="AD16" s="524">
        <v>0</v>
      </c>
      <c r="AE16" s="523"/>
      <c r="AF16" s="524">
        <v>0</v>
      </c>
      <c r="AG16" s="523"/>
      <c r="AH16" s="524">
        <v>0</v>
      </c>
      <c r="AI16" s="523"/>
      <c r="AJ16" s="524">
        <v>0</v>
      </c>
      <c r="AK16" s="523"/>
      <c r="AL16" s="524"/>
      <c r="AM16" s="523"/>
      <c r="AN16" s="524">
        <v>0</v>
      </c>
      <c r="AO16" s="523"/>
      <c r="AP16" s="524">
        <v>0</v>
      </c>
      <c r="AQ16" s="444"/>
      <c r="AR16" s="408"/>
      <c r="AS16" s="456"/>
    </row>
    <row r="17" spans="1:45" x14ac:dyDescent="0.2">
      <c r="A17" s="532">
        <v>3320</v>
      </c>
      <c r="B17" s="521" t="s">
        <v>2275</v>
      </c>
      <c r="C17" s="522"/>
      <c r="D17" s="530">
        <v>15369467.220000001</v>
      </c>
      <c r="E17" s="523"/>
      <c r="F17" s="524">
        <v>0</v>
      </c>
      <c r="G17" s="523">
        <v>0</v>
      </c>
      <c r="H17" s="524"/>
      <c r="I17" s="523"/>
      <c r="J17" s="525">
        <v>15369467.220000001</v>
      </c>
      <c r="K17" s="523"/>
      <c r="L17" s="533">
        <v>0</v>
      </c>
      <c r="M17" s="523"/>
      <c r="N17" s="533">
        <v>0</v>
      </c>
      <c r="O17" s="523"/>
      <c r="P17" s="533">
        <v>0</v>
      </c>
      <c r="Q17" s="523"/>
      <c r="R17" s="524">
        <v>0</v>
      </c>
      <c r="S17" s="523"/>
      <c r="T17" s="524">
        <v>0</v>
      </c>
      <c r="U17" s="523"/>
      <c r="V17" s="524">
        <v>0</v>
      </c>
      <c r="W17" s="523"/>
      <c r="X17" s="524">
        <v>0</v>
      </c>
      <c r="Y17" s="523"/>
      <c r="Z17" s="524">
        <v>0</v>
      </c>
      <c r="AA17" s="523"/>
      <c r="AB17" s="524">
        <v>0</v>
      </c>
      <c r="AC17" s="523"/>
      <c r="AD17" s="524">
        <v>0</v>
      </c>
      <c r="AE17" s="523"/>
      <c r="AF17" s="524">
        <v>0</v>
      </c>
      <c r="AG17" s="523"/>
      <c r="AH17" s="524">
        <v>0</v>
      </c>
      <c r="AI17" s="523"/>
      <c r="AJ17" s="524">
        <v>0</v>
      </c>
      <c r="AK17" s="523"/>
      <c r="AL17" s="524"/>
      <c r="AM17" s="523"/>
      <c r="AN17" s="524">
        <v>0</v>
      </c>
      <c r="AO17" s="523"/>
      <c r="AP17" s="524">
        <v>0</v>
      </c>
      <c r="AQ17" s="444"/>
      <c r="AR17" s="408"/>
      <c r="AS17" s="456"/>
    </row>
    <row r="18" spans="1:45" s="447" customFormat="1" x14ac:dyDescent="0.2">
      <c r="A18" s="516">
        <v>900003</v>
      </c>
      <c r="B18" s="447" t="s">
        <v>2276</v>
      </c>
      <c r="C18" s="517">
        <v>8611684451.2299995</v>
      </c>
      <c r="D18" s="527">
        <v>2670571112.2988982</v>
      </c>
      <c r="E18" s="518">
        <v>79700086</v>
      </c>
      <c r="F18" s="527">
        <v>5364624.0899999766</v>
      </c>
      <c r="G18" s="518">
        <v>216450</v>
      </c>
      <c r="H18" s="527">
        <v>14557157.050000001</v>
      </c>
      <c r="I18" s="518">
        <v>7784395821.1800003</v>
      </c>
      <c r="J18" s="529">
        <v>1635365434.3799996</v>
      </c>
      <c r="K18" s="518">
        <v>25988822.260000002</v>
      </c>
      <c r="L18" s="527">
        <v>-1206266.9899999988</v>
      </c>
      <c r="M18" s="518">
        <v>35548750.980000004</v>
      </c>
      <c r="N18" s="527">
        <v>75979715.75</v>
      </c>
      <c r="O18" s="518">
        <v>0</v>
      </c>
      <c r="P18" s="527">
        <v>849010.91</v>
      </c>
      <c r="Q18" s="518">
        <v>42480337.960000001</v>
      </c>
      <c r="R18" s="527">
        <v>108000851.52</v>
      </c>
      <c r="S18" s="518">
        <v>1452349.19</v>
      </c>
      <c r="T18" s="527">
        <v>16196211.98</v>
      </c>
      <c r="U18" s="518">
        <v>5918104.5</v>
      </c>
      <c r="V18" s="527">
        <v>3095634.83</v>
      </c>
      <c r="W18" s="518">
        <v>168168631.94999999</v>
      </c>
      <c r="X18" s="527">
        <v>59704392.290000007</v>
      </c>
      <c r="Y18" s="518">
        <v>93950</v>
      </c>
      <c r="Z18" s="527">
        <v>24926901.609999999</v>
      </c>
      <c r="AA18" s="518">
        <v>-3018445.46</v>
      </c>
      <c r="AB18" s="527">
        <v>29747420.16</v>
      </c>
      <c r="AC18" s="518">
        <v>256855631.35999998</v>
      </c>
      <c r="AD18" s="527">
        <v>300269543.35000008</v>
      </c>
      <c r="AE18" s="518">
        <v>19972929.789999999</v>
      </c>
      <c r="AF18" s="527">
        <v>23787118.619999997</v>
      </c>
      <c r="AG18" s="518">
        <v>108282507.20000002</v>
      </c>
      <c r="AH18" s="527">
        <v>-48712516.780000001</v>
      </c>
      <c r="AI18" s="518">
        <v>0</v>
      </c>
      <c r="AJ18" s="527">
        <v>109046376.25</v>
      </c>
      <c r="AK18" s="518">
        <v>41622417.060000002</v>
      </c>
      <c r="AL18" s="527">
        <v>28150611.808900017</v>
      </c>
      <c r="AM18" s="518">
        <v>0</v>
      </c>
      <c r="AN18" s="527">
        <v>23869669.809999995</v>
      </c>
      <c r="AO18" s="518">
        <v>0</v>
      </c>
      <c r="AP18" s="527">
        <v>6652950.0500000007</v>
      </c>
      <c r="AQ18" s="520">
        <v>44006107.259999998</v>
      </c>
      <c r="AR18" s="445">
        <v>254926271.60999998</v>
      </c>
      <c r="AS18" s="446"/>
    </row>
    <row r="19" spans="1:45" x14ac:dyDescent="0.2">
      <c r="A19" s="534"/>
      <c r="B19" s="447"/>
      <c r="C19" s="535"/>
      <c r="D19" s="536"/>
      <c r="E19" s="528"/>
      <c r="F19" s="515"/>
      <c r="G19" s="528"/>
      <c r="H19" s="515"/>
      <c r="I19" s="528"/>
      <c r="J19" s="519"/>
      <c r="K19" s="528"/>
      <c r="L19" s="515"/>
      <c r="M19" s="528"/>
      <c r="N19" s="515"/>
      <c r="O19" s="528"/>
      <c r="P19" s="515"/>
      <c r="Q19" s="528"/>
      <c r="R19" s="515"/>
      <c r="S19" s="528"/>
      <c r="T19" s="515"/>
      <c r="U19" s="528"/>
      <c r="V19" s="515"/>
      <c r="W19" s="528"/>
      <c r="X19" s="515"/>
      <c r="Y19" s="528"/>
      <c r="Z19" s="515"/>
      <c r="AA19" s="528"/>
      <c r="AB19" s="515"/>
      <c r="AC19" s="528"/>
      <c r="AD19" s="515"/>
      <c r="AE19" s="528"/>
      <c r="AF19" s="515"/>
      <c r="AG19" s="528"/>
      <c r="AH19" s="515"/>
      <c r="AI19" s="528"/>
      <c r="AJ19" s="515"/>
      <c r="AK19" s="528"/>
      <c r="AL19" s="515"/>
      <c r="AM19" s="528"/>
      <c r="AN19" s="515"/>
      <c r="AO19" s="528"/>
      <c r="AP19" s="515"/>
      <c r="AQ19" s="444"/>
      <c r="AR19" s="408"/>
      <c r="AS19" s="456"/>
    </row>
    <row r="20" spans="1:45" s="447" customFormat="1" x14ac:dyDescent="0.2">
      <c r="A20" s="516">
        <v>900004</v>
      </c>
      <c r="B20" s="447" t="s">
        <v>2277</v>
      </c>
      <c r="C20" s="517">
        <v>653576266.24000025</v>
      </c>
      <c r="D20" s="515"/>
      <c r="E20" s="518">
        <v>0</v>
      </c>
      <c r="F20" s="537"/>
      <c r="G20" s="518">
        <v>0</v>
      </c>
      <c r="H20" s="537">
        <v>0</v>
      </c>
      <c r="I20" s="518">
        <v>699207311.22000027</v>
      </c>
      <c r="J20" s="538"/>
      <c r="K20" s="518">
        <v>0</v>
      </c>
      <c r="L20" s="537"/>
      <c r="M20" s="518">
        <v>558243.1</v>
      </c>
      <c r="N20" s="537"/>
      <c r="O20" s="518">
        <v>0</v>
      </c>
      <c r="P20" s="537"/>
      <c r="Q20" s="528">
        <v>0</v>
      </c>
      <c r="R20" s="537"/>
      <c r="S20" s="518">
        <v>0</v>
      </c>
      <c r="T20" s="537"/>
      <c r="U20" s="518">
        <v>40400</v>
      </c>
      <c r="V20" s="537"/>
      <c r="W20" s="518">
        <v>0</v>
      </c>
      <c r="X20" s="537"/>
      <c r="Y20" s="518">
        <v>0</v>
      </c>
      <c r="Z20" s="537"/>
      <c r="AA20" s="518">
        <v>-2223581.08</v>
      </c>
      <c r="AB20" s="537"/>
      <c r="AC20" s="518">
        <v>0</v>
      </c>
      <c r="AD20" s="537"/>
      <c r="AE20" s="518">
        <v>0</v>
      </c>
      <c r="AF20" s="537"/>
      <c r="AG20" s="518">
        <v>0</v>
      </c>
      <c r="AH20" s="537"/>
      <c r="AI20" s="518">
        <v>0</v>
      </c>
      <c r="AJ20" s="537"/>
      <c r="AK20" s="518">
        <v>0</v>
      </c>
      <c r="AL20" s="537"/>
      <c r="AM20" s="518">
        <v>0</v>
      </c>
      <c r="AN20" s="537"/>
      <c r="AO20" s="518">
        <v>0</v>
      </c>
      <c r="AP20" s="537"/>
      <c r="AQ20" s="520">
        <v>-44006107</v>
      </c>
      <c r="AR20" s="408"/>
      <c r="AS20" s="446"/>
    </row>
    <row r="21" spans="1:45" s="573" customFormat="1" x14ac:dyDescent="0.2">
      <c r="A21" s="572">
        <v>3110</v>
      </c>
      <c r="B21" s="573" t="s">
        <v>2278</v>
      </c>
      <c r="C21" s="580">
        <v>100379973.85999998</v>
      </c>
      <c r="D21" s="581"/>
      <c r="E21" s="570">
        <v>0</v>
      </c>
      <c r="F21" s="581"/>
      <c r="G21" s="570">
        <v>0</v>
      </c>
      <c r="H21" s="581">
        <v>0</v>
      </c>
      <c r="I21" s="576">
        <v>144386080.85999998</v>
      </c>
      <c r="J21" s="577"/>
      <c r="K21" s="576"/>
      <c r="L21" s="563"/>
      <c r="M21" s="576">
        <v>0</v>
      </c>
      <c r="N21" s="563"/>
      <c r="O21" s="576">
        <v>0</v>
      </c>
      <c r="P21" s="563"/>
      <c r="Q21" s="576">
        <v>0</v>
      </c>
      <c r="R21" s="563"/>
      <c r="S21" s="576">
        <v>0</v>
      </c>
      <c r="T21" s="563"/>
      <c r="U21" s="576">
        <v>0</v>
      </c>
      <c r="V21" s="563"/>
      <c r="W21" s="576">
        <v>0</v>
      </c>
      <c r="X21" s="563"/>
      <c r="Y21" s="576">
        <v>0</v>
      </c>
      <c r="Z21" s="563"/>
      <c r="AA21" s="576">
        <v>0</v>
      </c>
      <c r="AB21" s="563"/>
      <c r="AC21" s="576">
        <v>0</v>
      </c>
      <c r="AD21" s="563"/>
      <c r="AE21" s="576">
        <v>0</v>
      </c>
      <c r="AF21" s="563"/>
      <c r="AG21" s="576">
        <v>0</v>
      </c>
      <c r="AH21" s="563"/>
      <c r="AI21" s="576">
        <v>0</v>
      </c>
      <c r="AJ21" s="563"/>
      <c r="AK21" s="576"/>
      <c r="AL21" s="563"/>
      <c r="AM21" s="576">
        <v>0</v>
      </c>
      <c r="AN21" s="563"/>
      <c r="AO21" s="576">
        <v>0</v>
      </c>
      <c r="AP21" s="563"/>
      <c r="AQ21" s="578">
        <v>-44006107</v>
      </c>
      <c r="AR21" s="571"/>
      <c r="AS21" s="579"/>
    </row>
    <row r="22" spans="1:45" s="583" customFormat="1" x14ac:dyDescent="0.2">
      <c r="A22" s="582">
        <v>3120</v>
      </c>
      <c r="B22" s="583" t="s">
        <v>2279</v>
      </c>
      <c r="C22" s="590">
        <v>552638049.28000021</v>
      </c>
      <c r="D22" s="585"/>
      <c r="E22" s="591">
        <v>0</v>
      </c>
      <c r="F22" s="585"/>
      <c r="G22" s="591">
        <v>0</v>
      </c>
      <c r="H22" s="585">
        <v>0</v>
      </c>
      <c r="I22" s="562">
        <v>554821230.36000025</v>
      </c>
      <c r="J22" s="586"/>
      <c r="K22" s="562"/>
      <c r="L22" s="564"/>
      <c r="M22" s="562">
        <v>0</v>
      </c>
      <c r="N22" s="564"/>
      <c r="O22" s="562">
        <v>0</v>
      </c>
      <c r="P22" s="564"/>
      <c r="Q22" s="562">
        <v>0</v>
      </c>
      <c r="R22" s="564"/>
      <c r="S22" s="562">
        <v>0</v>
      </c>
      <c r="T22" s="564"/>
      <c r="U22" s="562">
        <v>40400</v>
      </c>
      <c r="V22" s="564"/>
      <c r="W22" s="562">
        <v>0</v>
      </c>
      <c r="X22" s="564"/>
      <c r="Y22" s="562">
        <v>0</v>
      </c>
      <c r="Z22" s="564"/>
      <c r="AA22" s="562">
        <v>-2223581.08</v>
      </c>
      <c r="AB22" s="564"/>
      <c r="AC22" s="562">
        <v>0</v>
      </c>
      <c r="AD22" s="564"/>
      <c r="AE22" s="562">
        <v>0</v>
      </c>
      <c r="AF22" s="564"/>
      <c r="AG22" s="562">
        <v>0</v>
      </c>
      <c r="AH22" s="564"/>
      <c r="AI22" s="562">
        <v>0</v>
      </c>
      <c r="AJ22" s="564"/>
      <c r="AK22" s="562">
        <v>0</v>
      </c>
      <c r="AL22" s="564"/>
      <c r="AM22" s="562">
        <v>0</v>
      </c>
      <c r="AN22" s="564"/>
      <c r="AO22" s="562">
        <v>0</v>
      </c>
      <c r="AP22" s="564"/>
      <c r="AQ22" s="587">
        <v>0</v>
      </c>
      <c r="AR22" s="588"/>
      <c r="AS22" s="589"/>
    </row>
    <row r="23" spans="1:45" s="593" customFormat="1" x14ac:dyDescent="0.2">
      <c r="A23" s="592">
        <v>3130</v>
      </c>
      <c r="B23" s="593" t="s">
        <v>2280</v>
      </c>
      <c r="C23" s="602">
        <v>558243.1</v>
      </c>
      <c r="D23" s="595"/>
      <c r="E23" s="603">
        <v>0</v>
      </c>
      <c r="F23" s="595"/>
      <c r="G23" s="603">
        <v>0</v>
      </c>
      <c r="H23" s="595">
        <v>0</v>
      </c>
      <c r="I23" s="596">
        <v>0</v>
      </c>
      <c r="J23" s="604"/>
      <c r="K23" s="596"/>
      <c r="L23" s="597"/>
      <c r="M23" s="596">
        <v>558243.1</v>
      </c>
      <c r="N23" s="597"/>
      <c r="O23" s="596">
        <v>0</v>
      </c>
      <c r="P23" s="597"/>
      <c r="Q23" s="596">
        <v>0</v>
      </c>
      <c r="R23" s="595"/>
      <c r="S23" s="596">
        <v>0</v>
      </c>
      <c r="T23" s="595"/>
      <c r="U23" s="596">
        <v>0</v>
      </c>
      <c r="V23" s="595"/>
      <c r="W23" s="596">
        <v>0</v>
      </c>
      <c r="X23" s="597"/>
      <c r="Y23" s="596">
        <v>0</v>
      </c>
      <c r="Z23" s="597"/>
      <c r="AA23" s="596">
        <v>0</v>
      </c>
      <c r="AB23" s="597"/>
      <c r="AC23" s="596">
        <v>0</v>
      </c>
      <c r="AD23" s="597"/>
      <c r="AE23" s="596">
        <v>0</v>
      </c>
      <c r="AF23" s="597"/>
      <c r="AG23" s="596">
        <v>0</v>
      </c>
      <c r="AH23" s="597"/>
      <c r="AI23" s="596">
        <v>0</v>
      </c>
      <c r="AJ23" s="597"/>
      <c r="AK23" s="596">
        <v>0</v>
      </c>
      <c r="AL23" s="597"/>
      <c r="AM23" s="596">
        <v>0</v>
      </c>
      <c r="AN23" s="597"/>
      <c r="AO23" s="596">
        <v>0</v>
      </c>
      <c r="AP23" s="597"/>
      <c r="AQ23" s="599">
        <v>0</v>
      </c>
      <c r="AR23" s="600"/>
      <c r="AS23" s="601"/>
    </row>
    <row r="24" spans="1:45" s="447" customFormat="1" x14ac:dyDescent="0.2">
      <c r="A24" s="516">
        <v>900005</v>
      </c>
      <c r="B24" s="447" t="s">
        <v>2281</v>
      </c>
      <c r="C24" s="526"/>
      <c r="D24" s="527">
        <v>-256105919.07829994</v>
      </c>
      <c r="E24" s="528"/>
      <c r="F24" s="527">
        <v>-10696132.930000022</v>
      </c>
      <c r="G24" s="528">
        <v>0</v>
      </c>
      <c r="H24" s="527">
        <v>5242759.59</v>
      </c>
      <c r="I24" s="523"/>
      <c r="J24" s="529">
        <v>-72060627.890000001</v>
      </c>
      <c r="K24" s="528"/>
      <c r="L24" s="527">
        <v>-241711.46999999997</v>
      </c>
      <c r="M24" s="528"/>
      <c r="N24" s="527">
        <v>-2769783.5</v>
      </c>
      <c r="O24" s="528"/>
      <c r="P24" s="527">
        <v>0</v>
      </c>
      <c r="Q24" s="523"/>
      <c r="R24" s="527">
        <v>81139520.440000013</v>
      </c>
      <c r="S24" s="523"/>
      <c r="T24" s="527">
        <v>141200.86999999988</v>
      </c>
      <c r="U24" s="523"/>
      <c r="V24" s="527">
        <v>206109.71999999974</v>
      </c>
      <c r="W24" s="528"/>
      <c r="X24" s="527">
        <v>-31310584.599999994</v>
      </c>
      <c r="Y24" s="528"/>
      <c r="Z24" s="527">
        <v>1711859.0799999987</v>
      </c>
      <c r="AA24" s="528"/>
      <c r="AB24" s="527">
        <v>-235634.21000000089</v>
      </c>
      <c r="AC24" s="528"/>
      <c r="AD24" s="527">
        <v>26759135.970000029</v>
      </c>
      <c r="AE24" s="528"/>
      <c r="AF24" s="527">
        <v>-7928424.2300000023</v>
      </c>
      <c r="AG24" s="528"/>
      <c r="AH24" s="527">
        <v>560874.9199999983</v>
      </c>
      <c r="AI24" s="528"/>
      <c r="AJ24" s="527">
        <v>3932415.9899999928</v>
      </c>
      <c r="AK24" s="528"/>
      <c r="AL24" s="527">
        <v>3126743.3416999686</v>
      </c>
      <c r="AM24" s="528"/>
      <c r="AN24" s="527">
        <v>569469.33000000799</v>
      </c>
      <c r="AO24" s="528"/>
      <c r="AP24" s="527">
        <v>673162.1099999994</v>
      </c>
      <c r="AQ24" s="444"/>
      <c r="AR24" s="445">
        <v>-254926271.60999998</v>
      </c>
      <c r="AS24" s="446"/>
    </row>
    <row r="25" spans="1:45" s="606" customFormat="1" x14ac:dyDescent="0.2">
      <c r="A25" s="605">
        <v>3210</v>
      </c>
      <c r="B25" s="606" t="s">
        <v>2224</v>
      </c>
      <c r="C25" s="607"/>
      <c r="D25" s="608">
        <v>-286541070.5072</v>
      </c>
      <c r="E25" s="609"/>
      <c r="F25" s="615">
        <v>-6778103.1800000221</v>
      </c>
      <c r="G25" s="609">
        <v>0</v>
      </c>
      <c r="H25" s="615">
        <v>-3382545.51</v>
      </c>
      <c r="I25" s="609"/>
      <c r="J25" s="610">
        <v>-85905335.920000002</v>
      </c>
      <c r="K25" s="609"/>
      <c r="L25" s="565">
        <v>266355.32</v>
      </c>
      <c r="M25" s="609"/>
      <c r="N25" s="565">
        <v>-7438881.5</v>
      </c>
      <c r="O25" s="609"/>
      <c r="P25" s="565">
        <v>0</v>
      </c>
      <c r="Q25" s="609"/>
      <c r="R25" s="565">
        <v>43872332.790000007</v>
      </c>
      <c r="S25" s="609"/>
      <c r="T25" s="565">
        <v>666287.74</v>
      </c>
      <c r="U25" s="609"/>
      <c r="V25" s="565">
        <v>-518100.49000000022</v>
      </c>
      <c r="W25" s="609"/>
      <c r="X25" s="565">
        <v>-39174072.020000003</v>
      </c>
      <c r="Y25" s="609"/>
      <c r="Z25" s="565">
        <v>-596060.39000000013</v>
      </c>
      <c r="AA25" s="609"/>
      <c r="AB25" s="652">
        <v>-312610.33</v>
      </c>
      <c r="AC25" s="609"/>
      <c r="AD25" s="565">
        <v>-82200498.169999987</v>
      </c>
      <c r="AE25" s="609"/>
      <c r="AF25" s="565">
        <v>-17772413.950000003</v>
      </c>
      <c r="AG25" s="609"/>
      <c r="AH25" s="654">
        <v>560874.9199999983</v>
      </c>
      <c r="AI25" s="609"/>
      <c r="AJ25" s="565">
        <v>-653432.75000000186</v>
      </c>
      <c r="AK25" s="609"/>
      <c r="AL25" s="565">
        <v>3030638.0927999686</v>
      </c>
      <c r="AM25" s="609"/>
      <c r="AN25" s="565">
        <v>-2630371.9299999899</v>
      </c>
      <c r="AO25" s="609"/>
      <c r="AP25" s="565">
        <v>-3231792.64</v>
      </c>
      <c r="AQ25" s="616"/>
      <c r="AR25" s="612">
        <v>-72296628.879999995</v>
      </c>
      <c r="AS25" s="614"/>
    </row>
    <row r="26" spans="1:45" s="486" customFormat="1" x14ac:dyDescent="0.2">
      <c r="A26" s="482">
        <v>3220</v>
      </c>
      <c r="B26" s="486" t="s">
        <v>2282</v>
      </c>
      <c r="C26" s="622"/>
      <c r="D26" s="623">
        <v>29178179.828900069</v>
      </c>
      <c r="E26" s="624"/>
      <c r="F26" s="628">
        <v>-3918029.75</v>
      </c>
      <c r="G26" s="624">
        <v>0</v>
      </c>
      <c r="H26" s="628">
        <v>8625305.0999999996</v>
      </c>
      <c r="I26" s="624"/>
      <c r="J26" s="625">
        <v>13844708.029999999</v>
      </c>
      <c r="K26" s="624"/>
      <c r="L26" s="567">
        <v>-508066.79</v>
      </c>
      <c r="M26" s="624"/>
      <c r="N26" s="567">
        <v>3412126.400000006</v>
      </c>
      <c r="O26" s="624"/>
      <c r="P26" s="567">
        <v>0</v>
      </c>
      <c r="Q26" s="624"/>
      <c r="R26" s="567">
        <v>37267187.650000006</v>
      </c>
      <c r="S26" s="624"/>
      <c r="T26" s="567">
        <v>-525086.87000000011</v>
      </c>
      <c r="U26" s="624"/>
      <c r="V26" s="567">
        <v>724210.21</v>
      </c>
      <c r="W26" s="624"/>
      <c r="X26" s="567">
        <v>7863487.4200000092</v>
      </c>
      <c r="Y26" s="624"/>
      <c r="Z26" s="567">
        <v>2307919.4699999988</v>
      </c>
      <c r="AA26" s="624"/>
      <c r="AB26" s="567">
        <v>76976.12</v>
      </c>
      <c r="AC26" s="624"/>
      <c r="AD26" s="567">
        <v>108959634.14000002</v>
      </c>
      <c r="AE26" s="624"/>
      <c r="AF26" s="567">
        <v>9843989.7200000007</v>
      </c>
      <c r="AG26" s="624"/>
      <c r="AH26" s="567"/>
      <c r="AI26" s="624"/>
      <c r="AJ26" s="567">
        <v>4585848.7399999946</v>
      </c>
      <c r="AK26" s="624"/>
      <c r="AL26" s="567">
        <v>96105.248900000006</v>
      </c>
      <c r="AM26" s="624"/>
      <c r="AN26" s="567">
        <v>3199841.2599999979</v>
      </c>
      <c r="AO26" s="624"/>
      <c r="AP26" s="567">
        <v>3904954.7499999995</v>
      </c>
      <c r="AQ26" s="483"/>
      <c r="AR26" s="484">
        <v>-182629642.72999999</v>
      </c>
      <c r="AS26" s="485"/>
    </row>
    <row r="27" spans="1:45" s="630" customFormat="1" x14ac:dyDescent="0.2">
      <c r="A27" s="629">
        <v>3230</v>
      </c>
      <c r="B27" s="630" t="s">
        <v>2283</v>
      </c>
      <c r="C27" s="631"/>
      <c r="D27" s="632">
        <v>0</v>
      </c>
      <c r="E27" s="633"/>
      <c r="F27" s="640">
        <v>0</v>
      </c>
      <c r="G27" s="633"/>
      <c r="H27" s="640">
        <v>0</v>
      </c>
      <c r="I27" s="633"/>
      <c r="J27" s="635">
        <v>0</v>
      </c>
      <c r="K27" s="633"/>
      <c r="L27" s="634">
        <v>0</v>
      </c>
      <c r="M27" s="633"/>
      <c r="N27" s="634">
        <v>0</v>
      </c>
      <c r="O27" s="633"/>
      <c r="P27" s="634">
        <v>0</v>
      </c>
      <c r="Q27" s="633"/>
      <c r="R27" s="634">
        <v>0</v>
      </c>
      <c r="S27" s="633"/>
      <c r="T27" s="634">
        <v>0</v>
      </c>
      <c r="U27" s="633"/>
      <c r="V27" s="634">
        <v>0</v>
      </c>
      <c r="W27" s="633"/>
      <c r="X27" s="634">
        <v>0</v>
      </c>
      <c r="Y27" s="633"/>
      <c r="Z27" s="634">
        <v>0</v>
      </c>
      <c r="AA27" s="633"/>
      <c r="AB27" s="634">
        <v>0</v>
      </c>
      <c r="AC27" s="633"/>
      <c r="AD27" s="634">
        <v>0</v>
      </c>
      <c r="AE27" s="633"/>
      <c r="AF27" s="634">
        <v>0</v>
      </c>
      <c r="AG27" s="633"/>
      <c r="AH27" s="634">
        <v>0</v>
      </c>
      <c r="AI27" s="633"/>
      <c r="AJ27" s="634">
        <v>0</v>
      </c>
      <c r="AK27" s="633"/>
      <c r="AL27" s="634">
        <v>0</v>
      </c>
      <c r="AM27" s="633"/>
      <c r="AN27" s="634">
        <v>0</v>
      </c>
      <c r="AO27" s="633"/>
      <c r="AP27" s="634">
        <v>0</v>
      </c>
      <c r="AQ27" s="637"/>
      <c r="AR27" s="638"/>
      <c r="AS27" s="639"/>
    </row>
    <row r="28" spans="1:45" s="642" customFormat="1" x14ac:dyDescent="0.2">
      <c r="A28" s="641">
        <v>3240</v>
      </c>
      <c r="B28" s="642" t="s">
        <v>2284</v>
      </c>
      <c r="C28" s="643"/>
      <c r="D28" s="644">
        <v>0</v>
      </c>
      <c r="E28" s="568"/>
      <c r="F28" s="650">
        <v>0</v>
      </c>
      <c r="G28" s="568"/>
      <c r="H28" s="650">
        <v>0</v>
      </c>
      <c r="I28" s="568"/>
      <c r="J28" s="645">
        <v>0</v>
      </c>
      <c r="K28" s="568"/>
      <c r="L28" s="566">
        <v>0</v>
      </c>
      <c r="M28" s="568"/>
      <c r="N28" s="566">
        <v>0</v>
      </c>
      <c r="O28" s="568"/>
      <c r="P28" s="566">
        <v>0</v>
      </c>
      <c r="Q28" s="568"/>
      <c r="R28" s="566">
        <v>0</v>
      </c>
      <c r="S28" s="568"/>
      <c r="T28" s="566">
        <v>0</v>
      </c>
      <c r="U28" s="568"/>
      <c r="V28" s="566">
        <v>0</v>
      </c>
      <c r="W28" s="568"/>
      <c r="X28" s="566">
        <v>0</v>
      </c>
      <c r="Y28" s="568"/>
      <c r="Z28" s="566">
        <v>0</v>
      </c>
      <c r="AA28" s="568"/>
      <c r="AB28" s="566">
        <v>0</v>
      </c>
      <c r="AC28" s="568"/>
      <c r="AD28" s="566">
        <v>0</v>
      </c>
      <c r="AE28" s="568"/>
      <c r="AF28" s="566">
        <v>0</v>
      </c>
      <c r="AG28" s="568"/>
      <c r="AH28" s="566">
        <v>0</v>
      </c>
      <c r="AI28" s="568"/>
      <c r="AJ28" s="566">
        <v>0</v>
      </c>
      <c r="AK28" s="568"/>
      <c r="AL28" s="566">
        <v>0</v>
      </c>
      <c r="AM28" s="568"/>
      <c r="AN28" s="566">
        <v>0</v>
      </c>
      <c r="AO28" s="568"/>
      <c r="AP28" s="566">
        <v>0</v>
      </c>
      <c r="AQ28" s="647"/>
      <c r="AR28" s="648">
        <v>0</v>
      </c>
      <c r="AS28" s="649"/>
    </row>
    <row r="29" spans="1:45" s="491" customFormat="1" x14ac:dyDescent="0.2">
      <c r="A29" s="487">
        <v>3250</v>
      </c>
      <c r="B29" s="491" t="s">
        <v>459</v>
      </c>
      <c r="C29" s="617"/>
      <c r="D29" s="618">
        <v>1256971.6000000001</v>
      </c>
      <c r="E29" s="569"/>
      <c r="F29" s="651">
        <v>0</v>
      </c>
      <c r="G29" s="569"/>
      <c r="H29" s="651">
        <v>0</v>
      </c>
      <c r="I29" s="569"/>
      <c r="J29" s="620">
        <v>0</v>
      </c>
      <c r="K29" s="569"/>
      <c r="L29" s="619">
        <v>0</v>
      </c>
      <c r="M29" s="569"/>
      <c r="N29" s="619">
        <v>1256971.6000000001</v>
      </c>
      <c r="O29" s="569"/>
      <c r="P29" s="619">
        <v>0</v>
      </c>
      <c r="Q29" s="569"/>
      <c r="R29" s="619">
        <v>0</v>
      </c>
      <c r="S29" s="569"/>
      <c r="T29" s="619">
        <v>0</v>
      </c>
      <c r="U29" s="569"/>
      <c r="V29" s="619">
        <v>0</v>
      </c>
      <c r="W29" s="569"/>
      <c r="X29" s="619">
        <v>0</v>
      </c>
      <c r="Y29" s="569"/>
      <c r="Z29" s="619">
        <v>0</v>
      </c>
      <c r="AA29" s="569"/>
      <c r="AB29" s="619">
        <v>0</v>
      </c>
      <c r="AC29" s="569"/>
      <c r="AD29" s="619">
        <v>0</v>
      </c>
      <c r="AE29" s="569"/>
      <c r="AF29" s="619">
        <v>0</v>
      </c>
      <c r="AG29" s="569"/>
      <c r="AH29" s="619">
        <v>0</v>
      </c>
      <c r="AI29" s="569"/>
      <c r="AJ29" s="619">
        <v>0</v>
      </c>
      <c r="AK29" s="569"/>
      <c r="AL29" s="619">
        <v>0</v>
      </c>
      <c r="AM29" s="569"/>
      <c r="AN29" s="619">
        <v>0</v>
      </c>
      <c r="AO29" s="569"/>
      <c r="AP29" s="619">
        <v>0</v>
      </c>
      <c r="AQ29" s="488"/>
      <c r="AR29" s="489">
        <v>0</v>
      </c>
      <c r="AS29" s="490"/>
    </row>
    <row r="30" spans="1:45" ht="22.5" x14ac:dyDescent="0.25">
      <c r="A30" s="539"/>
      <c r="B30" s="539" t="s">
        <v>2285</v>
      </c>
      <c r="C30" s="540"/>
      <c r="D30" s="455">
        <v>0</v>
      </c>
      <c r="E30" s="454"/>
      <c r="F30" s="455">
        <v>0</v>
      </c>
      <c r="G30" s="454"/>
      <c r="H30" s="455">
        <v>0</v>
      </c>
      <c r="I30" s="454"/>
      <c r="J30" s="541">
        <v>0</v>
      </c>
      <c r="K30" s="454"/>
      <c r="L30" s="455">
        <v>0</v>
      </c>
      <c r="M30" s="454"/>
      <c r="N30" s="455">
        <v>0</v>
      </c>
      <c r="O30" s="454"/>
      <c r="P30" s="455">
        <v>0</v>
      </c>
      <c r="Q30" s="454"/>
      <c r="R30" s="455">
        <v>0</v>
      </c>
      <c r="S30" s="454"/>
      <c r="T30" s="455">
        <v>0</v>
      </c>
      <c r="U30" s="454"/>
      <c r="V30" s="455">
        <v>0</v>
      </c>
      <c r="W30" s="454"/>
      <c r="X30" s="455">
        <v>0</v>
      </c>
      <c r="Y30" s="454"/>
      <c r="Z30" s="455">
        <v>0</v>
      </c>
      <c r="AA30" s="454"/>
      <c r="AB30" s="455">
        <v>0</v>
      </c>
      <c r="AC30" s="454"/>
      <c r="AD30" s="455">
        <v>0</v>
      </c>
      <c r="AE30" s="454"/>
      <c r="AF30" s="455">
        <v>0</v>
      </c>
      <c r="AG30" s="454"/>
      <c r="AH30" s="455">
        <v>0</v>
      </c>
      <c r="AI30" s="454"/>
      <c r="AJ30" s="455">
        <v>0</v>
      </c>
      <c r="AK30" s="454"/>
      <c r="AL30" s="455">
        <v>0</v>
      </c>
      <c r="AM30" s="454"/>
      <c r="AN30" s="455">
        <v>0</v>
      </c>
      <c r="AO30" s="454"/>
      <c r="AP30" s="455">
        <v>0</v>
      </c>
      <c r="AQ30" s="542"/>
      <c r="AR30" s="543">
        <v>0</v>
      </c>
      <c r="AS30" s="456"/>
    </row>
    <row r="31" spans="1:45" ht="22.5" x14ac:dyDescent="0.2">
      <c r="A31" s="539"/>
      <c r="B31" s="531" t="s">
        <v>2286</v>
      </c>
      <c r="C31" s="522"/>
      <c r="D31" s="530"/>
      <c r="E31" s="523"/>
      <c r="F31" s="537"/>
      <c r="G31" s="523"/>
      <c r="H31" s="537"/>
      <c r="I31" s="523"/>
      <c r="J31" s="538"/>
      <c r="K31" s="523"/>
      <c r="L31" s="537"/>
      <c r="M31" s="523"/>
      <c r="N31" s="537"/>
      <c r="O31" s="523"/>
      <c r="P31" s="537"/>
      <c r="Q31" s="523"/>
      <c r="R31" s="537"/>
      <c r="S31" s="523"/>
      <c r="T31" s="537"/>
      <c r="U31" s="523"/>
      <c r="V31" s="537"/>
      <c r="W31" s="523"/>
      <c r="X31" s="537"/>
      <c r="Y31" s="523"/>
      <c r="Z31" s="537"/>
      <c r="AA31" s="523"/>
      <c r="AB31" s="537"/>
      <c r="AC31" s="523"/>
      <c r="AD31" s="537"/>
      <c r="AE31" s="523"/>
      <c r="AF31" s="537"/>
      <c r="AG31" s="523"/>
      <c r="AH31" s="537"/>
      <c r="AI31" s="523"/>
      <c r="AJ31" s="537"/>
      <c r="AK31" s="523"/>
      <c r="AL31" s="537"/>
      <c r="AM31" s="523"/>
      <c r="AN31" s="537"/>
      <c r="AO31" s="523"/>
      <c r="AP31" s="537"/>
      <c r="AQ31" s="444"/>
      <c r="AR31" s="408"/>
      <c r="AS31" s="456"/>
    </row>
    <row r="32" spans="1:45" x14ac:dyDescent="0.2">
      <c r="A32" s="532">
        <v>3310</v>
      </c>
      <c r="B32" s="521" t="s">
        <v>321</v>
      </c>
      <c r="C32" s="522"/>
      <c r="D32" s="530"/>
      <c r="E32" s="523"/>
      <c r="F32" s="533"/>
      <c r="G32" s="523"/>
      <c r="H32" s="533"/>
      <c r="I32" s="523"/>
      <c r="J32" s="525"/>
      <c r="K32" s="523"/>
      <c r="L32" s="524"/>
      <c r="M32" s="523"/>
      <c r="N32" s="524"/>
      <c r="O32" s="523"/>
      <c r="P32" s="524"/>
      <c r="Q32" s="523"/>
      <c r="R32" s="524"/>
      <c r="S32" s="523"/>
      <c r="T32" s="524"/>
      <c r="U32" s="523"/>
      <c r="V32" s="524"/>
      <c r="W32" s="523"/>
      <c r="X32" s="524"/>
      <c r="Y32" s="523"/>
      <c r="Z32" s="524"/>
      <c r="AA32" s="523"/>
      <c r="AB32" s="524"/>
      <c r="AC32" s="523"/>
      <c r="AD32" s="524"/>
      <c r="AE32" s="523"/>
      <c r="AF32" s="524"/>
      <c r="AG32" s="523"/>
      <c r="AH32" s="524"/>
      <c r="AI32" s="523"/>
      <c r="AJ32" s="524"/>
      <c r="AK32" s="523"/>
      <c r="AL32" s="524"/>
      <c r="AM32" s="523"/>
      <c r="AN32" s="524"/>
      <c r="AO32" s="523"/>
      <c r="AP32" s="524"/>
      <c r="AQ32" s="444"/>
      <c r="AR32" s="408"/>
      <c r="AS32" s="456"/>
    </row>
    <row r="33" spans="1:45" x14ac:dyDescent="0.2">
      <c r="A33" s="532">
        <v>3320</v>
      </c>
      <c r="B33" s="521" t="s">
        <v>2275</v>
      </c>
      <c r="C33" s="522"/>
      <c r="D33" s="530"/>
      <c r="E33" s="523"/>
      <c r="F33" s="533"/>
      <c r="G33" s="523"/>
      <c r="H33" s="533"/>
      <c r="I33" s="523"/>
      <c r="J33" s="525"/>
      <c r="K33" s="523"/>
      <c r="L33" s="524"/>
      <c r="M33" s="523"/>
      <c r="N33" s="524"/>
      <c r="O33" s="523"/>
      <c r="P33" s="524"/>
      <c r="Q33" s="523"/>
      <c r="R33" s="524"/>
      <c r="S33" s="523"/>
      <c r="T33" s="524"/>
      <c r="U33" s="523"/>
      <c r="V33" s="524"/>
      <c r="W33" s="523"/>
      <c r="X33" s="524"/>
      <c r="Y33" s="523"/>
      <c r="Z33" s="524"/>
      <c r="AA33" s="523"/>
      <c r="AB33" s="524"/>
      <c r="AC33" s="523"/>
      <c r="AD33" s="524"/>
      <c r="AE33" s="523"/>
      <c r="AF33" s="524"/>
      <c r="AG33" s="523"/>
      <c r="AH33" s="524"/>
      <c r="AI33" s="523"/>
      <c r="AJ33" s="524"/>
      <c r="AK33" s="523"/>
      <c r="AL33" s="524"/>
      <c r="AM33" s="523"/>
      <c r="AN33" s="524"/>
      <c r="AO33" s="523"/>
      <c r="AP33" s="524"/>
      <c r="AQ33" s="444"/>
      <c r="AR33" s="408"/>
      <c r="AS33" s="456"/>
    </row>
    <row r="34" spans="1:45" x14ac:dyDescent="0.2">
      <c r="A34" s="544">
        <v>900006</v>
      </c>
      <c r="B34" s="545" t="s">
        <v>2287</v>
      </c>
      <c r="C34" s="546">
        <v>9265260717.4699993</v>
      </c>
      <c r="D34" s="547">
        <v>2414465193.2205982</v>
      </c>
      <c r="E34" s="548">
        <v>79700086</v>
      </c>
      <c r="F34" s="547">
        <v>-5331508.8400000455</v>
      </c>
      <c r="G34" s="548">
        <v>216450</v>
      </c>
      <c r="H34" s="547">
        <v>19799916.640000001</v>
      </c>
      <c r="I34" s="548">
        <v>8483603132.4000006</v>
      </c>
      <c r="J34" s="549">
        <v>1563304806.4899995</v>
      </c>
      <c r="K34" s="548">
        <v>25988822.260000002</v>
      </c>
      <c r="L34" s="547">
        <v>-1447978.4599999988</v>
      </c>
      <c r="M34" s="548">
        <v>36106994.080000006</v>
      </c>
      <c r="N34" s="547">
        <v>73209932.25</v>
      </c>
      <c r="O34" s="548">
        <v>0</v>
      </c>
      <c r="P34" s="547">
        <v>849010.91</v>
      </c>
      <c r="Q34" s="548">
        <v>42480337.960000001</v>
      </c>
      <c r="R34" s="547">
        <v>189140371.96000001</v>
      </c>
      <c r="S34" s="548">
        <v>1452349.19</v>
      </c>
      <c r="T34" s="547">
        <v>16337412.85</v>
      </c>
      <c r="U34" s="548">
        <v>5958504.5</v>
      </c>
      <c r="V34" s="547">
        <v>3301744.55</v>
      </c>
      <c r="W34" s="548">
        <v>168168631.94999999</v>
      </c>
      <c r="X34" s="547">
        <v>28393807.690000013</v>
      </c>
      <c r="Y34" s="548">
        <v>93950</v>
      </c>
      <c r="Z34" s="547">
        <v>26638760.689999998</v>
      </c>
      <c r="AA34" s="548">
        <v>-5242026.54</v>
      </c>
      <c r="AB34" s="547">
        <v>29511785.949999999</v>
      </c>
      <c r="AC34" s="548">
        <v>256855631.35999998</v>
      </c>
      <c r="AD34" s="547">
        <v>327028679.32000011</v>
      </c>
      <c r="AE34" s="548">
        <v>19972929.789999999</v>
      </c>
      <c r="AF34" s="547">
        <v>15858694.389999995</v>
      </c>
      <c r="AG34" s="548">
        <v>108282507.20000002</v>
      </c>
      <c r="AH34" s="547">
        <v>-48151641.859999999</v>
      </c>
      <c r="AI34" s="548">
        <v>0</v>
      </c>
      <c r="AJ34" s="547">
        <v>112978792.23999999</v>
      </c>
      <c r="AK34" s="548">
        <v>41622417.060000002</v>
      </c>
      <c r="AL34" s="547">
        <v>31277355.150599986</v>
      </c>
      <c r="AM34" s="548">
        <v>0</v>
      </c>
      <c r="AN34" s="547">
        <v>24439139.140000004</v>
      </c>
      <c r="AO34" s="548">
        <v>0</v>
      </c>
      <c r="AP34" s="547">
        <v>7326112.1600000001</v>
      </c>
      <c r="AQ34" s="548">
        <v>0.25999999791383743</v>
      </c>
      <c r="AR34" s="547">
        <v>0</v>
      </c>
      <c r="AS34" s="456"/>
    </row>
    <row r="35" spans="1:45" s="456" customFormat="1" x14ac:dyDescent="0.25">
      <c r="A35" s="550"/>
      <c r="B35" s="446"/>
      <c r="C35" s="551"/>
      <c r="D35" s="551"/>
      <c r="E35" s="551"/>
      <c r="F35" s="551"/>
      <c r="G35" s="551"/>
      <c r="H35" s="551"/>
      <c r="I35" s="551"/>
      <c r="J35" s="551"/>
      <c r="K35" s="551"/>
      <c r="L35" s="551"/>
      <c r="M35" s="552"/>
      <c r="N35" s="552"/>
      <c r="O35" s="552"/>
      <c r="P35" s="552"/>
      <c r="Q35" s="552"/>
      <c r="R35" s="552"/>
      <c r="S35" s="552"/>
      <c r="T35" s="552"/>
      <c r="U35" s="552"/>
      <c r="V35" s="552"/>
      <c r="W35" s="552"/>
      <c r="X35" s="552"/>
      <c r="Y35" s="552"/>
      <c r="Z35" s="552"/>
      <c r="AA35" s="552"/>
      <c r="AB35" s="552"/>
      <c r="AC35" s="552"/>
      <c r="AD35" s="552"/>
      <c r="AE35" s="552"/>
      <c r="AF35" s="552"/>
      <c r="AG35" s="552"/>
      <c r="AH35" s="552"/>
      <c r="AI35" s="552"/>
      <c r="AJ35" s="552"/>
      <c r="AK35" s="552"/>
      <c r="AL35" s="552"/>
      <c r="AM35" s="552"/>
      <c r="AN35" s="552"/>
      <c r="AO35" s="552"/>
      <c r="AP35" s="552"/>
    </row>
    <row r="36" spans="1:45" x14ac:dyDescent="0.25">
      <c r="B36" s="553"/>
      <c r="C36" s="554"/>
      <c r="D36" s="555"/>
      <c r="AA36" s="653"/>
      <c r="AB36" s="653"/>
    </row>
    <row r="37" spans="1:45" x14ac:dyDescent="0.25">
      <c r="B37" s="553"/>
      <c r="C37" s="556"/>
      <c r="D37" s="556"/>
      <c r="E37" s="556"/>
    </row>
    <row r="38" spans="1:45" x14ac:dyDescent="0.25">
      <c r="B38" s="553"/>
      <c r="C38" s="556"/>
      <c r="D38" s="556"/>
      <c r="E38" s="556"/>
      <c r="AK38" s="447"/>
    </row>
    <row r="39" spans="1:45" x14ac:dyDescent="0.25">
      <c r="B39" s="553"/>
      <c r="C39" s="556"/>
      <c r="D39" s="556"/>
      <c r="E39" s="556"/>
    </row>
    <row r="40" spans="1:45" x14ac:dyDescent="0.25">
      <c r="B40" s="553"/>
      <c r="C40" s="554"/>
      <c r="D40" s="557"/>
    </row>
    <row r="41" spans="1:45" x14ac:dyDescent="0.25">
      <c r="B41" s="553"/>
      <c r="C41" s="554"/>
      <c r="AL41" s="558"/>
    </row>
    <row r="42" spans="1:45" x14ac:dyDescent="0.25">
      <c r="B42" s="553"/>
      <c r="C42" s="554"/>
      <c r="AL42" s="558"/>
    </row>
    <row r="43" spans="1:45" x14ac:dyDescent="0.25">
      <c r="B43" s="553"/>
      <c r="C43" s="554"/>
      <c r="D43" s="559"/>
      <c r="AL43" s="558"/>
    </row>
    <row r="44" spans="1:45" x14ac:dyDescent="0.25">
      <c r="B44" s="553"/>
      <c r="C44" s="554"/>
    </row>
    <row r="45" spans="1:45" x14ac:dyDescent="0.25">
      <c r="B45" s="553"/>
      <c r="C45" s="554"/>
    </row>
    <row r="46" spans="1:45" x14ac:dyDescent="0.25">
      <c r="B46" s="553"/>
      <c r="C46" s="554"/>
    </row>
    <row r="47" spans="1:45" x14ac:dyDescent="0.25">
      <c r="B47" s="553"/>
      <c r="C47" s="554"/>
    </row>
    <row r="48" spans="1:45" x14ac:dyDescent="0.25">
      <c r="B48" s="553"/>
      <c r="C48" s="554"/>
    </row>
    <row r="49" spans="2:24" x14ac:dyDescent="0.25">
      <c r="B49" s="553"/>
      <c r="C49" s="554"/>
    </row>
    <row r="50" spans="2:24" x14ac:dyDescent="0.25">
      <c r="B50" s="553"/>
      <c r="C50" s="554"/>
    </row>
    <row r="51" spans="2:24" x14ac:dyDescent="0.25">
      <c r="B51" s="553"/>
      <c r="C51" s="554"/>
    </row>
    <row r="52" spans="2:24" x14ac:dyDescent="0.25">
      <c r="B52" s="553"/>
      <c r="C52" s="554"/>
    </row>
    <row r="53" spans="2:24" x14ac:dyDescent="0.25">
      <c r="B53" s="553"/>
      <c r="C53" s="554"/>
    </row>
    <row r="54" spans="2:24" x14ac:dyDescent="0.25">
      <c r="B54" s="553"/>
      <c r="C54" s="554"/>
    </row>
    <row r="58" spans="2:24" x14ac:dyDescent="0.25">
      <c r="X58" s="433">
        <f>SUMIF('VHP FPJ'!A8:A27,x)</f>
        <v>0</v>
      </c>
    </row>
    <row r="81" spans="24:24" x14ac:dyDescent="0.25">
      <c r="X81" s="560"/>
    </row>
    <row r="84" spans="24:24" x14ac:dyDescent="0.2">
      <c r="X84" s="561"/>
    </row>
    <row r="85" spans="24:24" x14ac:dyDescent="0.2">
      <c r="X85" s="561"/>
    </row>
    <row r="86" spans="24:24" x14ac:dyDescent="0.25">
      <c r="X86" s="560"/>
    </row>
  </sheetData>
  <mergeCells count="24">
    <mergeCell ref="S2:T2"/>
    <mergeCell ref="A1:D1"/>
    <mergeCell ref="A2:A3"/>
    <mergeCell ref="B2:B3"/>
    <mergeCell ref="C2:D2"/>
    <mergeCell ref="E2:F2"/>
    <mergeCell ref="G2:H2"/>
    <mergeCell ref="I2:J2"/>
    <mergeCell ref="K2:L2"/>
    <mergeCell ref="M2:N2"/>
    <mergeCell ref="O2:P2"/>
    <mergeCell ref="Q2:R2"/>
    <mergeCell ref="AQ2:AR2"/>
    <mergeCell ref="U2:V2"/>
    <mergeCell ref="W2:X2"/>
    <mergeCell ref="Y2:Z2"/>
    <mergeCell ref="AA2:AB2"/>
    <mergeCell ref="AC2:AD2"/>
    <mergeCell ref="AE2:AF2"/>
    <mergeCell ref="AG2:AH2"/>
    <mergeCell ref="AI2:AJ2"/>
    <mergeCell ref="AK2:AL2"/>
    <mergeCell ref="AM2:AN2"/>
    <mergeCell ref="AO2:AP2"/>
  </mergeCells>
  <dataValidations disablePrompts="1" count="2">
    <dataValidation allowBlank="1" showInputMessage="1" showErrorMessage="1" prompt="Corresponde al nombre o descripción de la cuenta de acuerdo al Plan de Cuentas emitido por el CONAC." sqref="B2"/>
    <dataValidation allowBlank="1" showInputMessage="1" showErrorMessage="1" prompt="Referencia que puede coincidir con el número de cuenta al 4° nivel del Plan de Cuentas emitido por el CONAC (DOF 22/12/2014)." sqref="A2"/>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97"/>
  <sheetViews>
    <sheetView workbookViewId="0">
      <selection activeCell="B14" sqref="B14"/>
    </sheetView>
  </sheetViews>
  <sheetFormatPr baseColWidth="10" defaultRowHeight="11.25" x14ac:dyDescent="0.2"/>
  <cols>
    <col min="1" max="1" width="8.42578125" style="433" bestFit="1" customWidth="1"/>
    <col min="2" max="2" width="55.140625" style="451" bestFit="1" customWidth="1"/>
    <col min="3" max="3" width="12" style="451" bestFit="1" customWidth="1"/>
    <col min="4" max="4" width="12" style="560" bestFit="1" customWidth="1"/>
    <col min="5" max="5" width="10.42578125" style="655" hidden="1" customWidth="1"/>
    <col min="6" max="6" width="10.42578125" style="740" hidden="1" customWidth="1"/>
    <col min="7" max="7" width="9.5703125" style="655" bestFit="1" customWidth="1"/>
    <col min="8" max="8" width="10.42578125" style="740" bestFit="1" customWidth="1"/>
    <col min="9" max="9" width="11.85546875" style="740" bestFit="1" customWidth="1"/>
    <col min="10" max="10" width="11.7109375" style="740" bestFit="1" customWidth="1"/>
    <col min="11" max="12" width="9.5703125" style="740" bestFit="1" customWidth="1"/>
    <col min="13" max="13" width="10.42578125" style="740" bestFit="1" customWidth="1"/>
    <col min="14" max="14" width="9.5703125" style="740" bestFit="1" customWidth="1"/>
    <col min="15" max="16" width="7.42578125" style="740" bestFit="1" customWidth="1"/>
    <col min="17" max="17" width="10.42578125" style="740" bestFit="1" customWidth="1"/>
    <col min="18" max="18" width="9.7109375" style="740" bestFit="1" customWidth="1"/>
    <col min="19" max="20" width="9.85546875" style="740" bestFit="1" customWidth="1"/>
    <col min="21" max="22" width="8.7109375" style="740" bestFit="1" customWidth="1"/>
    <col min="23" max="24" width="10.42578125" style="740" bestFit="1" customWidth="1"/>
    <col min="25" max="28" width="9.5703125" style="740" bestFit="1" customWidth="1"/>
    <col min="29" max="29" width="10.42578125" style="740" bestFit="1" customWidth="1"/>
    <col min="30" max="30" width="10.5703125" style="740" bestFit="1" customWidth="1"/>
    <col min="31" max="34" width="9.5703125" style="740" bestFit="1" customWidth="1"/>
    <col min="35" max="35" width="9.7109375" style="740" bestFit="1" customWidth="1"/>
    <col min="36" max="36" width="9.5703125" style="740" bestFit="1" customWidth="1"/>
    <col min="37" max="38" width="10.42578125" style="740" bestFit="1" customWidth="1"/>
    <col min="39" max="42" width="9.5703125" style="740" bestFit="1" customWidth="1"/>
    <col min="43" max="43" width="12" style="740" bestFit="1" customWidth="1"/>
    <col min="44" max="44" width="12.7109375" style="740" bestFit="1" customWidth="1"/>
    <col min="45" max="16384" width="11.42578125" style="740"/>
  </cols>
  <sheetData>
    <row r="1" spans="1:46" s="656" customFormat="1" ht="33.75" customHeight="1" x14ac:dyDescent="0.2">
      <c r="A1" s="813" t="s">
        <v>2288</v>
      </c>
      <c r="B1" s="814"/>
      <c r="C1" s="814"/>
      <c r="D1" s="814"/>
      <c r="E1" s="655"/>
      <c r="G1" s="655"/>
    </row>
    <row r="2" spans="1:46" s="656" customFormat="1" ht="52.15" customHeight="1" x14ac:dyDescent="0.2">
      <c r="A2" s="480" t="s">
        <v>2164</v>
      </c>
      <c r="B2" s="480" t="s">
        <v>2165</v>
      </c>
      <c r="C2" s="813" t="s">
        <v>471</v>
      </c>
      <c r="D2" s="817"/>
      <c r="E2" s="824" t="s">
        <v>2166</v>
      </c>
      <c r="F2" s="823"/>
      <c r="G2" s="824" t="s">
        <v>2167</v>
      </c>
      <c r="H2" s="823"/>
      <c r="I2" s="827" t="s">
        <v>2168</v>
      </c>
      <c r="J2" s="823"/>
      <c r="K2" s="824" t="s">
        <v>2289</v>
      </c>
      <c r="L2" s="823"/>
      <c r="M2" s="824" t="s">
        <v>2170</v>
      </c>
      <c r="N2" s="827"/>
      <c r="O2" s="820" t="s">
        <v>2171</v>
      </c>
      <c r="P2" s="820"/>
      <c r="Q2" s="821" t="s">
        <v>2172</v>
      </c>
      <c r="R2" s="821"/>
      <c r="S2" s="824" t="s">
        <v>2173</v>
      </c>
      <c r="T2" s="823"/>
      <c r="U2" s="824" t="s">
        <v>2174</v>
      </c>
      <c r="V2" s="823"/>
      <c r="W2" s="824" t="s">
        <v>2175</v>
      </c>
      <c r="X2" s="823"/>
      <c r="Y2" s="824" t="s">
        <v>2176</v>
      </c>
      <c r="Z2" s="823"/>
      <c r="AA2" s="824" t="s">
        <v>2177</v>
      </c>
      <c r="AB2" s="823"/>
      <c r="AC2" s="824" t="s">
        <v>2178</v>
      </c>
      <c r="AD2" s="823"/>
      <c r="AE2" s="824" t="s">
        <v>2179</v>
      </c>
      <c r="AF2" s="823"/>
      <c r="AG2" s="824" t="s">
        <v>2180</v>
      </c>
      <c r="AH2" s="823"/>
      <c r="AI2" s="824" t="s">
        <v>2181</v>
      </c>
      <c r="AJ2" s="823"/>
      <c r="AK2" s="824" t="s">
        <v>2182</v>
      </c>
      <c r="AL2" s="823"/>
      <c r="AM2" s="824" t="s">
        <v>2183</v>
      </c>
      <c r="AN2" s="823"/>
      <c r="AO2" s="824" t="s">
        <v>2184</v>
      </c>
      <c r="AP2" s="823"/>
      <c r="AQ2" s="820" t="s">
        <v>2185</v>
      </c>
      <c r="AR2" s="820"/>
    </row>
    <row r="3" spans="1:46" s="658" customFormat="1" x14ac:dyDescent="0.2">
      <c r="A3" s="480"/>
      <c r="B3" s="481"/>
      <c r="C3" s="380">
        <v>2020</v>
      </c>
      <c r="D3" s="382">
        <v>2019</v>
      </c>
      <c r="E3" s="380">
        <v>2020</v>
      </c>
      <c r="F3" s="382">
        <v>2019</v>
      </c>
      <c r="G3" s="380">
        <v>2020</v>
      </c>
      <c r="H3" s="382">
        <v>2019</v>
      </c>
      <c r="I3" s="380">
        <v>2020</v>
      </c>
      <c r="J3" s="382">
        <v>2019</v>
      </c>
      <c r="K3" s="380">
        <v>2020</v>
      </c>
      <c r="L3" s="382">
        <v>2019</v>
      </c>
      <c r="M3" s="380">
        <v>2020</v>
      </c>
      <c r="N3" s="382">
        <v>2019</v>
      </c>
      <c r="O3" s="380">
        <v>2020</v>
      </c>
      <c r="P3" s="382">
        <v>2019</v>
      </c>
      <c r="Q3" s="380">
        <v>2020</v>
      </c>
      <c r="R3" s="382">
        <v>2019</v>
      </c>
      <c r="S3" s="380">
        <v>2020</v>
      </c>
      <c r="T3" s="382">
        <v>2019</v>
      </c>
      <c r="U3" s="380">
        <v>2020</v>
      </c>
      <c r="V3" s="382">
        <v>2019</v>
      </c>
      <c r="W3" s="380">
        <v>2020</v>
      </c>
      <c r="X3" s="382">
        <v>2019</v>
      </c>
      <c r="Y3" s="380">
        <v>2020</v>
      </c>
      <c r="Z3" s="382">
        <v>2019</v>
      </c>
      <c r="AA3" s="380">
        <v>2020</v>
      </c>
      <c r="AB3" s="382">
        <v>2019</v>
      </c>
      <c r="AC3" s="380">
        <v>2020</v>
      </c>
      <c r="AD3" s="382">
        <v>2019</v>
      </c>
      <c r="AE3" s="380">
        <v>2020</v>
      </c>
      <c r="AF3" s="382">
        <v>2019</v>
      </c>
      <c r="AG3" s="380">
        <v>2020</v>
      </c>
      <c r="AH3" s="382">
        <v>2019</v>
      </c>
      <c r="AI3" s="380">
        <v>2020</v>
      </c>
      <c r="AJ3" s="382">
        <v>2019</v>
      </c>
      <c r="AK3" s="380">
        <v>2020</v>
      </c>
      <c r="AL3" s="382">
        <v>2019</v>
      </c>
      <c r="AM3" s="380">
        <v>2020</v>
      </c>
      <c r="AN3" s="382">
        <v>2019</v>
      </c>
      <c r="AO3" s="380">
        <v>2020</v>
      </c>
      <c r="AP3" s="657">
        <v>2019</v>
      </c>
      <c r="AQ3" s="380">
        <v>2020</v>
      </c>
      <c r="AR3" s="382">
        <v>2019</v>
      </c>
    </row>
    <row r="4" spans="1:46" s="669" customFormat="1" x14ac:dyDescent="0.2">
      <c r="A4" s="659"/>
      <c r="B4" s="458" t="s">
        <v>2290</v>
      </c>
      <c r="C4" s="660"/>
      <c r="D4" s="661"/>
      <c r="E4" s="662"/>
      <c r="F4" s="663"/>
      <c r="G4" s="662"/>
      <c r="H4" s="663"/>
      <c r="I4" s="664"/>
      <c r="J4" s="663"/>
      <c r="K4" s="664"/>
      <c r="L4" s="663"/>
      <c r="M4" s="664"/>
      <c r="N4" s="663"/>
      <c r="O4" s="664"/>
      <c r="P4" s="663"/>
      <c r="Q4" s="664"/>
      <c r="R4" s="663"/>
      <c r="S4" s="664"/>
      <c r="T4" s="663"/>
      <c r="U4" s="664"/>
      <c r="V4" s="663"/>
      <c r="W4" s="664"/>
      <c r="X4" s="663"/>
      <c r="Y4" s="664"/>
      <c r="Z4" s="663"/>
      <c r="AA4" s="664"/>
      <c r="AB4" s="663"/>
      <c r="AC4" s="665"/>
      <c r="AD4" s="666"/>
      <c r="AE4" s="664"/>
      <c r="AF4" s="663"/>
      <c r="AG4" s="664"/>
      <c r="AH4" s="663"/>
      <c r="AI4" s="664"/>
      <c r="AJ4" s="663"/>
      <c r="AK4" s="664"/>
      <c r="AL4" s="663"/>
      <c r="AM4" s="664"/>
      <c r="AN4" s="663"/>
      <c r="AO4" s="664"/>
      <c r="AP4" s="667"/>
      <c r="AQ4" s="668"/>
      <c r="AR4" s="663"/>
    </row>
    <row r="5" spans="1:46" s="679" customFormat="1" x14ac:dyDescent="0.2">
      <c r="A5" s="670">
        <v>900001</v>
      </c>
      <c r="B5" s="449" t="s">
        <v>2291</v>
      </c>
      <c r="C5" s="671">
        <v>3481624597.1900001</v>
      </c>
      <c r="D5" s="515">
        <v>3463998222.9206896</v>
      </c>
      <c r="E5" s="672">
        <v>125755639.56999999</v>
      </c>
      <c r="F5" s="673">
        <v>136988286.45000002</v>
      </c>
      <c r="G5" s="672">
        <v>89678725.170000002</v>
      </c>
      <c r="H5" s="674">
        <v>108366489.45999999</v>
      </c>
      <c r="I5" s="672">
        <v>2342160270.3199997</v>
      </c>
      <c r="J5" s="674">
        <v>2226189873.0799999</v>
      </c>
      <c r="K5" s="672">
        <v>11756882.119999999</v>
      </c>
      <c r="L5" s="674">
        <v>11547948.310000001</v>
      </c>
      <c r="M5" s="672">
        <v>50826205.739999995</v>
      </c>
      <c r="N5" s="674">
        <v>70545058.650000006</v>
      </c>
      <c r="O5" s="672">
        <v>0</v>
      </c>
      <c r="P5" s="674">
        <v>0</v>
      </c>
      <c r="Q5" s="672">
        <v>118809654.10000001</v>
      </c>
      <c r="R5" s="674">
        <v>81445969.789999992</v>
      </c>
      <c r="S5" s="672">
        <v>78762444.849999994</v>
      </c>
      <c r="T5" s="674">
        <v>96972789.629999995</v>
      </c>
      <c r="U5" s="672">
        <v>3441999.09</v>
      </c>
      <c r="V5" s="674">
        <v>3480884.95</v>
      </c>
      <c r="W5" s="672">
        <v>150947955.03999999</v>
      </c>
      <c r="X5" s="674">
        <v>157305068.08068967</v>
      </c>
      <c r="Y5" s="672">
        <v>30577226.850000001</v>
      </c>
      <c r="Z5" s="674">
        <v>30117440.43</v>
      </c>
      <c r="AA5" s="672">
        <v>26540033.27</v>
      </c>
      <c r="AB5" s="674">
        <v>41249739.409999996</v>
      </c>
      <c r="AC5" s="672">
        <v>103260723.48999999</v>
      </c>
      <c r="AD5" s="674">
        <v>168344288.42000002</v>
      </c>
      <c r="AE5" s="672">
        <v>89477192.060000002</v>
      </c>
      <c r="AF5" s="674">
        <v>82619279.050000012</v>
      </c>
      <c r="AG5" s="672">
        <v>2181306.5</v>
      </c>
      <c r="AH5" s="674">
        <v>3124536.68</v>
      </c>
      <c r="AI5" s="672">
        <v>16392711.08</v>
      </c>
      <c r="AJ5" s="674">
        <v>18528742.369999997</v>
      </c>
      <c r="AK5" s="672">
        <v>144559915.56</v>
      </c>
      <c r="AL5" s="674">
        <v>136156140.22999999</v>
      </c>
      <c r="AM5" s="672">
        <v>57726986.450000003</v>
      </c>
      <c r="AN5" s="674">
        <v>85028542.599999994</v>
      </c>
      <c r="AO5" s="672">
        <v>38768725.93</v>
      </c>
      <c r="AP5" s="675">
        <v>39731245.240000002</v>
      </c>
      <c r="AQ5" s="676">
        <v>0</v>
      </c>
      <c r="AR5" s="677">
        <v>102412040.31999999</v>
      </c>
      <c r="AS5" s="678"/>
      <c r="AT5" s="678"/>
    </row>
    <row r="6" spans="1:46" s="669" customFormat="1" x14ac:dyDescent="0.2">
      <c r="A6" s="680">
        <v>4110</v>
      </c>
      <c r="B6" s="451" t="s">
        <v>246</v>
      </c>
      <c r="C6" s="681">
        <v>0</v>
      </c>
      <c r="D6" s="682">
        <v>0</v>
      </c>
      <c r="E6" s="683">
        <v>0</v>
      </c>
      <c r="F6" s="684">
        <v>0</v>
      </c>
      <c r="G6" s="683">
        <v>0</v>
      </c>
      <c r="H6" s="684">
        <v>0</v>
      </c>
      <c r="I6" s="683">
        <v>0</v>
      </c>
      <c r="J6" s="684">
        <v>0</v>
      </c>
      <c r="K6" s="683">
        <v>0</v>
      </c>
      <c r="L6" s="684">
        <v>0</v>
      </c>
      <c r="M6" s="683">
        <v>0</v>
      </c>
      <c r="N6" s="684">
        <v>0</v>
      </c>
      <c r="O6" s="683">
        <v>0</v>
      </c>
      <c r="P6" s="684">
        <v>0</v>
      </c>
      <c r="Q6" s="683">
        <v>0</v>
      </c>
      <c r="R6" s="684">
        <v>0</v>
      </c>
      <c r="S6" s="685">
        <v>0</v>
      </c>
      <c r="T6" s="686">
        <v>0</v>
      </c>
      <c r="U6" s="683">
        <v>0</v>
      </c>
      <c r="V6" s="684">
        <v>0</v>
      </c>
      <c r="W6" s="683">
        <v>0</v>
      </c>
      <c r="X6" s="684">
        <v>0</v>
      </c>
      <c r="Y6" s="683">
        <v>0</v>
      </c>
      <c r="Z6" s="684">
        <v>0</v>
      </c>
      <c r="AA6" s="683">
        <v>0</v>
      </c>
      <c r="AB6" s="684">
        <v>0</v>
      </c>
      <c r="AC6" s="683">
        <v>0</v>
      </c>
      <c r="AD6" s="684">
        <v>0</v>
      </c>
      <c r="AE6" s="683">
        <v>0</v>
      </c>
      <c r="AF6" s="684">
        <v>0</v>
      </c>
      <c r="AG6" s="683">
        <v>0</v>
      </c>
      <c r="AH6" s="684">
        <v>0</v>
      </c>
      <c r="AI6" s="683">
        <v>0</v>
      </c>
      <c r="AJ6" s="684">
        <v>0</v>
      </c>
      <c r="AK6" s="687">
        <v>0</v>
      </c>
      <c r="AL6" s="688"/>
      <c r="AM6" s="683">
        <v>0</v>
      </c>
      <c r="AN6" s="684">
        <v>0</v>
      </c>
      <c r="AO6" s="683">
        <v>0</v>
      </c>
      <c r="AP6" s="689">
        <v>0</v>
      </c>
      <c r="AQ6" s="676">
        <v>0</v>
      </c>
      <c r="AR6" s="690">
        <v>0</v>
      </c>
      <c r="AS6" s="691"/>
      <c r="AT6" s="691"/>
    </row>
    <row r="7" spans="1:46" s="669" customFormat="1" x14ac:dyDescent="0.2">
      <c r="A7" s="680">
        <v>4120</v>
      </c>
      <c r="B7" s="451" t="s">
        <v>256</v>
      </c>
      <c r="C7" s="681">
        <v>0</v>
      </c>
      <c r="D7" s="682">
        <v>0</v>
      </c>
      <c r="E7" s="683">
        <v>0</v>
      </c>
      <c r="F7" s="684">
        <v>0</v>
      </c>
      <c r="G7" s="683">
        <v>0</v>
      </c>
      <c r="H7" s="684">
        <v>0</v>
      </c>
      <c r="I7" s="683">
        <v>0</v>
      </c>
      <c r="J7" s="684">
        <v>0</v>
      </c>
      <c r="K7" s="683">
        <v>0</v>
      </c>
      <c r="L7" s="684">
        <v>0</v>
      </c>
      <c r="M7" s="683">
        <v>0</v>
      </c>
      <c r="N7" s="684">
        <v>0</v>
      </c>
      <c r="O7" s="683">
        <v>0</v>
      </c>
      <c r="P7" s="684">
        <v>0</v>
      </c>
      <c r="Q7" s="683">
        <v>0</v>
      </c>
      <c r="R7" s="684">
        <v>0</v>
      </c>
      <c r="S7" s="685">
        <v>0</v>
      </c>
      <c r="T7" s="686">
        <v>0</v>
      </c>
      <c r="U7" s="683">
        <v>0</v>
      </c>
      <c r="V7" s="684">
        <v>0</v>
      </c>
      <c r="W7" s="683">
        <v>0</v>
      </c>
      <c r="X7" s="684">
        <v>0</v>
      </c>
      <c r="Y7" s="683">
        <v>0</v>
      </c>
      <c r="Z7" s="684">
        <v>0</v>
      </c>
      <c r="AA7" s="683">
        <v>0</v>
      </c>
      <c r="AB7" s="684">
        <v>0</v>
      </c>
      <c r="AC7" s="683">
        <v>0</v>
      </c>
      <c r="AD7" s="684">
        <v>0</v>
      </c>
      <c r="AE7" s="683">
        <v>0</v>
      </c>
      <c r="AF7" s="684">
        <v>0</v>
      </c>
      <c r="AG7" s="683">
        <v>0</v>
      </c>
      <c r="AH7" s="684">
        <v>0</v>
      </c>
      <c r="AI7" s="683">
        <v>0</v>
      </c>
      <c r="AJ7" s="684">
        <v>0</v>
      </c>
      <c r="AK7" s="687">
        <v>0</v>
      </c>
      <c r="AL7" s="688"/>
      <c r="AM7" s="683">
        <v>0</v>
      </c>
      <c r="AN7" s="684">
        <v>0</v>
      </c>
      <c r="AO7" s="683">
        <v>0</v>
      </c>
      <c r="AP7" s="689">
        <v>0</v>
      </c>
      <c r="AQ7" s="676">
        <v>0</v>
      </c>
      <c r="AR7" s="690">
        <v>0</v>
      </c>
      <c r="AS7" s="691"/>
      <c r="AT7" s="691"/>
    </row>
    <row r="8" spans="1:46" s="669" customFormat="1" x14ac:dyDescent="0.2">
      <c r="A8" s="680">
        <v>4130</v>
      </c>
      <c r="B8" s="451" t="s">
        <v>2238</v>
      </c>
      <c r="C8" s="681">
        <v>0</v>
      </c>
      <c r="D8" s="682">
        <v>10392001.77</v>
      </c>
      <c r="E8" s="683">
        <v>0</v>
      </c>
      <c r="F8" s="684">
        <v>0</v>
      </c>
      <c r="G8" s="683">
        <v>0</v>
      </c>
      <c r="H8" s="684">
        <v>0</v>
      </c>
      <c r="I8" s="683">
        <v>0</v>
      </c>
      <c r="J8" s="684">
        <v>0</v>
      </c>
      <c r="K8" s="683">
        <v>0</v>
      </c>
      <c r="L8" s="684">
        <v>0</v>
      </c>
      <c r="M8" s="683">
        <v>0</v>
      </c>
      <c r="N8" s="684">
        <v>0</v>
      </c>
      <c r="O8" s="683">
        <v>0</v>
      </c>
      <c r="P8" s="684">
        <v>0</v>
      </c>
      <c r="Q8" s="683">
        <v>0</v>
      </c>
      <c r="R8" s="684">
        <v>0</v>
      </c>
      <c r="S8" s="685">
        <v>0</v>
      </c>
      <c r="T8" s="686">
        <v>0</v>
      </c>
      <c r="U8" s="683">
        <v>0</v>
      </c>
      <c r="V8" s="684">
        <v>0</v>
      </c>
      <c r="W8" s="683">
        <v>0</v>
      </c>
      <c r="X8" s="684">
        <v>0</v>
      </c>
      <c r="Y8" s="683">
        <v>0</v>
      </c>
      <c r="Z8" s="684">
        <v>0</v>
      </c>
      <c r="AA8" s="683">
        <v>0</v>
      </c>
      <c r="AB8" s="684">
        <v>0</v>
      </c>
      <c r="AC8" s="683">
        <v>0</v>
      </c>
      <c r="AD8" s="684">
        <v>0</v>
      </c>
      <c r="AE8" s="683">
        <v>0</v>
      </c>
      <c r="AF8" s="684">
        <v>0</v>
      </c>
      <c r="AG8" s="683">
        <v>0</v>
      </c>
      <c r="AH8" s="684">
        <v>0</v>
      </c>
      <c r="AI8" s="683">
        <v>0</v>
      </c>
      <c r="AJ8" s="684">
        <v>10392001.77</v>
      </c>
      <c r="AK8" s="687">
        <v>0</v>
      </c>
      <c r="AL8" s="688"/>
      <c r="AM8" s="683">
        <v>0</v>
      </c>
      <c r="AN8" s="684">
        <v>0</v>
      </c>
      <c r="AO8" s="683">
        <v>0</v>
      </c>
      <c r="AP8" s="689">
        <v>0</v>
      </c>
      <c r="AQ8" s="676">
        <v>0</v>
      </c>
      <c r="AR8" s="690">
        <v>0</v>
      </c>
      <c r="AS8" s="691"/>
      <c r="AT8" s="691"/>
    </row>
    <row r="9" spans="1:46" s="669" customFormat="1" x14ac:dyDescent="0.2">
      <c r="A9" s="680">
        <v>4140</v>
      </c>
      <c r="B9" s="451" t="s">
        <v>265</v>
      </c>
      <c r="C9" s="681">
        <v>21209993.640000001</v>
      </c>
      <c r="D9" s="682">
        <v>17417917.880000003</v>
      </c>
      <c r="E9" s="683">
        <v>2270841</v>
      </c>
      <c r="F9" s="684">
        <v>5893516.5</v>
      </c>
      <c r="G9" s="683">
        <v>0</v>
      </c>
      <c r="H9" s="684">
        <v>0</v>
      </c>
      <c r="I9" s="683">
        <v>0</v>
      </c>
      <c r="J9" s="684">
        <v>0</v>
      </c>
      <c r="K9" s="683">
        <v>0</v>
      </c>
      <c r="L9" s="684">
        <v>0</v>
      </c>
      <c r="M9" s="683">
        <v>0</v>
      </c>
      <c r="N9" s="684">
        <v>0</v>
      </c>
      <c r="O9" s="683">
        <v>0</v>
      </c>
      <c r="P9" s="684">
        <v>0</v>
      </c>
      <c r="Q9" s="683">
        <v>0</v>
      </c>
      <c r="R9" s="684">
        <v>0</v>
      </c>
      <c r="S9" s="685">
        <v>0</v>
      </c>
      <c r="T9" s="686">
        <v>0</v>
      </c>
      <c r="U9" s="683">
        <v>0</v>
      </c>
      <c r="V9" s="684">
        <v>0</v>
      </c>
      <c r="W9" s="683">
        <v>0</v>
      </c>
      <c r="X9" s="684">
        <v>0</v>
      </c>
      <c r="Y9" s="683">
        <v>0</v>
      </c>
      <c r="Z9" s="684">
        <v>0</v>
      </c>
      <c r="AA9" s="683">
        <v>779425.47</v>
      </c>
      <c r="AB9" s="684">
        <v>11524401.380000001</v>
      </c>
      <c r="AC9" s="683">
        <v>0</v>
      </c>
      <c r="AD9" s="684">
        <v>0</v>
      </c>
      <c r="AE9" s="683">
        <v>0</v>
      </c>
      <c r="AF9" s="684">
        <v>0</v>
      </c>
      <c r="AG9" s="683">
        <v>0</v>
      </c>
      <c r="AH9" s="684">
        <v>0</v>
      </c>
      <c r="AI9" s="683">
        <v>0</v>
      </c>
      <c r="AJ9" s="684">
        <v>0</v>
      </c>
      <c r="AK9" s="687">
        <v>18159727.170000002</v>
      </c>
      <c r="AL9" s="688">
        <v>19747031.559999999</v>
      </c>
      <c r="AM9" s="683">
        <v>0</v>
      </c>
      <c r="AN9" s="684">
        <v>0</v>
      </c>
      <c r="AO9" s="683">
        <v>0</v>
      </c>
      <c r="AP9" s="689">
        <v>0</v>
      </c>
      <c r="AQ9" s="676">
        <v>0</v>
      </c>
      <c r="AR9" s="690">
        <v>0</v>
      </c>
      <c r="AS9" s="691"/>
      <c r="AT9" s="691"/>
    </row>
    <row r="10" spans="1:46" s="669" customFormat="1" x14ac:dyDescent="0.2">
      <c r="A10" s="680">
        <v>4150</v>
      </c>
      <c r="B10" s="451" t="s">
        <v>271</v>
      </c>
      <c r="C10" s="681">
        <v>15225603.800000001</v>
      </c>
      <c r="D10" s="682">
        <v>27311489.477241382</v>
      </c>
      <c r="E10" s="683">
        <v>2449868.5</v>
      </c>
      <c r="F10" s="684">
        <v>3426461</v>
      </c>
      <c r="G10" s="683">
        <v>0</v>
      </c>
      <c r="H10" s="684">
        <v>0</v>
      </c>
      <c r="I10" s="683">
        <v>0</v>
      </c>
      <c r="J10" s="684">
        <v>0</v>
      </c>
      <c r="K10" s="683">
        <v>0</v>
      </c>
      <c r="L10" s="684">
        <v>0</v>
      </c>
      <c r="M10" s="683">
        <v>0</v>
      </c>
      <c r="N10" s="684">
        <v>0</v>
      </c>
      <c r="O10" s="683">
        <v>0</v>
      </c>
      <c r="P10" s="684">
        <v>0</v>
      </c>
      <c r="Q10" s="683">
        <v>0</v>
      </c>
      <c r="R10" s="684">
        <v>0</v>
      </c>
      <c r="S10" s="685">
        <v>0</v>
      </c>
      <c r="T10" s="686">
        <v>0</v>
      </c>
      <c r="U10" s="683">
        <v>0</v>
      </c>
      <c r="V10" s="684">
        <v>0</v>
      </c>
      <c r="W10" s="683">
        <v>2944545.24</v>
      </c>
      <c r="X10" s="684">
        <v>3926630.5172413792</v>
      </c>
      <c r="Y10" s="683">
        <v>190.17</v>
      </c>
      <c r="Z10" s="684">
        <v>145.27000000000001</v>
      </c>
      <c r="AA10" s="683">
        <v>9423450</v>
      </c>
      <c r="AB10" s="684">
        <v>19934793.190000001</v>
      </c>
      <c r="AC10" s="683">
        <v>0</v>
      </c>
      <c r="AD10" s="684">
        <v>0</v>
      </c>
      <c r="AE10" s="683">
        <v>0</v>
      </c>
      <c r="AF10" s="684">
        <v>0</v>
      </c>
      <c r="AG10" s="683">
        <v>0</v>
      </c>
      <c r="AH10" s="684">
        <v>0</v>
      </c>
      <c r="AI10" s="683">
        <v>0</v>
      </c>
      <c r="AJ10" s="684">
        <v>0</v>
      </c>
      <c r="AK10" s="687">
        <v>390661.89</v>
      </c>
      <c r="AL10" s="688">
        <v>556317.05000000005</v>
      </c>
      <c r="AM10" s="683">
        <v>0</v>
      </c>
      <c r="AN10" s="684">
        <v>0</v>
      </c>
      <c r="AO10" s="683">
        <v>16888</v>
      </c>
      <c r="AP10" s="689">
        <v>23459.5</v>
      </c>
      <c r="AQ10" s="676">
        <v>0</v>
      </c>
      <c r="AR10" s="690">
        <v>0</v>
      </c>
      <c r="AS10" s="691"/>
      <c r="AT10" s="691"/>
    </row>
    <row r="11" spans="1:46" s="669" customFormat="1" x14ac:dyDescent="0.2">
      <c r="A11" s="680">
        <v>4160</v>
      </c>
      <c r="B11" s="451" t="s">
        <v>273</v>
      </c>
      <c r="C11" s="681">
        <v>59316989.890000001</v>
      </c>
      <c r="D11" s="682">
        <v>86826457.530000001</v>
      </c>
      <c r="E11" s="683">
        <v>1833396.57</v>
      </c>
      <c r="F11" s="684">
        <v>1903905.7</v>
      </c>
      <c r="G11" s="683">
        <v>0</v>
      </c>
      <c r="H11" s="684">
        <v>0</v>
      </c>
      <c r="I11" s="683">
        <v>0</v>
      </c>
      <c r="J11" s="684">
        <v>0</v>
      </c>
      <c r="K11" s="683">
        <v>0</v>
      </c>
      <c r="L11" s="684">
        <v>0</v>
      </c>
      <c r="M11" s="683">
        <v>0</v>
      </c>
      <c r="N11" s="684">
        <v>0</v>
      </c>
      <c r="O11" s="683">
        <v>0</v>
      </c>
      <c r="P11" s="684">
        <v>0</v>
      </c>
      <c r="Q11" s="683">
        <v>0</v>
      </c>
      <c r="R11" s="684">
        <v>0</v>
      </c>
      <c r="S11" s="685">
        <v>0</v>
      </c>
      <c r="T11" s="686">
        <v>0</v>
      </c>
      <c r="U11" s="683">
        <v>1352</v>
      </c>
      <c r="V11" s="684">
        <v>12196</v>
      </c>
      <c r="W11" s="683">
        <v>0</v>
      </c>
      <c r="X11" s="684">
        <v>0</v>
      </c>
      <c r="Y11" s="683">
        <v>0</v>
      </c>
      <c r="Z11" s="684">
        <v>0</v>
      </c>
      <c r="AA11" s="683">
        <v>0</v>
      </c>
      <c r="AB11" s="684">
        <v>0</v>
      </c>
      <c r="AC11" s="683">
        <v>0</v>
      </c>
      <c r="AD11" s="684">
        <v>0</v>
      </c>
      <c r="AE11" s="683">
        <v>0</v>
      </c>
      <c r="AF11" s="684">
        <v>0</v>
      </c>
      <c r="AG11" s="683">
        <v>0</v>
      </c>
      <c r="AH11" s="684">
        <v>0</v>
      </c>
      <c r="AI11" s="683">
        <v>0</v>
      </c>
      <c r="AJ11" s="684">
        <v>0</v>
      </c>
      <c r="AK11" s="687">
        <v>26397.25</v>
      </c>
      <c r="AL11" s="688"/>
      <c r="AM11" s="683">
        <v>57455844.07</v>
      </c>
      <c r="AN11" s="684">
        <v>84910355.829999998</v>
      </c>
      <c r="AO11" s="683">
        <v>0</v>
      </c>
      <c r="AP11" s="689">
        <v>0</v>
      </c>
      <c r="AQ11" s="676">
        <v>0</v>
      </c>
      <c r="AR11" s="690">
        <v>0</v>
      </c>
      <c r="AS11" s="691"/>
      <c r="AT11" s="691"/>
    </row>
    <row r="12" spans="1:46" s="669" customFormat="1" x14ac:dyDescent="0.2">
      <c r="A12" s="680">
        <v>4170</v>
      </c>
      <c r="B12" s="451" t="s">
        <v>2241</v>
      </c>
      <c r="C12" s="681">
        <v>2421021237.6000009</v>
      </c>
      <c r="D12" s="682">
        <v>2463580826.3634481</v>
      </c>
      <c r="E12" s="683">
        <v>0</v>
      </c>
      <c r="F12" s="684">
        <v>0</v>
      </c>
      <c r="G12" s="683">
        <v>20015316.530000001</v>
      </c>
      <c r="H12" s="684">
        <v>61222100.030000001</v>
      </c>
      <c r="I12" s="683">
        <v>2201535706.4899998</v>
      </c>
      <c r="J12" s="684">
        <v>2128409676.0599999</v>
      </c>
      <c r="K12" s="683">
        <v>0</v>
      </c>
      <c r="L12" s="684">
        <v>0</v>
      </c>
      <c r="M12" s="683">
        <v>15795455.289999999</v>
      </c>
      <c r="N12" s="684">
        <v>56641633.990000002</v>
      </c>
      <c r="O12" s="683">
        <v>0</v>
      </c>
      <c r="P12" s="684">
        <v>0</v>
      </c>
      <c r="Q12" s="683">
        <v>6117375.0099999998</v>
      </c>
      <c r="R12" s="684">
        <v>13054721.74</v>
      </c>
      <c r="S12" s="685">
        <v>5643412.5</v>
      </c>
      <c r="T12" s="686">
        <v>17002230.800000001</v>
      </c>
      <c r="U12" s="683">
        <v>0</v>
      </c>
      <c r="V12" s="684">
        <v>0</v>
      </c>
      <c r="W12" s="683">
        <v>130284344.01000001</v>
      </c>
      <c r="X12" s="684">
        <v>143230581.59344828</v>
      </c>
      <c r="Y12" s="683">
        <v>161690.07999999999</v>
      </c>
      <c r="Z12" s="684">
        <v>33000.61</v>
      </c>
      <c r="AA12" s="683">
        <v>0</v>
      </c>
      <c r="AB12" s="684">
        <v>0</v>
      </c>
      <c r="AC12" s="683">
        <v>23710938.84</v>
      </c>
      <c r="AD12" s="684">
        <v>11768647.560000001</v>
      </c>
      <c r="AE12" s="683">
        <v>6305487.0899999999</v>
      </c>
      <c r="AF12" s="684">
        <v>7354514.3200000003</v>
      </c>
      <c r="AG12" s="683">
        <v>0</v>
      </c>
      <c r="AH12" s="684">
        <v>0</v>
      </c>
      <c r="AI12" s="683">
        <v>11451511.76</v>
      </c>
      <c r="AJ12" s="684">
        <v>0</v>
      </c>
      <c r="AK12" s="687">
        <v>0</v>
      </c>
      <c r="AL12" s="688">
        <v>76296.03</v>
      </c>
      <c r="AM12" s="683">
        <v>0</v>
      </c>
      <c r="AN12" s="684">
        <v>0</v>
      </c>
      <c r="AO12" s="683">
        <v>0</v>
      </c>
      <c r="AP12" s="689">
        <v>0</v>
      </c>
      <c r="AQ12" s="676">
        <v>0</v>
      </c>
      <c r="AR12" s="690">
        <v>24863719.66</v>
      </c>
      <c r="AS12" s="691"/>
      <c r="AT12" s="691"/>
    </row>
    <row r="13" spans="1:46" s="669" customFormat="1" ht="22.5" x14ac:dyDescent="0.2">
      <c r="A13" s="680">
        <v>4210</v>
      </c>
      <c r="B13" s="692" t="s">
        <v>2292</v>
      </c>
      <c r="C13" s="681">
        <v>23298395.739999998</v>
      </c>
      <c r="D13" s="682">
        <v>193029071.84999996</v>
      </c>
      <c r="E13" s="683">
        <v>4164086</v>
      </c>
      <c r="F13" s="684">
        <v>9994559.5199999996</v>
      </c>
      <c r="G13" s="683">
        <v>0</v>
      </c>
      <c r="H13" s="684">
        <v>0</v>
      </c>
      <c r="I13" s="683">
        <v>1848102.84</v>
      </c>
      <c r="J13" s="684">
        <v>97734119.449999973</v>
      </c>
      <c r="K13" s="683">
        <v>0</v>
      </c>
      <c r="L13" s="684">
        <v>4637653.71</v>
      </c>
      <c r="M13" s="683">
        <v>0</v>
      </c>
      <c r="N13" s="684">
        <v>0</v>
      </c>
      <c r="O13" s="683">
        <v>0</v>
      </c>
      <c r="P13" s="684">
        <v>0</v>
      </c>
      <c r="Q13" s="683">
        <v>0</v>
      </c>
      <c r="R13" s="684">
        <v>0</v>
      </c>
      <c r="S13" s="685">
        <v>0</v>
      </c>
      <c r="T13" s="686">
        <v>0</v>
      </c>
      <c r="U13" s="683">
        <v>0</v>
      </c>
      <c r="V13" s="684">
        <v>0</v>
      </c>
      <c r="W13" s="683">
        <v>17286206.899999999</v>
      </c>
      <c r="X13" s="684">
        <v>9200813</v>
      </c>
      <c r="Y13" s="683">
        <v>0</v>
      </c>
      <c r="Z13" s="684">
        <v>0</v>
      </c>
      <c r="AA13" s="683">
        <v>0</v>
      </c>
      <c r="AB13" s="684">
        <v>0</v>
      </c>
      <c r="AC13" s="683">
        <v>0</v>
      </c>
      <c r="AD13" s="684">
        <v>0</v>
      </c>
      <c r="AE13" s="683">
        <v>0</v>
      </c>
      <c r="AF13" s="684">
        <v>0</v>
      </c>
      <c r="AG13" s="683">
        <v>0</v>
      </c>
      <c r="AH13" s="684">
        <v>0</v>
      </c>
      <c r="AI13" s="683">
        <v>0</v>
      </c>
      <c r="AJ13" s="684">
        <v>0</v>
      </c>
      <c r="AK13" s="687">
        <v>0</v>
      </c>
      <c r="AL13" s="688"/>
      <c r="AM13" s="683">
        <v>0</v>
      </c>
      <c r="AN13" s="684">
        <v>0</v>
      </c>
      <c r="AO13" s="683">
        <v>0</v>
      </c>
      <c r="AP13" s="689">
        <v>0</v>
      </c>
      <c r="AQ13" s="676">
        <v>0</v>
      </c>
      <c r="AR13" s="690">
        <v>71461926.170000002</v>
      </c>
      <c r="AS13" s="691"/>
      <c r="AT13" s="691"/>
    </row>
    <row r="14" spans="1:46" s="669" customFormat="1" x14ac:dyDescent="0.2">
      <c r="A14" s="680">
        <v>4220</v>
      </c>
      <c r="B14" s="451" t="s">
        <v>2243</v>
      </c>
      <c r="C14" s="681">
        <v>775275420.33999979</v>
      </c>
      <c r="D14" s="682">
        <v>620945034.63</v>
      </c>
      <c r="E14" s="683">
        <v>113796840</v>
      </c>
      <c r="F14" s="684">
        <v>113796840.95999999</v>
      </c>
      <c r="G14" s="683">
        <v>69461109.790000007</v>
      </c>
      <c r="H14" s="684">
        <v>46735277.979999997</v>
      </c>
      <c r="I14" s="683">
        <v>0</v>
      </c>
      <c r="J14" s="684">
        <v>0</v>
      </c>
      <c r="K14" s="683">
        <v>11749434.92</v>
      </c>
      <c r="L14" s="684">
        <v>6882435</v>
      </c>
      <c r="M14" s="683">
        <v>34953389.789999999</v>
      </c>
      <c r="N14" s="684">
        <v>13754503</v>
      </c>
      <c r="O14" s="683">
        <v>0</v>
      </c>
      <c r="P14" s="684">
        <v>0</v>
      </c>
      <c r="Q14" s="683">
        <v>111271862.95</v>
      </c>
      <c r="R14" s="684">
        <v>67558055.170000002</v>
      </c>
      <c r="S14" s="685">
        <v>73119032.349999994</v>
      </c>
      <c r="T14" s="686">
        <v>79970558.829999998</v>
      </c>
      <c r="U14" s="683">
        <v>3372072</v>
      </c>
      <c r="V14" s="684">
        <v>3372075</v>
      </c>
      <c r="W14" s="683">
        <v>0</v>
      </c>
      <c r="X14" s="684">
        <v>0</v>
      </c>
      <c r="Y14" s="683">
        <v>29341817.34</v>
      </c>
      <c r="Z14" s="684">
        <v>28869253.34</v>
      </c>
      <c r="AA14" s="683">
        <v>16055773.619999999</v>
      </c>
      <c r="AB14" s="684">
        <v>9564098.1799999997</v>
      </c>
      <c r="AC14" s="683">
        <v>63386550.960000001</v>
      </c>
      <c r="AD14" s="684">
        <v>133386551.40000001</v>
      </c>
      <c r="AE14" s="683">
        <v>82902098.150000006</v>
      </c>
      <c r="AF14" s="684">
        <v>75264764.730000004</v>
      </c>
      <c r="AG14" s="683">
        <v>0</v>
      </c>
      <c r="AH14" s="684">
        <v>0</v>
      </c>
      <c r="AI14" s="683">
        <v>2397792</v>
      </c>
      <c r="AJ14" s="684">
        <v>2397792</v>
      </c>
      <c r="AK14" s="687">
        <v>124801899.05</v>
      </c>
      <c r="AL14" s="688">
        <v>114866360.95</v>
      </c>
      <c r="AM14" s="683">
        <v>0</v>
      </c>
      <c r="AN14" s="684">
        <v>0</v>
      </c>
      <c r="AO14" s="683">
        <v>38665747.420000002</v>
      </c>
      <c r="AP14" s="689">
        <v>39392829.039999999</v>
      </c>
      <c r="AQ14" s="676">
        <v>0</v>
      </c>
      <c r="AR14" s="690">
        <v>0</v>
      </c>
      <c r="AS14" s="691"/>
      <c r="AT14" s="691"/>
    </row>
    <row r="15" spans="1:46" s="669" customFormat="1" x14ac:dyDescent="0.2">
      <c r="A15" s="670">
        <v>8001</v>
      </c>
      <c r="B15" s="451" t="s">
        <v>2293</v>
      </c>
      <c r="C15" s="681">
        <v>166276956.17999992</v>
      </c>
      <c r="D15" s="682">
        <v>44495423.420000017</v>
      </c>
      <c r="E15" s="683">
        <v>1240607.5</v>
      </c>
      <c r="F15" s="684">
        <v>1973002.77</v>
      </c>
      <c r="G15" s="683">
        <v>202298.85</v>
      </c>
      <c r="H15" s="684">
        <v>409111.45</v>
      </c>
      <c r="I15" s="683">
        <v>138776460.99000001</v>
      </c>
      <c r="J15" s="684">
        <v>46077.570000004023</v>
      </c>
      <c r="K15" s="683">
        <v>7447.2</v>
      </c>
      <c r="L15" s="684">
        <v>27859.599999999999</v>
      </c>
      <c r="M15" s="683">
        <v>77360.66</v>
      </c>
      <c r="N15" s="684">
        <v>148921.66</v>
      </c>
      <c r="O15" s="683">
        <v>0</v>
      </c>
      <c r="P15" s="684">
        <v>0</v>
      </c>
      <c r="Q15" s="683">
        <v>1420416.14</v>
      </c>
      <c r="R15" s="684">
        <v>833192.88</v>
      </c>
      <c r="S15" s="685">
        <v>0</v>
      </c>
      <c r="T15" s="686">
        <v>0</v>
      </c>
      <c r="U15" s="683">
        <v>68575.09</v>
      </c>
      <c r="V15" s="684">
        <v>96613.95</v>
      </c>
      <c r="W15" s="683">
        <v>432858.89</v>
      </c>
      <c r="X15" s="684">
        <v>947042.97000000009</v>
      </c>
      <c r="Y15" s="683">
        <v>1073529.26</v>
      </c>
      <c r="Z15" s="684">
        <v>1215041.21</v>
      </c>
      <c r="AA15" s="683">
        <v>281384.18</v>
      </c>
      <c r="AB15" s="684">
        <v>226446.66</v>
      </c>
      <c r="AC15" s="683">
        <v>16163233.689999999</v>
      </c>
      <c r="AD15" s="684">
        <v>23189089.460000001</v>
      </c>
      <c r="AE15" s="683">
        <v>269606.82</v>
      </c>
      <c r="AF15" s="684">
        <v>0</v>
      </c>
      <c r="AG15" s="683">
        <v>2181306.5</v>
      </c>
      <c r="AH15" s="684">
        <v>3124536.68</v>
      </c>
      <c r="AI15" s="683">
        <v>2543407.3199999998</v>
      </c>
      <c r="AJ15" s="684">
        <v>5738948.5999999996</v>
      </c>
      <c r="AK15" s="687">
        <v>1181230.2</v>
      </c>
      <c r="AL15" s="688">
        <v>910134.64</v>
      </c>
      <c r="AM15" s="683">
        <v>271142.38</v>
      </c>
      <c r="AN15" s="684">
        <v>118186.77</v>
      </c>
      <c r="AO15" s="683">
        <v>86090.51</v>
      </c>
      <c r="AP15" s="689">
        <v>314956.7</v>
      </c>
      <c r="AQ15" s="676">
        <v>0</v>
      </c>
      <c r="AR15" s="690">
        <v>6086394.4900000002</v>
      </c>
      <c r="AS15" s="691"/>
      <c r="AT15" s="691"/>
    </row>
    <row r="16" spans="1:46" s="679" customFormat="1" x14ac:dyDescent="0.2">
      <c r="A16" s="670">
        <v>900002</v>
      </c>
      <c r="B16" s="449" t="s">
        <v>2294</v>
      </c>
      <c r="C16" s="671">
        <v>2683507787.1472006</v>
      </c>
      <c r="D16" s="515">
        <v>2543148665.4000001</v>
      </c>
      <c r="E16" s="672">
        <v>128683421.66000001</v>
      </c>
      <c r="F16" s="673">
        <v>133806400.36</v>
      </c>
      <c r="G16" s="672">
        <v>84520720.429999992</v>
      </c>
      <c r="H16" s="674">
        <v>99825939.210000008</v>
      </c>
      <c r="I16" s="672">
        <v>1656441650.8499999</v>
      </c>
      <c r="J16" s="674">
        <v>1623691958.3499999</v>
      </c>
      <c r="K16" s="672">
        <v>11021017.340000002</v>
      </c>
      <c r="L16" s="674">
        <v>11033127.68</v>
      </c>
      <c r="M16" s="672">
        <v>52973472.089999996</v>
      </c>
      <c r="N16" s="674">
        <v>66067165.750000007</v>
      </c>
      <c r="O16" s="672">
        <v>0</v>
      </c>
      <c r="P16" s="674">
        <v>0</v>
      </c>
      <c r="Q16" s="672">
        <v>34369319.979999997</v>
      </c>
      <c r="R16" s="674">
        <v>40877968.460000008</v>
      </c>
      <c r="S16" s="672">
        <v>76513557.099999994</v>
      </c>
      <c r="T16" s="674">
        <v>91977467.99000001</v>
      </c>
      <c r="U16" s="672">
        <v>3044473.0300000003</v>
      </c>
      <c r="V16" s="674">
        <v>2609322.88</v>
      </c>
      <c r="W16" s="672">
        <v>169665058.10999998</v>
      </c>
      <c r="X16" s="674">
        <v>137876459.91</v>
      </c>
      <c r="Y16" s="672">
        <v>27837858.849999998</v>
      </c>
      <c r="Z16" s="674">
        <v>26963266.07</v>
      </c>
      <c r="AA16" s="672">
        <v>26852643.600000001</v>
      </c>
      <c r="AB16" s="674">
        <v>30212309.280000001</v>
      </c>
      <c r="AC16" s="672">
        <v>72872759.900000006</v>
      </c>
      <c r="AD16" s="674">
        <v>55992444.989999987</v>
      </c>
      <c r="AE16" s="672">
        <v>92855255.350000009</v>
      </c>
      <c r="AF16" s="674">
        <v>68483622.969999999</v>
      </c>
      <c r="AG16" s="672">
        <v>1532398.12</v>
      </c>
      <c r="AH16" s="674">
        <v>2018184.17</v>
      </c>
      <c r="AI16" s="672">
        <v>13453873.680000002</v>
      </c>
      <c r="AJ16" s="674">
        <v>14992578.029999999</v>
      </c>
      <c r="AK16" s="672">
        <v>138662293.7872</v>
      </c>
      <c r="AL16" s="674">
        <v>133289156.53</v>
      </c>
      <c r="AM16" s="672">
        <v>55587691.479999997</v>
      </c>
      <c r="AN16" s="674">
        <v>80525757.939999998</v>
      </c>
      <c r="AO16" s="672">
        <v>36620321.789999999</v>
      </c>
      <c r="AP16" s="675">
        <v>34351048.460000008</v>
      </c>
      <c r="AQ16" s="676">
        <v>0</v>
      </c>
      <c r="AR16" s="677">
        <v>21843642.899999999</v>
      </c>
      <c r="AS16" s="678"/>
      <c r="AT16" s="678"/>
    </row>
    <row r="17" spans="1:46" s="669" customFormat="1" x14ac:dyDescent="0.2">
      <c r="A17" s="680">
        <v>5110</v>
      </c>
      <c r="B17" s="451" t="s">
        <v>2248</v>
      </c>
      <c r="C17" s="681">
        <v>959555204.29999995</v>
      </c>
      <c r="D17" s="682">
        <v>891896620.47000003</v>
      </c>
      <c r="E17" s="683">
        <v>101197315.18000001</v>
      </c>
      <c r="F17" s="684">
        <v>98366173.180000007</v>
      </c>
      <c r="G17" s="683">
        <v>47528694.719999999</v>
      </c>
      <c r="H17" s="684">
        <v>52312478.060000002</v>
      </c>
      <c r="I17" s="683">
        <v>467785537.00999999</v>
      </c>
      <c r="J17" s="684">
        <v>432201820.37999988</v>
      </c>
      <c r="K17" s="683">
        <v>10188461.340000002</v>
      </c>
      <c r="L17" s="684">
        <v>10100034.549999999</v>
      </c>
      <c r="M17" s="683">
        <v>32738389.16</v>
      </c>
      <c r="N17" s="684">
        <v>32119704.730000004</v>
      </c>
      <c r="O17" s="683">
        <v>0</v>
      </c>
      <c r="P17" s="684">
        <v>0</v>
      </c>
      <c r="Q17" s="683">
        <v>15307545.23</v>
      </c>
      <c r="R17" s="684">
        <v>15399330.300000001</v>
      </c>
      <c r="S17" s="685">
        <v>52944671.18</v>
      </c>
      <c r="T17" s="686">
        <v>50650466.210000001</v>
      </c>
      <c r="U17" s="683">
        <v>2052942.79</v>
      </c>
      <c r="V17" s="684">
        <v>1984630.37</v>
      </c>
      <c r="W17" s="683">
        <v>38395213.609999999</v>
      </c>
      <c r="X17" s="684">
        <v>38128933.970000006</v>
      </c>
      <c r="Y17" s="683">
        <v>17024383.329999998</v>
      </c>
      <c r="Z17" s="684">
        <v>16145537.949999999</v>
      </c>
      <c r="AA17" s="683">
        <v>22472602.050000001</v>
      </c>
      <c r="AB17" s="684">
        <v>22956269.850000001</v>
      </c>
      <c r="AC17" s="683">
        <v>44642503.210000001</v>
      </c>
      <c r="AD17" s="684">
        <v>42510759.159999996</v>
      </c>
      <c r="AE17" s="683">
        <v>79907611.650000006</v>
      </c>
      <c r="AF17" s="684">
        <v>53918031.719999999</v>
      </c>
      <c r="AG17" s="683">
        <v>656708.74</v>
      </c>
      <c r="AH17" s="684">
        <v>1015685.45</v>
      </c>
      <c r="AI17" s="683">
        <v>0</v>
      </c>
      <c r="AJ17" s="684">
        <v>0</v>
      </c>
      <c r="AK17" s="687">
        <v>315791.27</v>
      </c>
      <c r="AL17" s="688">
        <v>669376.42000000004</v>
      </c>
      <c r="AM17" s="683">
        <v>0</v>
      </c>
      <c r="AN17" s="684">
        <v>0</v>
      </c>
      <c r="AO17" s="683">
        <v>26396833.829999998</v>
      </c>
      <c r="AP17" s="689">
        <v>24086764.59</v>
      </c>
      <c r="AQ17" s="676">
        <v>0</v>
      </c>
      <c r="AR17" s="690">
        <v>0</v>
      </c>
      <c r="AS17" s="691"/>
      <c r="AT17" s="691"/>
    </row>
    <row r="18" spans="1:46" s="669" customFormat="1" x14ac:dyDescent="0.2">
      <c r="A18" s="680">
        <v>5120</v>
      </c>
      <c r="B18" s="451" t="s">
        <v>2249</v>
      </c>
      <c r="C18" s="681">
        <v>222345740.29720005</v>
      </c>
      <c r="D18" s="682">
        <v>265033865.25000006</v>
      </c>
      <c r="E18" s="683">
        <v>5393873.3399999999</v>
      </c>
      <c r="F18" s="684">
        <v>6653011.3300000001</v>
      </c>
      <c r="G18" s="683">
        <v>6888833.0899999999</v>
      </c>
      <c r="H18" s="684">
        <v>9255014.0700000003</v>
      </c>
      <c r="I18" s="683">
        <v>159290497.28</v>
      </c>
      <c r="J18" s="684">
        <v>201776681.85000002</v>
      </c>
      <c r="K18" s="683">
        <v>97087.26999999999</v>
      </c>
      <c r="L18" s="684">
        <v>107260.65000000001</v>
      </c>
      <c r="M18" s="683">
        <v>15454275.99</v>
      </c>
      <c r="N18" s="684">
        <v>17478802.18</v>
      </c>
      <c r="O18" s="683">
        <v>0</v>
      </c>
      <c r="P18" s="684">
        <v>0</v>
      </c>
      <c r="Q18" s="683">
        <v>1260520.3799999999</v>
      </c>
      <c r="R18" s="684">
        <v>4464810.83</v>
      </c>
      <c r="S18" s="685">
        <v>1357049.23</v>
      </c>
      <c r="T18" s="686">
        <v>2015501.45</v>
      </c>
      <c r="U18" s="683">
        <v>68289.02</v>
      </c>
      <c r="V18" s="684">
        <v>147675.46</v>
      </c>
      <c r="W18" s="683">
        <v>6216686.5300000003</v>
      </c>
      <c r="X18" s="684">
        <v>6000776.9000000004</v>
      </c>
      <c r="Y18" s="683">
        <v>433080.66</v>
      </c>
      <c r="Z18" s="684">
        <v>500915.63</v>
      </c>
      <c r="AA18" s="683">
        <v>1522600.25</v>
      </c>
      <c r="AB18" s="684">
        <v>2857351.34</v>
      </c>
      <c r="AC18" s="683">
        <v>1011518.08</v>
      </c>
      <c r="AD18" s="684">
        <v>1647758.8</v>
      </c>
      <c r="AE18" s="683">
        <v>6317537.8700000001</v>
      </c>
      <c r="AF18" s="684">
        <v>5732875.1500000004</v>
      </c>
      <c r="AG18" s="683">
        <v>75606.649999999994</v>
      </c>
      <c r="AH18" s="684">
        <v>146262.22</v>
      </c>
      <c r="AI18" s="683">
        <v>513069.02</v>
      </c>
      <c r="AJ18" s="684">
        <v>705593.38</v>
      </c>
      <c r="AK18" s="687">
        <v>11676275.687200001</v>
      </c>
      <c r="AL18" s="688">
        <v>11676027.859999999</v>
      </c>
      <c r="AM18" s="683">
        <v>3387815.19</v>
      </c>
      <c r="AN18" s="684">
        <v>3993462.5</v>
      </c>
      <c r="AO18" s="683">
        <v>1381124.76</v>
      </c>
      <c r="AP18" s="689">
        <v>1550111.51</v>
      </c>
      <c r="AQ18" s="676">
        <v>0</v>
      </c>
      <c r="AR18" s="690">
        <v>0</v>
      </c>
      <c r="AS18" s="691"/>
      <c r="AT18" s="691"/>
    </row>
    <row r="19" spans="1:46" s="669" customFormat="1" x14ac:dyDescent="0.2">
      <c r="A19" s="680">
        <v>5130</v>
      </c>
      <c r="B19" s="451" t="s">
        <v>2250</v>
      </c>
      <c r="C19" s="681">
        <v>1063099856.8000003</v>
      </c>
      <c r="D19" s="682">
        <v>997779353.58999991</v>
      </c>
      <c r="E19" s="683">
        <v>13850700.880000001</v>
      </c>
      <c r="F19" s="684">
        <v>18728384.800000001</v>
      </c>
      <c r="G19" s="683">
        <v>11402676.560000001</v>
      </c>
      <c r="H19" s="684">
        <v>18678016.350000001</v>
      </c>
      <c r="I19" s="683">
        <v>680838031.35000002</v>
      </c>
      <c r="J19" s="684">
        <v>660252975.51000011</v>
      </c>
      <c r="K19" s="683">
        <v>699022.63999999978</v>
      </c>
      <c r="L19" s="684">
        <v>825832.48</v>
      </c>
      <c r="M19" s="683">
        <v>4780806.9400000004</v>
      </c>
      <c r="N19" s="684">
        <v>16468658.840000002</v>
      </c>
      <c r="O19" s="683">
        <v>0</v>
      </c>
      <c r="P19" s="684">
        <v>0</v>
      </c>
      <c r="Q19" s="683">
        <v>10066886.720000001</v>
      </c>
      <c r="R19" s="684">
        <v>16684133.060000001</v>
      </c>
      <c r="S19" s="685">
        <v>22211836.690000001</v>
      </c>
      <c r="T19" s="686">
        <v>39311500.329999998</v>
      </c>
      <c r="U19" s="683">
        <v>923241.22</v>
      </c>
      <c r="V19" s="684">
        <v>477017.05</v>
      </c>
      <c r="W19" s="683">
        <v>109291679.13</v>
      </c>
      <c r="X19" s="684">
        <v>84838181.559999987</v>
      </c>
      <c r="Y19" s="683">
        <v>10380394.859999999</v>
      </c>
      <c r="Z19" s="684">
        <v>10316812.49</v>
      </c>
      <c r="AA19" s="683">
        <v>2857441.3</v>
      </c>
      <c r="AB19" s="684">
        <v>4390095.29</v>
      </c>
      <c r="AC19" s="683">
        <v>7405962.2199999997</v>
      </c>
      <c r="AD19" s="684">
        <v>9330983.3699999992</v>
      </c>
      <c r="AE19" s="683">
        <v>6630105.8300000001</v>
      </c>
      <c r="AF19" s="684">
        <v>8832716.0999999996</v>
      </c>
      <c r="AG19" s="683">
        <v>800082.73</v>
      </c>
      <c r="AH19" s="684">
        <v>856236.5</v>
      </c>
      <c r="AI19" s="683">
        <v>1358298.36</v>
      </c>
      <c r="AJ19" s="684">
        <v>1488542.75</v>
      </c>
      <c r="AK19" s="687">
        <v>120400122.14</v>
      </c>
      <c r="AL19" s="688">
        <v>114822100.48</v>
      </c>
      <c r="AM19" s="683">
        <v>52199876.289999999</v>
      </c>
      <c r="AN19" s="684">
        <v>76532295.439999998</v>
      </c>
      <c r="AO19" s="683">
        <v>7002690.9400000004</v>
      </c>
      <c r="AP19" s="689">
        <v>7923328.7699999996</v>
      </c>
      <c r="AQ19" s="676">
        <v>0</v>
      </c>
      <c r="AR19" s="690">
        <v>21843642.899999999</v>
      </c>
      <c r="AS19" s="691"/>
      <c r="AT19" s="691"/>
    </row>
    <row r="20" spans="1:46" s="669" customFormat="1" x14ac:dyDescent="0.2">
      <c r="A20" s="680">
        <v>5210</v>
      </c>
      <c r="B20" s="451" t="s">
        <v>2251</v>
      </c>
      <c r="C20" s="681">
        <v>0</v>
      </c>
      <c r="D20" s="682">
        <v>0</v>
      </c>
      <c r="E20" s="683">
        <v>0</v>
      </c>
      <c r="F20" s="684">
        <v>0</v>
      </c>
      <c r="G20" s="683">
        <v>0</v>
      </c>
      <c r="H20" s="684">
        <v>0</v>
      </c>
      <c r="I20" s="683">
        <v>0</v>
      </c>
      <c r="J20" s="684">
        <v>0</v>
      </c>
      <c r="K20" s="683">
        <v>0</v>
      </c>
      <c r="L20" s="684">
        <v>0</v>
      </c>
      <c r="M20" s="683">
        <v>0</v>
      </c>
      <c r="N20" s="684">
        <v>0</v>
      </c>
      <c r="O20" s="683">
        <v>0</v>
      </c>
      <c r="P20" s="684">
        <v>0</v>
      </c>
      <c r="Q20" s="683">
        <v>0</v>
      </c>
      <c r="R20" s="684">
        <v>0</v>
      </c>
      <c r="S20" s="685">
        <v>0</v>
      </c>
      <c r="T20" s="686">
        <v>0</v>
      </c>
      <c r="U20" s="683">
        <v>0</v>
      </c>
      <c r="V20" s="684">
        <v>0</v>
      </c>
      <c r="W20" s="683">
        <v>0</v>
      </c>
      <c r="X20" s="684">
        <v>0</v>
      </c>
      <c r="Y20" s="683">
        <v>0</v>
      </c>
      <c r="Z20" s="684">
        <v>0</v>
      </c>
      <c r="AA20" s="683">
        <v>0</v>
      </c>
      <c r="AB20" s="684">
        <v>0</v>
      </c>
      <c r="AC20" s="683">
        <v>0</v>
      </c>
      <c r="AD20" s="684">
        <v>0</v>
      </c>
      <c r="AE20" s="683">
        <v>0</v>
      </c>
      <c r="AF20" s="684">
        <v>0</v>
      </c>
      <c r="AG20" s="683">
        <v>0</v>
      </c>
      <c r="AH20" s="684">
        <v>0</v>
      </c>
      <c r="AI20" s="683">
        <v>0</v>
      </c>
      <c r="AJ20" s="684">
        <v>0</v>
      </c>
      <c r="AK20" s="687">
        <v>0</v>
      </c>
      <c r="AL20" s="693"/>
      <c r="AM20" s="683">
        <v>0</v>
      </c>
      <c r="AN20" s="684">
        <v>0</v>
      </c>
      <c r="AO20" s="683">
        <v>0</v>
      </c>
      <c r="AP20" s="689">
        <v>0</v>
      </c>
      <c r="AQ20" s="676">
        <v>0</v>
      </c>
      <c r="AR20" s="690">
        <v>0</v>
      </c>
      <c r="AS20" s="691"/>
      <c r="AT20" s="691"/>
    </row>
    <row r="21" spans="1:46" s="669" customFormat="1" x14ac:dyDescent="0.2">
      <c r="A21" s="680">
        <v>5220</v>
      </c>
      <c r="B21" s="451" t="s">
        <v>2252</v>
      </c>
      <c r="C21" s="681">
        <v>21978869.149999999</v>
      </c>
      <c r="D21" s="682">
        <v>21144987.48</v>
      </c>
      <c r="E21" s="683">
        <v>876020</v>
      </c>
      <c r="F21" s="684">
        <v>658020</v>
      </c>
      <c r="G21" s="683">
        <v>0</v>
      </c>
      <c r="H21" s="684">
        <v>0</v>
      </c>
      <c r="I21" s="683">
        <v>0</v>
      </c>
      <c r="J21" s="684">
        <v>0</v>
      </c>
      <c r="K21" s="683">
        <v>0</v>
      </c>
      <c r="L21" s="684">
        <v>0</v>
      </c>
      <c r="M21" s="683">
        <v>0</v>
      </c>
      <c r="N21" s="684">
        <v>0</v>
      </c>
      <c r="O21" s="683">
        <v>0</v>
      </c>
      <c r="P21" s="684">
        <v>0</v>
      </c>
      <c r="Q21" s="683">
        <v>0</v>
      </c>
      <c r="R21" s="684">
        <v>0</v>
      </c>
      <c r="S21" s="685">
        <v>0</v>
      </c>
      <c r="T21" s="686">
        <v>0</v>
      </c>
      <c r="U21" s="683">
        <v>0</v>
      </c>
      <c r="V21" s="684">
        <v>0</v>
      </c>
      <c r="W21" s="683">
        <v>9568278.8399999999</v>
      </c>
      <c r="X21" s="684">
        <v>7908567.4800000004</v>
      </c>
      <c r="Y21" s="683">
        <v>0</v>
      </c>
      <c r="Z21" s="684">
        <v>0</v>
      </c>
      <c r="AA21" s="683">
        <v>0</v>
      </c>
      <c r="AB21" s="684">
        <v>0</v>
      </c>
      <c r="AC21" s="683">
        <v>0</v>
      </c>
      <c r="AD21" s="684">
        <v>0</v>
      </c>
      <c r="AE21" s="683">
        <v>0</v>
      </c>
      <c r="AF21" s="684">
        <v>0</v>
      </c>
      <c r="AG21" s="683">
        <v>0</v>
      </c>
      <c r="AH21" s="684">
        <v>0</v>
      </c>
      <c r="AI21" s="683">
        <v>11534570.310000001</v>
      </c>
      <c r="AJ21" s="684">
        <v>12578400</v>
      </c>
      <c r="AK21" s="687">
        <v>0</v>
      </c>
      <c r="AL21" s="688"/>
      <c r="AM21" s="683">
        <v>0</v>
      </c>
      <c r="AN21" s="684">
        <v>0</v>
      </c>
      <c r="AO21" s="683">
        <v>0</v>
      </c>
      <c r="AP21" s="689">
        <v>0</v>
      </c>
      <c r="AQ21" s="676">
        <v>0</v>
      </c>
      <c r="AR21" s="690">
        <v>0</v>
      </c>
      <c r="AS21" s="691"/>
      <c r="AT21" s="691"/>
    </row>
    <row r="22" spans="1:46" s="669" customFormat="1" x14ac:dyDescent="0.2">
      <c r="A22" s="680">
        <v>5230</v>
      </c>
      <c r="B22" s="451" t="s">
        <v>2253</v>
      </c>
      <c r="C22" s="681">
        <v>70247896.939999998</v>
      </c>
      <c r="D22" s="682">
        <v>0</v>
      </c>
      <c r="E22" s="683">
        <v>0</v>
      </c>
      <c r="F22" s="684">
        <v>0</v>
      </c>
      <c r="G22" s="683">
        <v>0</v>
      </c>
      <c r="H22" s="684">
        <v>0</v>
      </c>
      <c r="I22" s="683">
        <v>70247896.939999998</v>
      </c>
      <c r="J22" s="684">
        <v>0</v>
      </c>
      <c r="K22" s="683">
        <v>0</v>
      </c>
      <c r="L22" s="684">
        <v>0</v>
      </c>
      <c r="M22" s="683">
        <v>0</v>
      </c>
      <c r="N22" s="684">
        <v>0</v>
      </c>
      <c r="O22" s="683">
        <v>0</v>
      </c>
      <c r="P22" s="684">
        <v>0</v>
      </c>
      <c r="Q22" s="683">
        <v>0</v>
      </c>
      <c r="R22" s="684">
        <v>0</v>
      </c>
      <c r="S22" s="685">
        <v>0</v>
      </c>
      <c r="T22" s="686">
        <v>0</v>
      </c>
      <c r="U22" s="683">
        <v>0</v>
      </c>
      <c r="V22" s="684">
        <v>0</v>
      </c>
      <c r="W22" s="683">
        <v>0</v>
      </c>
      <c r="X22" s="684">
        <v>0</v>
      </c>
      <c r="Y22" s="683">
        <v>0</v>
      </c>
      <c r="Z22" s="684">
        <v>0</v>
      </c>
      <c r="AA22" s="683">
        <v>0</v>
      </c>
      <c r="AB22" s="684">
        <v>0</v>
      </c>
      <c r="AC22" s="683">
        <v>0</v>
      </c>
      <c r="AD22" s="684">
        <v>0</v>
      </c>
      <c r="AE22" s="683">
        <v>0</v>
      </c>
      <c r="AF22" s="684">
        <v>0</v>
      </c>
      <c r="AG22" s="683">
        <v>0</v>
      </c>
      <c r="AH22" s="684">
        <v>0</v>
      </c>
      <c r="AI22" s="683">
        <v>0</v>
      </c>
      <c r="AJ22" s="684">
        <v>0</v>
      </c>
      <c r="AK22" s="687">
        <v>0</v>
      </c>
      <c r="AL22" s="688"/>
      <c r="AM22" s="683">
        <v>0</v>
      </c>
      <c r="AN22" s="684">
        <v>0</v>
      </c>
      <c r="AO22" s="683">
        <v>0</v>
      </c>
      <c r="AP22" s="689">
        <v>0</v>
      </c>
      <c r="AQ22" s="676">
        <v>0</v>
      </c>
      <c r="AR22" s="690">
        <v>0</v>
      </c>
      <c r="AS22" s="691"/>
      <c r="AT22" s="691"/>
    </row>
    <row r="23" spans="1:46" s="669" customFormat="1" x14ac:dyDescent="0.2">
      <c r="A23" s="680">
        <v>5240</v>
      </c>
      <c r="B23" s="451" t="s">
        <v>2254</v>
      </c>
      <c r="C23" s="681">
        <v>200955435.28</v>
      </c>
      <c r="D23" s="682">
        <v>101129589.81999999</v>
      </c>
      <c r="E23" s="683">
        <v>7365512.2599999998</v>
      </c>
      <c r="F23" s="684">
        <v>9400811.0500000007</v>
      </c>
      <c r="G23" s="683">
        <v>15940804.99</v>
      </c>
      <c r="H23" s="684">
        <v>17448864.760000002</v>
      </c>
      <c r="I23" s="683">
        <v>176813029.59999999</v>
      </c>
      <c r="J23" s="684">
        <v>73692277.449999988</v>
      </c>
      <c r="K23" s="683">
        <v>36446.089999999997</v>
      </c>
      <c r="L23" s="684">
        <v>0</v>
      </c>
      <c r="M23" s="683">
        <v>0</v>
      </c>
      <c r="N23" s="684">
        <v>0</v>
      </c>
      <c r="O23" s="683">
        <v>0</v>
      </c>
      <c r="P23" s="684">
        <v>0</v>
      </c>
      <c r="Q23" s="683">
        <v>0</v>
      </c>
      <c r="R23" s="684">
        <v>0</v>
      </c>
      <c r="S23" s="685">
        <v>0</v>
      </c>
      <c r="T23" s="686">
        <v>0</v>
      </c>
      <c r="U23" s="683">
        <v>0</v>
      </c>
      <c r="V23" s="684">
        <v>0</v>
      </c>
      <c r="W23" s="683">
        <v>193200</v>
      </c>
      <c r="X23" s="684">
        <v>0</v>
      </c>
      <c r="Y23" s="683">
        <v>0</v>
      </c>
      <c r="Z23" s="684">
        <v>0</v>
      </c>
      <c r="AA23" s="683">
        <v>0</v>
      </c>
      <c r="AB23" s="684">
        <v>8592.7999999999993</v>
      </c>
      <c r="AC23" s="683">
        <v>134456.35</v>
      </c>
      <c r="AD23" s="684">
        <v>65001.86</v>
      </c>
      <c r="AE23" s="683">
        <v>0</v>
      </c>
      <c r="AF23" s="684">
        <v>0</v>
      </c>
      <c r="AG23" s="683">
        <v>0</v>
      </c>
      <c r="AH23" s="684">
        <v>0</v>
      </c>
      <c r="AI23" s="683">
        <v>47935.99</v>
      </c>
      <c r="AJ23" s="684">
        <v>220041.9</v>
      </c>
      <c r="AK23" s="687">
        <v>0</v>
      </c>
      <c r="AL23" s="688"/>
      <c r="AM23" s="683">
        <v>0</v>
      </c>
      <c r="AN23" s="684">
        <v>0</v>
      </c>
      <c r="AO23" s="683">
        <v>424050</v>
      </c>
      <c r="AP23" s="689">
        <v>294000</v>
      </c>
      <c r="AQ23" s="676">
        <v>0</v>
      </c>
      <c r="AR23" s="690">
        <v>0</v>
      </c>
      <c r="AS23" s="691"/>
      <c r="AT23" s="691"/>
    </row>
    <row r="24" spans="1:46" s="669" customFormat="1" x14ac:dyDescent="0.2">
      <c r="A24" s="680">
        <v>5250</v>
      </c>
      <c r="B24" s="451" t="s">
        <v>2255</v>
      </c>
      <c r="C24" s="681">
        <v>18932443</v>
      </c>
      <c r="D24" s="682">
        <v>2711995.840000011</v>
      </c>
      <c r="E24" s="683">
        <v>0</v>
      </c>
      <c r="F24" s="694"/>
      <c r="G24" s="683">
        <v>0</v>
      </c>
      <c r="H24" s="684">
        <v>0</v>
      </c>
      <c r="I24" s="683">
        <v>18932443</v>
      </c>
      <c r="J24" s="684">
        <v>2711995.840000011</v>
      </c>
      <c r="K24" s="683">
        <v>0</v>
      </c>
      <c r="L24" s="684">
        <v>0</v>
      </c>
      <c r="M24" s="683">
        <v>0</v>
      </c>
      <c r="N24" s="684">
        <v>0</v>
      </c>
      <c r="O24" s="683">
        <v>0</v>
      </c>
      <c r="P24" s="684">
        <v>0</v>
      </c>
      <c r="Q24" s="683">
        <v>0</v>
      </c>
      <c r="R24" s="684">
        <v>0</v>
      </c>
      <c r="S24" s="685">
        <v>0</v>
      </c>
      <c r="T24" s="686">
        <v>0</v>
      </c>
      <c r="U24" s="683">
        <v>0</v>
      </c>
      <c r="V24" s="684">
        <v>0</v>
      </c>
      <c r="W24" s="683">
        <v>0</v>
      </c>
      <c r="X24" s="684">
        <v>0</v>
      </c>
      <c r="Y24" s="683">
        <v>0</v>
      </c>
      <c r="Z24" s="684">
        <v>0</v>
      </c>
      <c r="AA24" s="683">
        <v>0</v>
      </c>
      <c r="AB24" s="684">
        <v>0</v>
      </c>
      <c r="AC24" s="683">
        <v>0</v>
      </c>
      <c r="AD24" s="684">
        <v>0</v>
      </c>
      <c r="AE24" s="683">
        <v>0</v>
      </c>
      <c r="AF24" s="684">
        <v>0</v>
      </c>
      <c r="AG24" s="683">
        <v>0</v>
      </c>
      <c r="AH24" s="684">
        <v>0</v>
      </c>
      <c r="AI24" s="683">
        <v>0</v>
      </c>
      <c r="AJ24" s="684">
        <v>0</v>
      </c>
      <c r="AK24" s="687">
        <v>0</v>
      </c>
      <c r="AL24" s="688"/>
      <c r="AM24" s="683">
        <v>0</v>
      </c>
      <c r="AN24" s="684">
        <v>0</v>
      </c>
      <c r="AO24" s="683">
        <v>0</v>
      </c>
      <c r="AP24" s="689">
        <v>0</v>
      </c>
      <c r="AQ24" s="676">
        <v>0</v>
      </c>
      <c r="AR24" s="690">
        <v>0</v>
      </c>
      <c r="AS24" s="691"/>
      <c r="AT24" s="691"/>
    </row>
    <row r="25" spans="1:46" s="669" customFormat="1" x14ac:dyDescent="0.2">
      <c r="A25" s="680">
        <v>5260</v>
      </c>
      <c r="B25" s="451" t="s">
        <v>2256</v>
      </c>
      <c r="C25" s="681">
        <v>0</v>
      </c>
      <c r="D25" s="682">
        <v>0</v>
      </c>
      <c r="E25" s="683">
        <v>0</v>
      </c>
      <c r="F25" s="684">
        <v>0</v>
      </c>
      <c r="G25" s="683">
        <v>0</v>
      </c>
      <c r="H25" s="684">
        <v>0</v>
      </c>
      <c r="I25" s="683">
        <v>0</v>
      </c>
      <c r="J25" s="684">
        <v>0</v>
      </c>
      <c r="K25" s="683">
        <v>0</v>
      </c>
      <c r="L25" s="684">
        <v>0</v>
      </c>
      <c r="M25" s="683">
        <v>0</v>
      </c>
      <c r="N25" s="684">
        <v>0</v>
      </c>
      <c r="O25" s="683">
        <v>0</v>
      </c>
      <c r="P25" s="684">
        <v>0</v>
      </c>
      <c r="Q25" s="683">
        <v>0</v>
      </c>
      <c r="R25" s="684">
        <v>0</v>
      </c>
      <c r="S25" s="685">
        <v>0</v>
      </c>
      <c r="T25" s="686">
        <v>0</v>
      </c>
      <c r="U25" s="683">
        <v>0</v>
      </c>
      <c r="V25" s="684">
        <v>0</v>
      </c>
      <c r="W25" s="683">
        <v>0</v>
      </c>
      <c r="X25" s="684">
        <v>0</v>
      </c>
      <c r="Y25" s="683">
        <v>0</v>
      </c>
      <c r="Z25" s="684">
        <v>0</v>
      </c>
      <c r="AA25" s="683">
        <v>0</v>
      </c>
      <c r="AB25" s="684">
        <v>0</v>
      </c>
      <c r="AC25" s="683">
        <v>0</v>
      </c>
      <c r="AD25" s="684">
        <v>0</v>
      </c>
      <c r="AE25" s="683">
        <v>0</v>
      </c>
      <c r="AF25" s="684">
        <v>0</v>
      </c>
      <c r="AG25" s="683">
        <v>0</v>
      </c>
      <c r="AH25" s="684">
        <v>0</v>
      </c>
      <c r="AI25" s="683">
        <v>0</v>
      </c>
      <c r="AJ25" s="684">
        <v>0</v>
      </c>
      <c r="AK25" s="687">
        <v>0</v>
      </c>
      <c r="AL25" s="688"/>
      <c r="AM25" s="683">
        <v>0</v>
      </c>
      <c r="AN25" s="684">
        <v>0</v>
      </c>
      <c r="AO25" s="683">
        <v>0</v>
      </c>
      <c r="AP25" s="689">
        <v>0</v>
      </c>
      <c r="AQ25" s="676">
        <v>0</v>
      </c>
      <c r="AR25" s="690">
        <v>0</v>
      </c>
      <c r="AS25" s="691"/>
      <c r="AT25" s="691"/>
    </row>
    <row r="26" spans="1:46" s="669" customFormat="1" x14ac:dyDescent="0.2">
      <c r="A26" s="680">
        <v>5270</v>
      </c>
      <c r="B26" s="451" t="s">
        <v>2257</v>
      </c>
      <c r="C26" s="681">
        <v>0</v>
      </c>
      <c r="D26" s="682">
        <v>0</v>
      </c>
      <c r="E26" s="683">
        <v>0</v>
      </c>
      <c r="F26" s="684">
        <v>0</v>
      </c>
      <c r="G26" s="683">
        <v>0</v>
      </c>
      <c r="H26" s="684">
        <v>0</v>
      </c>
      <c r="I26" s="683">
        <v>0</v>
      </c>
      <c r="J26" s="684">
        <v>0</v>
      </c>
      <c r="K26" s="683">
        <v>0</v>
      </c>
      <c r="L26" s="684">
        <v>0</v>
      </c>
      <c r="M26" s="683">
        <v>0</v>
      </c>
      <c r="N26" s="684">
        <v>0</v>
      </c>
      <c r="O26" s="683">
        <v>0</v>
      </c>
      <c r="P26" s="684">
        <v>0</v>
      </c>
      <c r="Q26" s="683">
        <v>0</v>
      </c>
      <c r="R26" s="684">
        <v>0</v>
      </c>
      <c r="S26" s="685">
        <v>0</v>
      </c>
      <c r="T26" s="686">
        <v>0</v>
      </c>
      <c r="U26" s="683">
        <v>0</v>
      </c>
      <c r="V26" s="684">
        <v>0</v>
      </c>
      <c r="W26" s="683">
        <v>0</v>
      </c>
      <c r="X26" s="684">
        <v>0</v>
      </c>
      <c r="Y26" s="683">
        <v>0</v>
      </c>
      <c r="Z26" s="684">
        <v>0</v>
      </c>
      <c r="AA26" s="683">
        <v>0</v>
      </c>
      <c r="AB26" s="684">
        <v>0</v>
      </c>
      <c r="AC26" s="683">
        <v>0</v>
      </c>
      <c r="AD26" s="684">
        <v>0</v>
      </c>
      <c r="AE26" s="683">
        <v>0</v>
      </c>
      <c r="AF26" s="684">
        <v>0</v>
      </c>
      <c r="AG26" s="683">
        <v>0</v>
      </c>
      <c r="AH26" s="684">
        <v>0</v>
      </c>
      <c r="AI26" s="683">
        <v>0</v>
      </c>
      <c r="AJ26" s="684">
        <v>0</v>
      </c>
      <c r="AK26" s="687">
        <v>0</v>
      </c>
      <c r="AL26" s="688"/>
      <c r="AM26" s="683">
        <v>0</v>
      </c>
      <c r="AN26" s="684">
        <v>0</v>
      </c>
      <c r="AO26" s="683">
        <v>0</v>
      </c>
      <c r="AP26" s="689">
        <v>0</v>
      </c>
      <c r="AQ26" s="676">
        <v>0</v>
      </c>
      <c r="AR26" s="690">
        <v>0</v>
      </c>
      <c r="AS26" s="691"/>
      <c r="AT26" s="691"/>
    </row>
    <row r="27" spans="1:46" s="669" customFormat="1" x14ac:dyDescent="0.2">
      <c r="A27" s="680">
        <v>5280</v>
      </c>
      <c r="B27" s="451" t="s">
        <v>377</v>
      </c>
      <c r="C27" s="681">
        <v>0</v>
      </c>
      <c r="D27" s="682">
        <v>0</v>
      </c>
      <c r="E27" s="683">
        <v>0</v>
      </c>
      <c r="F27" s="684">
        <v>0</v>
      </c>
      <c r="G27" s="683">
        <v>0</v>
      </c>
      <c r="H27" s="684">
        <v>0</v>
      </c>
      <c r="I27" s="683">
        <v>0</v>
      </c>
      <c r="J27" s="684">
        <v>0</v>
      </c>
      <c r="K27" s="683">
        <v>0</v>
      </c>
      <c r="L27" s="684">
        <v>0</v>
      </c>
      <c r="M27" s="683">
        <v>0</v>
      </c>
      <c r="N27" s="684">
        <v>0</v>
      </c>
      <c r="O27" s="683">
        <v>0</v>
      </c>
      <c r="P27" s="684">
        <v>0</v>
      </c>
      <c r="Q27" s="683">
        <v>0</v>
      </c>
      <c r="R27" s="684">
        <v>0</v>
      </c>
      <c r="S27" s="685">
        <v>0</v>
      </c>
      <c r="T27" s="686">
        <v>0</v>
      </c>
      <c r="U27" s="683">
        <v>0</v>
      </c>
      <c r="V27" s="684">
        <v>0</v>
      </c>
      <c r="W27" s="683">
        <v>0</v>
      </c>
      <c r="X27" s="684">
        <v>0</v>
      </c>
      <c r="Y27" s="683">
        <v>0</v>
      </c>
      <c r="Z27" s="684">
        <v>0</v>
      </c>
      <c r="AA27" s="683">
        <v>0</v>
      </c>
      <c r="AB27" s="684">
        <v>0</v>
      </c>
      <c r="AC27" s="683">
        <v>0</v>
      </c>
      <c r="AD27" s="684">
        <v>0</v>
      </c>
      <c r="AE27" s="683">
        <v>0</v>
      </c>
      <c r="AF27" s="684">
        <v>0</v>
      </c>
      <c r="AG27" s="683">
        <v>0</v>
      </c>
      <c r="AH27" s="684">
        <v>0</v>
      </c>
      <c r="AI27" s="683">
        <v>0</v>
      </c>
      <c r="AJ27" s="684">
        <v>0</v>
      </c>
      <c r="AK27" s="687">
        <v>0</v>
      </c>
      <c r="AL27" s="688"/>
      <c r="AM27" s="683">
        <v>0</v>
      </c>
      <c r="AN27" s="684">
        <v>0</v>
      </c>
      <c r="AO27" s="683">
        <v>0</v>
      </c>
      <c r="AP27" s="689">
        <v>0</v>
      </c>
      <c r="AQ27" s="676">
        <v>0</v>
      </c>
      <c r="AR27" s="690">
        <v>0</v>
      </c>
      <c r="AS27" s="691"/>
      <c r="AT27" s="691"/>
    </row>
    <row r="28" spans="1:46" s="669" customFormat="1" x14ac:dyDescent="0.2">
      <c r="A28" s="680">
        <v>5290</v>
      </c>
      <c r="B28" s="451" t="s">
        <v>2258</v>
      </c>
      <c r="C28" s="681">
        <v>0</v>
      </c>
      <c r="D28" s="682">
        <v>0</v>
      </c>
      <c r="E28" s="683">
        <v>0</v>
      </c>
      <c r="F28" s="684">
        <v>0</v>
      </c>
      <c r="G28" s="683">
        <v>0</v>
      </c>
      <c r="H28" s="684">
        <v>0</v>
      </c>
      <c r="I28" s="683">
        <v>0</v>
      </c>
      <c r="J28" s="684">
        <v>0</v>
      </c>
      <c r="K28" s="683">
        <v>0</v>
      </c>
      <c r="L28" s="684">
        <v>0</v>
      </c>
      <c r="M28" s="683">
        <v>0</v>
      </c>
      <c r="N28" s="684">
        <v>0</v>
      </c>
      <c r="O28" s="683">
        <v>0</v>
      </c>
      <c r="P28" s="684">
        <v>0</v>
      </c>
      <c r="Q28" s="683">
        <v>0</v>
      </c>
      <c r="R28" s="684">
        <v>0</v>
      </c>
      <c r="S28" s="685">
        <v>0</v>
      </c>
      <c r="T28" s="686">
        <v>0</v>
      </c>
      <c r="U28" s="683">
        <v>0</v>
      </c>
      <c r="V28" s="684">
        <v>0</v>
      </c>
      <c r="W28" s="683">
        <v>0</v>
      </c>
      <c r="X28" s="684">
        <v>0</v>
      </c>
      <c r="Y28" s="683">
        <v>0</v>
      </c>
      <c r="Z28" s="684">
        <v>0</v>
      </c>
      <c r="AA28" s="683">
        <v>0</v>
      </c>
      <c r="AB28" s="684">
        <v>0</v>
      </c>
      <c r="AC28" s="683">
        <v>0</v>
      </c>
      <c r="AD28" s="684">
        <v>0</v>
      </c>
      <c r="AE28" s="683">
        <v>0</v>
      </c>
      <c r="AF28" s="684">
        <v>0</v>
      </c>
      <c r="AG28" s="683">
        <v>0</v>
      </c>
      <c r="AH28" s="684">
        <v>0</v>
      </c>
      <c r="AI28" s="683">
        <v>0</v>
      </c>
      <c r="AJ28" s="684">
        <v>0</v>
      </c>
      <c r="AK28" s="687">
        <v>0</v>
      </c>
      <c r="AL28" s="688"/>
      <c r="AM28" s="683">
        <v>0</v>
      </c>
      <c r="AN28" s="684">
        <v>0</v>
      </c>
      <c r="AO28" s="683">
        <v>0</v>
      </c>
      <c r="AP28" s="689">
        <v>0</v>
      </c>
      <c r="AQ28" s="676">
        <v>0</v>
      </c>
      <c r="AR28" s="690">
        <v>0</v>
      </c>
      <c r="AS28" s="691"/>
      <c r="AT28" s="691"/>
    </row>
    <row r="29" spans="1:46" s="669" customFormat="1" x14ac:dyDescent="0.2">
      <c r="A29" s="680">
        <v>5310</v>
      </c>
      <c r="B29" s="451" t="s">
        <v>294</v>
      </c>
      <c r="C29" s="681">
        <v>0</v>
      </c>
      <c r="D29" s="682">
        <v>0</v>
      </c>
      <c r="E29" s="683">
        <v>0</v>
      </c>
      <c r="F29" s="684">
        <v>0</v>
      </c>
      <c r="G29" s="683">
        <v>0</v>
      </c>
      <c r="H29" s="684">
        <v>0</v>
      </c>
      <c r="I29" s="683">
        <v>0</v>
      </c>
      <c r="J29" s="684">
        <v>0</v>
      </c>
      <c r="K29" s="683">
        <v>0</v>
      </c>
      <c r="L29" s="684">
        <v>0</v>
      </c>
      <c r="M29" s="683">
        <v>0</v>
      </c>
      <c r="N29" s="684">
        <v>0</v>
      </c>
      <c r="O29" s="683">
        <v>0</v>
      </c>
      <c r="P29" s="684">
        <v>0</v>
      </c>
      <c r="Q29" s="683">
        <v>0</v>
      </c>
      <c r="R29" s="684">
        <v>0</v>
      </c>
      <c r="S29" s="685">
        <v>0</v>
      </c>
      <c r="T29" s="686">
        <v>0</v>
      </c>
      <c r="U29" s="683">
        <v>0</v>
      </c>
      <c r="V29" s="684">
        <v>0</v>
      </c>
      <c r="W29" s="683">
        <v>0</v>
      </c>
      <c r="X29" s="684">
        <v>0</v>
      </c>
      <c r="Y29" s="683">
        <v>0</v>
      </c>
      <c r="Z29" s="684">
        <v>0</v>
      </c>
      <c r="AA29" s="683">
        <v>0</v>
      </c>
      <c r="AB29" s="684">
        <v>0</v>
      </c>
      <c r="AC29" s="683">
        <v>0</v>
      </c>
      <c r="AD29" s="684">
        <v>0</v>
      </c>
      <c r="AE29" s="683">
        <v>0</v>
      </c>
      <c r="AF29" s="684">
        <v>0</v>
      </c>
      <c r="AG29" s="683">
        <v>0</v>
      </c>
      <c r="AH29" s="684">
        <v>0</v>
      </c>
      <c r="AI29" s="683">
        <v>0</v>
      </c>
      <c r="AJ29" s="684">
        <v>0</v>
      </c>
      <c r="AK29" s="687">
        <v>0</v>
      </c>
      <c r="AL29" s="688"/>
      <c r="AM29" s="683">
        <v>0</v>
      </c>
      <c r="AN29" s="684">
        <v>0</v>
      </c>
      <c r="AO29" s="683">
        <v>0</v>
      </c>
      <c r="AP29" s="689">
        <v>0</v>
      </c>
      <c r="AQ29" s="676">
        <v>0</v>
      </c>
      <c r="AR29" s="690">
        <v>0</v>
      </c>
      <c r="AS29" s="691"/>
      <c r="AT29" s="691"/>
    </row>
    <row r="30" spans="1:46" s="669" customFormat="1" x14ac:dyDescent="0.2">
      <c r="A30" s="680">
        <v>5320</v>
      </c>
      <c r="B30" s="451" t="s">
        <v>295</v>
      </c>
      <c r="C30" s="681">
        <v>0</v>
      </c>
      <c r="D30" s="682">
        <v>0</v>
      </c>
      <c r="E30" s="683">
        <v>0</v>
      </c>
      <c r="F30" s="684">
        <v>0</v>
      </c>
      <c r="G30" s="683">
        <v>0</v>
      </c>
      <c r="H30" s="684">
        <v>0</v>
      </c>
      <c r="I30" s="683">
        <v>0</v>
      </c>
      <c r="J30" s="684">
        <v>0</v>
      </c>
      <c r="K30" s="683">
        <v>0</v>
      </c>
      <c r="L30" s="684">
        <v>0</v>
      </c>
      <c r="M30" s="683">
        <v>0</v>
      </c>
      <c r="N30" s="684">
        <v>0</v>
      </c>
      <c r="O30" s="683">
        <v>0</v>
      </c>
      <c r="P30" s="684">
        <v>0</v>
      </c>
      <c r="Q30" s="683">
        <v>0</v>
      </c>
      <c r="R30" s="684">
        <v>0</v>
      </c>
      <c r="S30" s="685">
        <v>0</v>
      </c>
      <c r="T30" s="686">
        <v>0</v>
      </c>
      <c r="U30" s="683">
        <v>0</v>
      </c>
      <c r="V30" s="684">
        <v>0</v>
      </c>
      <c r="W30" s="683">
        <v>0</v>
      </c>
      <c r="X30" s="684">
        <v>0</v>
      </c>
      <c r="Y30" s="683">
        <v>0</v>
      </c>
      <c r="Z30" s="684">
        <v>0</v>
      </c>
      <c r="AA30" s="683">
        <v>0</v>
      </c>
      <c r="AB30" s="684">
        <v>0</v>
      </c>
      <c r="AC30" s="683">
        <v>0</v>
      </c>
      <c r="AD30" s="684">
        <v>0</v>
      </c>
      <c r="AE30" s="683">
        <v>0</v>
      </c>
      <c r="AF30" s="684">
        <v>0</v>
      </c>
      <c r="AG30" s="683">
        <v>0</v>
      </c>
      <c r="AH30" s="684">
        <v>0</v>
      </c>
      <c r="AI30" s="683">
        <v>0</v>
      </c>
      <c r="AJ30" s="684">
        <v>0</v>
      </c>
      <c r="AK30" s="687">
        <v>0</v>
      </c>
      <c r="AL30" s="688"/>
      <c r="AM30" s="683">
        <v>0</v>
      </c>
      <c r="AN30" s="684">
        <v>0</v>
      </c>
      <c r="AO30" s="683">
        <v>0</v>
      </c>
      <c r="AP30" s="689">
        <v>0</v>
      </c>
      <c r="AQ30" s="676">
        <v>0</v>
      </c>
      <c r="AR30" s="690">
        <v>0</v>
      </c>
      <c r="AS30" s="691"/>
      <c r="AT30" s="691"/>
    </row>
    <row r="31" spans="1:46" s="669" customFormat="1" x14ac:dyDescent="0.2">
      <c r="A31" s="680">
        <v>5330</v>
      </c>
      <c r="B31" s="451" t="s">
        <v>296</v>
      </c>
      <c r="C31" s="681">
        <v>88534215.670000002</v>
      </c>
      <c r="D31" s="682">
        <v>56409319.289999999</v>
      </c>
      <c r="E31" s="683">
        <v>0</v>
      </c>
      <c r="F31" s="684">
        <v>0</v>
      </c>
      <c r="G31" s="683">
        <v>0</v>
      </c>
      <c r="H31" s="684">
        <v>0</v>
      </c>
      <c r="I31" s="683">
        <v>82534215.670000002</v>
      </c>
      <c r="J31" s="684">
        <v>55409319.289999999</v>
      </c>
      <c r="K31" s="683">
        <v>0</v>
      </c>
      <c r="L31" s="684">
        <v>0</v>
      </c>
      <c r="M31" s="683">
        <v>0</v>
      </c>
      <c r="N31" s="684">
        <v>0</v>
      </c>
      <c r="O31" s="683">
        <v>0</v>
      </c>
      <c r="P31" s="684">
        <v>0</v>
      </c>
      <c r="Q31" s="683">
        <v>0</v>
      </c>
      <c r="R31" s="684">
        <v>0</v>
      </c>
      <c r="S31" s="685">
        <v>0</v>
      </c>
      <c r="T31" s="686">
        <v>0</v>
      </c>
      <c r="U31" s="683">
        <v>0</v>
      </c>
      <c r="V31" s="684">
        <v>0</v>
      </c>
      <c r="W31" s="683">
        <v>6000000</v>
      </c>
      <c r="X31" s="684">
        <v>1000000</v>
      </c>
      <c r="Y31" s="683">
        <v>0</v>
      </c>
      <c r="Z31" s="684">
        <v>0</v>
      </c>
      <c r="AA31" s="683">
        <v>0</v>
      </c>
      <c r="AB31" s="684">
        <v>0</v>
      </c>
      <c r="AC31" s="683">
        <v>0</v>
      </c>
      <c r="AD31" s="684">
        <v>0</v>
      </c>
      <c r="AE31" s="683">
        <v>0</v>
      </c>
      <c r="AF31" s="684">
        <v>0</v>
      </c>
      <c r="AG31" s="683">
        <v>0</v>
      </c>
      <c r="AH31" s="684">
        <v>0</v>
      </c>
      <c r="AI31" s="683">
        <v>0</v>
      </c>
      <c r="AJ31" s="684">
        <v>0</v>
      </c>
      <c r="AK31" s="687">
        <v>0</v>
      </c>
      <c r="AL31" s="688"/>
      <c r="AM31" s="683">
        <v>0</v>
      </c>
      <c r="AN31" s="684">
        <v>0</v>
      </c>
      <c r="AO31" s="683">
        <v>0</v>
      </c>
      <c r="AP31" s="689">
        <v>0</v>
      </c>
      <c r="AQ31" s="676">
        <v>0</v>
      </c>
      <c r="AR31" s="690">
        <v>0</v>
      </c>
      <c r="AS31" s="691"/>
      <c r="AT31" s="691"/>
    </row>
    <row r="32" spans="1:46" s="669" customFormat="1" x14ac:dyDescent="0.2">
      <c r="A32" s="670">
        <v>8002</v>
      </c>
      <c r="B32" s="451" t="s">
        <v>2295</v>
      </c>
      <c r="C32" s="681">
        <v>37858125.709999993</v>
      </c>
      <c r="D32" s="682">
        <v>207042933.65999997</v>
      </c>
      <c r="E32" s="683">
        <v>0</v>
      </c>
      <c r="F32" s="684">
        <v>0</v>
      </c>
      <c r="G32" s="683">
        <v>2759711.07</v>
      </c>
      <c r="H32" s="684">
        <v>2131565.9700000002</v>
      </c>
      <c r="I32" s="683">
        <v>0</v>
      </c>
      <c r="J32" s="684">
        <v>197646888.02999994</v>
      </c>
      <c r="K32" s="683">
        <v>0</v>
      </c>
      <c r="L32" s="684">
        <v>0</v>
      </c>
      <c r="M32" s="683">
        <v>0</v>
      </c>
      <c r="N32" s="684">
        <v>0</v>
      </c>
      <c r="O32" s="683">
        <v>0</v>
      </c>
      <c r="P32" s="684">
        <v>0</v>
      </c>
      <c r="Q32" s="683">
        <v>7734367.6500000004</v>
      </c>
      <c r="R32" s="684">
        <v>4329694.2699999996</v>
      </c>
      <c r="S32" s="685">
        <v>0</v>
      </c>
      <c r="T32" s="686">
        <v>0</v>
      </c>
      <c r="U32" s="683">
        <v>0</v>
      </c>
      <c r="V32" s="684">
        <v>0</v>
      </c>
      <c r="W32" s="683">
        <v>0</v>
      </c>
      <c r="X32" s="684">
        <v>0</v>
      </c>
      <c r="Y32" s="683">
        <v>0</v>
      </c>
      <c r="Z32" s="684">
        <v>0</v>
      </c>
      <c r="AA32" s="683">
        <v>0</v>
      </c>
      <c r="AB32" s="684">
        <v>0</v>
      </c>
      <c r="AC32" s="683">
        <v>19678320.039999999</v>
      </c>
      <c r="AD32" s="684">
        <v>2437941.7999999998</v>
      </c>
      <c r="AE32" s="683">
        <v>0</v>
      </c>
      <c r="AF32" s="684">
        <v>0</v>
      </c>
      <c r="AG32" s="683">
        <v>0</v>
      </c>
      <c r="AH32" s="684">
        <v>0</v>
      </c>
      <c r="AI32" s="683">
        <v>0</v>
      </c>
      <c r="AJ32" s="684">
        <v>0</v>
      </c>
      <c r="AK32" s="687">
        <v>6270104.6900000004</v>
      </c>
      <c r="AL32" s="688">
        <v>6121651.7699999996</v>
      </c>
      <c r="AM32" s="683">
        <v>0</v>
      </c>
      <c r="AN32" s="684">
        <v>0</v>
      </c>
      <c r="AO32" s="683">
        <v>1415622.26</v>
      </c>
      <c r="AP32" s="689">
        <v>496843.59</v>
      </c>
      <c r="AQ32" s="676">
        <v>0</v>
      </c>
      <c r="AR32" s="690">
        <v>0</v>
      </c>
      <c r="AS32" s="691"/>
      <c r="AT32" s="691"/>
    </row>
    <row r="33" spans="1:46" s="700" customFormat="1" x14ac:dyDescent="0.2">
      <c r="A33" s="695">
        <v>900003</v>
      </c>
      <c r="B33" s="696" t="s">
        <v>2296</v>
      </c>
      <c r="C33" s="697">
        <v>798116810.04279947</v>
      </c>
      <c r="D33" s="698">
        <v>920849557.52068949</v>
      </c>
      <c r="E33" s="672">
        <v>-2927782.0900000185</v>
      </c>
      <c r="F33" s="674">
        <v>3181886.0900000185</v>
      </c>
      <c r="G33" s="672">
        <v>5158004.7400000095</v>
      </c>
      <c r="H33" s="674">
        <v>8540550.2499999851</v>
      </c>
      <c r="I33" s="672">
        <v>685718619.46999979</v>
      </c>
      <c r="J33" s="674">
        <v>602497914.73000002</v>
      </c>
      <c r="K33" s="672">
        <v>735864.77999999747</v>
      </c>
      <c r="L33" s="674">
        <v>514820.63000000082</v>
      </c>
      <c r="M33" s="672">
        <v>-2147266.3500000015</v>
      </c>
      <c r="N33" s="674">
        <v>4477892.8999999985</v>
      </c>
      <c r="O33" s="672">
        <v>0</v>
      </c>
      <c r="P33" s="674">
        <v>0</v>
      </c>
      <c r="Q33" s="672">
        <v>84440334.120000005</v>
      </c>
      <c r="R33" s="674">
        <v>40568001.329999983</v>
      </c>
      <c r="S33" s="672">
        <v>2248887.75</v>
      </c>
      <c r="T33" s="674">
        <v>4995321.6399999857</v>
      </c>
      <c r="U33" s="672">
        <v>397526.05999999959</v>
      </c>
      <c r="V33" s="674">
        <v>871562.0700000003</v>
      </c>
      <c r="W33" s="672">
        <v>-18717103.069999993</v>
      </c>
      <c r="X33" s="674">
        <v>19428608.170689672</v>
      </c>
      <c r="Y33" s="672">
        <v>2739368.0000000037</v>
      </c>
      <c r="Z33" s="674">
        <v>3154174.3599999994</v>
      </c>
      <c r="AA33" s="672">
        <v>-312610.33000000194</v>
      </c>
      <c r="AB33" s="674">
        <v>11037430.129999995</v>
      </c>
      <c r="AC33" s="672">
        <v>30387963.589999989</v>
      </c>
      <c r="AD33" s="674">
        <v>112351843.43000004</v>
      </c>
      <c r="AE33" s="672">
        <v>-3378063.2900000066</v>
      </c>
      <c r="AF33" s="674">
        <v>14135656.080000013</v>
      </c>
      <c r="AG33" s="672">
        <v>648908.37999999989</v>
      </c>
      <c r="AH33" s="674">
        <v>1106352.5100000002</v>
      </c>
      <c r="AI33" s="672">
        <v>2938837.3999999985</v>
      </c>
      <c r="AJ33" s="674">
        <v>3536164.339999998</v>
      </c>
      <c r="AK33" s="672">
        <v>5897621.7727999985</v>
      </c>
      <c r="AL33" s="674">
        <v>2866983.6999999881</v>
      </c>
      <c r="AM33" s="672">
        <v>2139294.9700000063</v>
      </c>
      <c r="AN33" s="674">
        <v>4502784.6599999964</v>
      </c>
      <c r="AO33" s="672">
        <v>2148404.1400000006</v>
      </c>
      <c r="AP33" s="675">
        <v>5380196.7799999937</v>
      </c>
      <c r="AQ33" s="676">
        <v>0</v>
      </c>
      <c r="AR33" s="699">
        <v>80568397.419999987</v>
      </c>
    </row>
    <row r="34" spans="1:46" s="669" customFormat="1" x14ac:dyDescent="0.2">
      <c r="A34" s="680"/>
      <c r="B34" s="458" t="s">
        <v>2297</v>
      </c>
      <c r="C34" s="671"/>
      <c r="D34" s="682"/>
      <c r="E34" s="683"/>
      <c r="F34" s="684"/>
      <c r="G34" s="683"/>
      <c r="H34" s="684"/>
      <c r="I34" s="683"/>
      <c r="J34" s="684"/>
      <c r="K34" s="683"/>
      <c r="L34" s="684"/>
      <c r="M34" s="683"/>
      <c r="N34" s="684"/>
      <c r="O34" s="683"/>
      <c r="P34" s="684"/>
      <c r="Q34" s="683"/>
      <c r="R34" s="684"/>
      <c r="S34" s="683"/>
      <c r="T34" s="684"/>
      <c r="U34" s="683"/>
      <c r="V34" s="684"/>
      <c r="W34" s="683"/>
      <c r="X34" s="684"/>
      <c r="Y34" s="683"/>
      <c r="Z34" s="684"/>
      <c r="AA34" s="683"/>
      <c r="AB34" s="684"/>
      <c r="AC34" s="683"/>
      <c r="AD34" s="684"/>
      <c r="AE34" s="683"/>
      <c r="AF34" s="684"/>
      <c r="AG34" s="683"/>
      <c r="AH34" s="684"/>
      <c r="AI34" s="683"/>
      <c r="AJ34" s="684"/>
      <c r="AK34" s="683"/>
      <c r="AL34" s="684"/>
      <c r="AM34" s="683"/>
      <c r="AN34" s="684"/>
      <c r="AO34" s="683"/>
      <c r="AP34" s="689"/>
      <c r="AQ34" s="701"/>
      <c r="AR34" s="690"/>
      <c r="AS34" s="691"/>
      <c r="AT34" s="691"/>
    </row>
    <row r="35" spans="1:46" s="669" customFormat="1" x14ac:dyDescent="0.2">
      <c r="A35" s="680"/>
      <c r="B35" s="702" t="s">
        <v>2298</v>
      </c>
      <c r="C35" s="671"/>
      <c r="D35" s="682"/>
      <c r="E35" s="683"/>
      <c r="F35" s="684"/>
      <c r="G35" s="683"/>
      <c r="H35" s="684"/>
      <c r="I35" s="683"/>
      <c r="J35" s="684"/>
      <c r="K35" s="683"/>
      <c r="L35" s="684"/>
      <c r="M35" s="683"/>
      <c r="N35" s="684"/>
      <c r="O35" s="683"/>
      <c r="P35" s="684"/>
      <c r="Q35" s="683"/>
      <c r="R35" s="684"/>
      <c r="S35" s="683"/>
      <c r="T35" s="684"/>
      <c r="U35" s="683"/>
      <c r="V35" s="684"/>
      <c r="W35" s="683"/>
      <c r="X35" s="684"/>
      <c r="Y35" s="683"/>
      <c r="Z35" s="684"/>
      <c r="AA35" s="683"/>
      <c r="AB35" s="684"/>
      <c r="AC35" s="683"/>
      <c r="AD35" s="684"/>
      <c r="AE35" s="683"/>
      <c r="AF35" s="684"/>
      <c r="AG35" s="683"/>
      <c r="AH35" s="684"/>
      <c r="AI35" s="683"/>
      <c r="AJ35" s="684"/>
      <c r="AK35" s="683"/>
      <c r="AL35" s="684"/>
      <c r="AM35" s="683"/>
      <c r="AN35" s="684"/>
      <c r="AO35" s="683"/>
      <c r="AP35" s="689"/>
      <c r="AQ35" s="701"/>
      <c r="AR35" s="690"/>
      <c r="AS35" s="691"/>
      <c r="AT35" s="691"/>
    </row>
    <row r="36" spans="1:46" s="679" customFormat="1" x14ac:dyDescent="0.2">
      <c r="A36" s="670">
        <v>900004</v>
      </c>
      <c r="B36" s="449" t="s">
        <v>2291</v>
      </c>
      <c r="C36" s="671">
        <v>2235518595.6700001</v>
      </c>
      <c r="D36" s="515">
        <v>181005122.38</v>
      </c>
      <c r="E36" s="672">
        <v>127000</v>
      </c>
      <c r="F36" s="673">
        <v>0</v>
      </c>
      <c r="G36" s="672">
        <v>2750328.76</v>
      </c>
      <c r="H36" s="674">
        <v>1970819.94</v>
      </c>
      <c r="I36" s="672">
        <v>2102343917.96</v>
      </c>
      <c r="J36" s="674">
        <v>178148247.53999999</v>
      </c>
      <c r="K36" s="672">
        <v>0</v>
      </c>
      <c r="L36" s="674">
        <v>468992.38</v>
      </c>
      <c r="M36" s="672">
        <v>118996309.59999999</v>
      </c>
      <c r="N36" s="674">
        <v>112065.180000001</v>
      </c>
      <c r="O36" s="672">
        <v>0</v>
      </c>
      <c r="P36" s="674">
        <v>0</v>
      </c>
      <c r="Q36" s="672">
        <v>4778470.8600000003</v>
      </c>
      <c r="R36" s="674">
        <v>0</v>
      </c>
      <c r="S36" s="672">
        <v>0</v>
      </c>
      <c r="T36" s="674">
        <v>0</v>
      </c>
      <c r="U36" s="672">
        <v>0</v>
      </c>
      <c r="V36" s="674">
        <v>0</v>
      </c>
      <c r="W36" s="672">
        <v>0</v>
      </c>
      <c r="X36" s="674">
        <v>0</v>
      </c>
      <c r="Y36" s="672">
        <v>0</v>
      </c>
      <c r="Z36" s="674">
        <v>0</v>
      </c>
      <c r="AA36" s="672">
        <v>5593664.0999999996</v>
      </c>
      <c r="AB36" s="674">
        <v>289383.45</v>
      </c>
      <c r="AC36" s="672">
        <v>0</v>
      </c>
      <c r="AD36" s="674">
        <v>0</v>
      </c>
      <c r="AE36" s="672">
        <v>887978.79</v>
      </c>
      <c r="AF36" s="674">
        <v>0</v>
      </c>
      <c r="AG36" s="672">
        <v>16853.919999999998</v>
      </c>
      <c r="AH36" s="674">
        <v>15613.89</v>
      </c>
      <c r="AI36" s="672">
        <v>0</v>
      </c>
      <c r="AJ36" s="674">
        <v>0</v>
      </c>
      <c r="AK36" s="672">
        <v>0</v>
      </c>
      <c r="AL36" s="674">
        <v>5921303.3399999999</v>
      </c>
      <c r="AM36" s="672">
        <v>24071.679999999935</v>
      </c>
      <c r="AN36" s="674">
        <v>0</v>
      </c>
      <c r="AO36" s="672">
        <v>0</v>
      </c>
      <c r="AP36" s="675">
        <v>0</v>
      </c>
      <c r="AQ36" s="701"/>
      <c r="AR36" s="677">
        <v>0</v>
      </c>
      <c r="AS36" s="678"/>
      <c r="AT36" s="678"/>
    </row>
    <row r="37" spans="1:46" s="669" customFormat="1" x14ac:dyDescent="0.2">
      <c r="A37" s="670" t="s">
        <v>2314</v>
      </c>
      <c r="B37" s="451" t="s">
        <v>2196</v>
      </c>
      <c r="C37" s="681">
        <v>91234565.649999991</v>
      </c>
      <c r="D37" s="682">
        <v>0</v>
      </c>
      <c r="E37" s="683">
        <v>0</v>
      </c>
      <c r="F37" s="684">
        <v>0</v>
      </c>
      <c r="G37" s="683">
        <v>0</v>
      </c>
      <c r="H37" s="684">
        <v>0</v>
      </c>
      <c r="I37" s="683">
        <v>0</v>
      </c>
      <c r="J37" s="684">
        <v>0</v>
      </c>
      <c r="K37" s="683">
        <v>0</v>
      </c>
      <c r="L37" s="684">
        <v>0</v>
      </c>
      <c r="M37" s="683">
        <v>86491576.459999993</v>
      </c>
      <c r="N37" s="684">
        <v>0</v>
      </c>
      <c r="O37" s="683">
        <v>0</v>
      </c>
      <c r="P37" s="684">
        <v>0</v>
      </c>
      <c r="Q37" s="764">
        <v>4742989.1900000004</v>
      </c>
      <c r="R37" s="684">
        <v>0</v>
      </c>
      <c r="S37" s="685">
        <v>0</v>
      </c>
      <c r="T37" s="686">
        <v>0</v>
      </c>
      <c r="U37" s="683">
        <v>0</v>
      </c>
      <c r="V37" s="684">
        <v>0</v>
      </c>
      <c r="W37" s="683">
        <v>0</v>
      </c>
      <c r="X37" s="684">
        <v>0</v>
      </c>
      <c r="Y37" s="683">
        <v>0</v>
      </c>
      <c r="Z37" s="684">
        <v>0</v>
      </c>
      <c r="AA37" s="683">
        <v>0</v>
      </c>
      <c r="AB37" s="684">
        <v>0</v>
      </c>
      <c r="AC37" s="683">
        <v>0</v>
      </c>
      <c r="AD37" s="684">
        <v>0</v>
      </c>
      <c r="AE37" s="683">
        <v>0</v>
      </c>
      <c r="AF37" s="684">
        <v>0</v>
      </c>
      <c r="AG37" s="683">
        <v>0</v>
      </c>
      <c r="AH37" s="684">
        <v>0</v>
      </c>
      <c r="AI37" s="683">
        <v>0</v>
      </c>
      <c r="AJ37" s="684">
        <v>0</v>
      </c>
      <c r="AK37" s="687">
        <v>0</v>
      </c>
      <c r="AL37" s="688">
        <v>0</v>
      </c>
      <c r="AM37" s="683">
        <v>0</v>
      </c>
      <c r="AN37" s="684">
        <v>0</v>
      </c>
      <c r="AO37" s="683">
        <v>0</v>
      </c>
      <c r="AP37" s="689">
        <v>0</v>
      </c>
      <c r="AQ37" s="676">
        <v>0</v>
      </c>
      <c r="AR37" s="690">
        <v>0</v>
      </c>
      <c r="AS37" s="691"/>
      <c r="AT37" s="691"/>
    </row>
    <row r="38" spans="1:46" s="669" customFormat="1" x14ac:dyDescent="0.2">
      <c r="A38" s="670" t="s">
        <v>2315</v>
      </c>
      <c r="B38" s="451" t="s">
        <v>2197</v>
      </c>
      <c r="C38" s="681">
        <v>40342806.130000003</v>
      </c>
      <c r="D38" s="682">
        <v>2844672.310000001</v>
      </c>
      <c r="E38" s="683">
        <v>127000</v>
      </c>
      <c r="F38" s="684">
        <v>0</v>
      </c>
      <c r="G38" s="683">
        <v>2750328.76</v>
      </c>
      <c r="H38" s="684">
        <v>1970819.94</v>
      </c>
      <c r="I38" s="683">
        <v>0</v>
      </c>
      <c r="J38" s="684">
        <v>0</v>
      </c>
      <c r="K38" s="683">
        <v>0</v>
      </c>
      <c r="L38" s="684">
        <v>468992.38</v>
      </c>
      <c r="M38" s="683">
        <v>32497613.059999999</v>
      </c>
      <c r="N38" s="684">
        <v>112065.180000001</v>
      </c>
      <c r="O38" s="683">
        <v>0</v>
      </c>
      <c r="P38" s="684">
        <v>0</v>
      </c>
      <c r="Q38" s="683">
        <v>0</v>
      </c>
      <c r="R38" s="684">
        <v>0</v>
      </c>
      <c r="S38" s="685">
        <v>0</v>
      </c>
      <c r="T38" s="686">
        <v>0</v>
      </c>
      <c r="U38" s="683">
        <v>0</v>
      </c>
      <c r="V38" s="684">
        <v>0</v>
      </c>
      <c r="W38" s="683">
        <v>0</v>
      </c>
      <c r="X38" s="684">
        <v>0</v>
      </c>
      <c r="Y38" s="683">
        <v>0</v>
      </c>
      <c r="Z38" s="684">
        <v>0</v>
      </c>
      <c r="AA38" s="683">
        <v>4063031.6</v>
      </c>
      <c r="AB38" s="684">
        <v>289300.92</v>
      </c>
      <c r="AC38" s="683">
        <v>0</v>
      </c>
      <c r="AD38" s="684">
        <v>0</v>
      </c>
      <c r="AE38" s="683">
        <v>887978.79</v>
      </c>
      <c r="AF38" s="684">
        <v>0</v>
      </c>
      <c r="AG38" s="683">
        <v>16853.919999999998</v>
      </c>
      <c r="AH38" s="684">
        <v>3493.89</v>
      </c>
      <c r="AI38" s="683">
        <v>0</v>
      </c>
      <c r="AJ38" s="684">
        <v>0</v>
      </c>
      <c r="AK38" s="687">
        <v>0</v>
      </c>
      <c r="AL38" s="688">
        <v>5921303.3399999999</v>
      </c>
      <c r="AM38" s="683">
        <v>0</v>
      </c>
      <c r="AN38" s="684">
        <v>0</v>
      </c>
      <c r="AO38" s="683">
        <v>0</v>
      </c>
      <c r="AP38" s="689">
        <v>0</v>
      </c>
      <c r="AQ38" s="676">
        <v>0</v>
      </c>
      <c r="AR38" s="690">
        <v>0</v>
      </c>
      <c r="AS38" s="691"/>
      <c r="AT38" s="691"/>
    </row>
    <row r="39" spans="1:46" s="669" customFormat="1" x14ac:dyDescent="0.2">
      <c r="A39" s="670">
        <v>8005</v>
      </c>
      <c r="B39" s="451" t="s">
        <v>2299</v>
      </c>
      <c r="C39" s="681">
        <v>2103941223.8900001</v>
      </c>
      <c r="D39" s="682">
        <v>178160450.06999999</v>
      </c>
      <c r="E39" s="683">
        <v>0</v>
      </c>
      <c r="F39" s="684">
        <v>0</v>
      </c>
      <c r="G39" s="683">
        <v>0</v>
      </c>
      <c r="H39" s="684">
        <v>0</v>
      </c>
      <c r="I39" s="683">
        <v>2102343917.96</v>
      </c>
      <c r="J39" s="684">
        <v>178148247.53999999</v>
      </c>
      <c r="K39" s="683">
        <v>0</v>
      </c>
      <c r="L39" s="684">
        <v>0</v>
      </c>
      <c r="M39" s="683">
        <v>7120.08</v>
      </c>
      <c r="N39" s="684">
        <v>0</v>
      </c>
      <c r="O39" s="683">
        <v>0</v>
      </c>
      <c r="P39" s="684">
        <v>0</v>
      </c>
      <c r="Q39" s="764">
        <v>35481.669999999984</v>
      </c>
      <c r="R39" s="684">
        <v>0</v>
      </c>
      <c r="S39" s="685">
        <v>0</v>
      </c>
      <c r="T39" s="686">
        <v>0</v>
      </c>
      <c r="U39" s="683">
        <v>0</v>
      </c>
      <c r="V39" s="684">
        <v>0</v>
      </c>
      <c r="W39" s="683">
        <v>0</v>
      </c>
      <c r="X39" s="684">
        <v>0</v>
      </c>
      <c r="Y39" s="683">
        <v>0</v>
      </c>
      <c r="Z39" s="684">
        <v>0</v>
      </c>
      <c r="AA39" s="683">
        <v>1530632.5</v>
      </c>
      <c r="AB39" s="684">
        <v>82.53</v>
      </c>
      <c r="AC39" s="683">
        <v>0</v>
      </c>
      <c r="AD39" s="684">
        <v>0</v>
      </c>
      <c r="AE39" s="683">
        <v>0</v>
      </c>
      <c r="AF39" s="684">
        <v>0</v>
      </c>
      <c r="AG39" s="683">
        <v>0</v>
      </c>
      <c r="AH39" s="684">
        <v>12120</v>
      </c>
      <c r="AI39" s="683">
        <v>0</v>
      </c>
      <c r="AJ39" s="684">
        <v>0</v>
      </c>
      <c r="AK39" s="687">
        <v>0</v>
      </c>
      <c r="AL39" s="688">
        <v>0</v>
      </c>
      <c r="AM39" s="683">
        <v>24071.679999999935</v>
      </c>
      <c r="AN39" s="684">
        <v>0</v>
      </c>
      <c r="AO39" s="683">
        <v>0</v>
      </c>
      <c r="AP39" s="689">
        <v>0</v>
      </c>
      <c r="AQ39" s="676">
        <v>0</v>
      </c>
      <c r="AR39" s="690">
        <v>0</v>
      </c>
      <c r="AS39" s="691"/>
      <c r="AT39" s="691"/>
    </row>
    <row r="40" spans="1:46" s="679" customFormat="1" x14ac:dyDescent="0.2">
      <c r="A40" s="670">
        <v>900005</v>
      </c>
      <c r="B40" s="449" t="s">
        <v>2294</v>
      </c>
      <c r="C40" s="671">
        <v>3782232876.3100004</v>
      </c>
      <c r="D40" s="515">
        <v>1019919255.4300003</v>
      </c>
      <c r="E40" s="672">
        <v>945252.37999999989</v>
      </c>
      <c r="F40" s="673">
        <v>1582317.5899999973</v>
      </c>
      <c r="G40" s="672">
        <v>419721.47</v>
      </c>
      <c r="H40" s="674">
        <v>10158993.85</v>
      </c>
      <c r="I40" s="672">
        <v>3516048636.3299999</v>
      </c>
      <c r="J40" s="674">
        <v>851422888.9000001</v>
      </c>
      <c r="K40" s="672">
        <v>50680.98</v>
      </c>
      <c r="L40" s="674">
        <v>521256.38</v>
      </c>
      <c r="M40" s="672">
        <v>118996309.59999999</v>
      </c>
      <c r="N40" s="674">
        <v>1707291.19</v>
      </c>
      <c r="O40" s="672">
        <v>0</v>
      </c>
      <c r="P40" s="674">
        <v>0</v>
      </c>
      <c r="Q40" s="672">
        <v>27171054.710000001</v>
      </c>
      <c r="R40" s="674">
        <v>10746721.869999999</v>
      </c>
      <c r="S40" s="672">
        <v>293601.59999999998</v>
      </c>
      <c r="T40" s="674">
        <v>1902258.51</v>
      </c>
      <c r="U40" s="672">
        <v>141198.10999999999</v>
      </c>
      <c r="V40" s="674">
        <v>159219.66</v>
      </c>
      <c r="W40" s="672">
        <v>21036468.23</v>
      </c>
      <c r="X40" s="674">
        <v>11819313.460000008</v>
      </c>
      <c r="Y40" s="672">
        <v>805757.21</v>
      </c>
      <c r="Z40" s="674">
        <v>1788549.83</v>
      </c>
      <c r="AA40" s="672">
        <v>6345991.21</v>
      </c>
      <c r="AB40" s="674">
        <v>4395204.45</v>
      </c>
      <c r="AC40" s="672">
        <v>619678.47000000009</v>
      </c>
      <c r="AD40" s="674">
        <v>5127276.9499999974</v>
      </c>
      <c r="AE40" s="672">
        <v>1174222.71</v>
      </c>
      <c r="AF40" s="674">
        <v>6223919.7999999942</v>
      </c>
      <c r="AG40" s="672">
        <v>16853.919999999998</v>
      </c>
      <c r="AH40" s="674">
        <v>17112.900000000001</v>
      </c>
      <c r="AI40" s="672">
        <v>147320</v>
      </c>
      <c r="AJ40" s="674">
        <v>926003.79</v>
      </c>
      <c r="AK40" s="672">
        <v>14614129.74</v>
      </c>
      <c r="AL40" s="674">
        <v>15192711.210000001</v>
      </c>
      <c r="AM40" s="672">
        <v>430236.96999999974</v>
      </c>
      <c r="AN40" s="674">
        <v>2379176.3100000005</v>
      </c>
      <c r="AO40" s="672">
        <v>7451375.8999999994</v>
      </c>
      <c r="AP40" s="675">
        <v>4382738.03</v>
      </c>
      <c r="AQ40" s="703">
        <v>65524386.770000003</v>
      </c>
      <c r="AR40" s="677">
        <v>104659011.95999999</v>
      </c>
      <c r="AS40" s="678"/>
      <c r="AT40" s="678"/>
    </row>
    <row r="41" spans="1:46" s="779" customFormat="1" x14ac:dyDescent="0.2">
      <c r="A41" s="765">
        <v>1230</v>
      </c>
      <c r="B41" s="766" t="s">
        <v>2196</v>
      </c>
      <c r="C41" s="767">
        <v>1526872580.6400001</v>
      </c>
      <c r="D41" s="768">
        <v>887722429.5400002</v>
      </c>
      <c r="E41" s="769">
        <v>274293.05</v>
      </c>
      <c r="F41" s="770">
        <v>167459.97</v>
      </c>
      <c r="G41" s="769">
        <v>0</v>
      </c>
      <c r="H41" s="770">
        <v>0</v>
      </c>
      <c r="I41" s="769">
        <v>1424286722.25</v>
      </c>
      <c r="J41" s="770">
        <v>766792948.30000019</v>
      </c>
      <c r="K41" s="769">
        <v>0</v>
      </c>
      <c r="L41" s="770">
        <v>0</v>
      </c>
      <c r="M41" s="769">
        <v>86491576.459999993</v>
      </c>
      <c r="N41" s="770">
        <v>1707291.19</v>
      </c>
      <c r="O41" s="769">
        <v>0</v>
      </c>
      <c r="P41" s="770">
        <v>0</v>
      </c>
      <c r="Q41" s="769">
        <v>0</v>
      </c>
      <c r="R41" s="770">
        <v>771962.26999999955</v>
      </c>
      <c r="S41" s="771">
        <v>0</v>
      </c>
      <c r="T41" s="772">
        <v>0</v>
      </c>
      <c r="U41" s="769">
        <v>0</v>
      </c>
      <c r="V41" s="770">
        <v>0</v>
      </c>
      <c r="W41" s="769">
        <v>15592924.949999999</v>
      </c>
      <c r="X41" s="770">
        <v>9362392.4900000095</v>
      </c>
      <c r="Y41" s="769">
        <v>0</v>
      </c>
      <c r="Z41" s="770">
        <v>0</v>
      </c>
      <c r="AA41" s="769">
        <v>146865</v>
      </c>
      <c r="AB41" s="770">
        <v>791978.67</v>
      </c>
      <c r="AC41" s="769">
        <v>80198.929999999993</v>
      </c>
      <c r="AD41" s="770">
        <v>3469384.6899999976</v>
      </c>
      <c r="AE41" s="769">
        <v>0</v>
      </c>
      <c r="AF41" s="770">
        <v>0</v>
      </c>
      <c r="AG41" s="769">
        <v>0</v>
      </c>
      <c r="AH41" s="770">
        <v>0</v>
      </c>
      <c r="AI41" s="769">
        <v>0</v>
      </c>
      <c r="AJ41" s="770">
        <v>0</v>
      </c>
      <c r="AK41" s="773">
        <v>0</v>
      </c>
      <c r="AL41" s="774">
        <v>9287312.8000000007</v>
      </c>
      <c r="AM41" s="769">
        <v>0</v>
      </c>
      <c r="AN41" s="770">
        <v>0</v>
      </c>
      <c r="AO41" s="769">
        <v>0</v>
      </c>
      <c r="AP41" s="775">
        <v>0</v>
      </c>
      <c r="AQ41" s="776">
        <v>0</v>
      </c>
      <c r="AR41" s="777">
        <v>104659011.95999999</v>
      </c>
      <c r="AS41" s="778"/>
      <c r="AT41" s="778"/>
    </row>
    <row r="42" spans="1:46" s="779" customFormat="1" x14ac:dyDescent="0.2">
      <c r="A42" s="765">
        <v>1240</v>
      </c>
      <c r="B42" s="766" t="s">
        <v>2197</v>
      </c>
      <c r="C42" s="767">
        <v>185498238.78000003</v>
      </c>
      <c r="D42" s="768">
        <v>122121332.92000002</v>
      </c>
      <c r="E42" s="769">
        <v>670959.32999999996</v>
      </c>
      <c r="F42" s="770">
        <v>1414857.6199999973</v>
      </c>
      <c r="G42" s="769">
        <v>419721.47</v>
      </c>
      <c r="H42" s="770">
        <v>10158993.85</v>
      </c>
      <c r="I42" s="769">
        <v>94482161.140000001</v>
      </c>
      <c r="J42" s="770">
        <v>76008710.319999993</v>
      </c>
      <c r="K42" s="769">
        <v>10600</v>
      </c>
      <c r="L42" s="770">
        <v>52265.52</v>
      </c>
      <c r="M42" s="769">
        <v>32497613.059999999</v>
      </c>
      <c r="N42" s="770">
        <v>0</v>
      </c>
      <c r="O42" s="769">
        <v>0</v>
      </c>
      <c r="P42" s="770">
        <v>0</v>
      </c>
      <c r="Q42" s="769">
        <v>27171054.710000001</v>
      </c>
      <c r="R42" s="770">
        <v>9893318.4699999988</v>
      </c>
      <c r="S42" s="771">
        <v>293601.59999999998</v>
      </c>
      <c r="T42" s="772">
        <v>1808358.51</v>
      </c>
      <c r="U42" s="769">
        <v>141198.10999999999</v>
      </c>
      <c r="V42" s="770">
        <v>159219.66</v>
      </c>
      <c r="W42" s="769">
        <v>4859447.9800000004</v>
      </c>
      <c r="X42" s="770">
        <v>2456920.9699999988</v>
      </c>
      <c r="Y42" s="769">
        <v>444494.93</v>
      </c>
      <c r="Z42" s="770">
        <v>1245074.6499999999</v>
      </c>
      <c r="AA42" s="769">
        <v>2521888.75</v>
      </c>
      <c r="AB42" s="770">
        <v>3466011.78</v>
      </c>
      <c r="AC42" s="769">
        <v>348734.3600000001</v>
      </c>
      <c r="AD42" s="770">
        <v>1657892.26</v>
      </c>
      <c r="AE42" s="769">
        <v>1168272.71</v>
      </c>
      <c r="AF42" s="770">
        <v>6098172.1699999943</v>
      </c>
      <c r="AG42" s="769">
        <v>0</v>
      </c>
      <c r="AH42" s="770">
        <v>13619.01</v>
      </c>
      <c r="AI42" s="769">
        <v>147320</v>
      </c>
      <c r="AJ42" s="770">
        <v>926003.79</v>
      </c>
      <c r="AK42" s="773">
        <v>14002276.310000001</v>
      </c>
      <c r="AL42" s="774">
        <v>5905398.4100000001</v>
      </c>
      <c r="AM42" s="769">
        <v>430236.96999999974</v>
      </c>
      <c r="AN42" s="770">
        <v>2379176.3100000005</v>
      </c>
      <c r="AO42" s="769">
        <v>5888657.3499999996</v>
      </c>
      <c r="AP42" s="775">
        <v>4382738.03</v>
      </c>
      <c r="AQ42" s="776">
        <v>0</v>
      </c>
      <c r="AR42" s="777">
        <v>0</v>
      </c>
      <c r="AS42" s="778"/>
      <c r="AT42" s="778"/>
    </row>
    <row r="43" spans="1:46" s="779" customFormat="1" x14ac:dyDescent="0.2">
      <c r="A43" s="765">
        <v>8006</v>
      </c>
      <c r="B43" s="766" t="s">
        <v>2300</v>
      </c>
      <c r="C43" s="767">
        <v>2069862056.8900001</v>
      </c>
      <c r="D43" s="768">
        <v>10075492.969999999</v>
      </c>
      <c r="E43" s="769">
        <v>0</v>
      </c>
      <c r="F43" s="770">
        <v>0</v>
      </c>
      <c r="G43" s="769">
        <v>0</v>
      </c>
      <c r="H43" s="770">
        <v>0</v>
      </c>
      <c r="I43" s="769">
        <v>1997279752.9400001</v>
      </c>
      <c r="J43" s="770">
        <v>8621230.2799999975</v>
      </c>
      <c r="K43" s="769">
        <v>40080.980000000003</v>
      </c>
      <c r="L43" s="770">
        <v>468990.86</v>
      </c>
      <c r="M43" s="769">
        <v>7120.08</v>
      </c>
      <c r="N43" s="770">
        <v>0</v>
      </c>
      <c r="O43" s="769">
        <v>0</v>
      </c>
      <c r="P43" s="770">
        <v>0</v>
      </c>
      <c r="Q43" s="769">
        <v>0</v>
      </c>
      <c r="R43" s="770">
        <v>81441.13</v>
      </c>
      <c r="S43" s="771">
        <v>0</v>
      </c>
      <c r="T43" s="772">
        <v>93900</v>
      </c>
      <c r="U43" s="769">
        <v>0</v>
      </c>
      <c r="V43" s="770">
        <v>0</v>
      </c>
      <c r="W43" s="769">
        <v>584095.30000000005</v>
      </c>
      <c r="X43" s="770">
        <v>0</v>
      </c>
      <c r="Y43" s="769">
        <v>361262.28</v>
      </c>
      <c r="Z43" s="770">
        <v>543475.18000000005</v>
      </c>
      <c r="AA43" s="769">
        <v>3677237.46</v>
      </c>
      <c r="AB43" s="770">
        <v>137214</v>
      </c>
      <c r="AC43" s="769">
        <v>190745.18000000002</v>
      </c>
      <c r="AD43" s="770">
        <v>0</v>
      </c>
      <c r="AE43" s="769">
        <v>5950</v>
      </c>
      <c r="AF43" s="770">
        <v>125747.63</v>
      </c>
      <c r="AG43" s="769">
        <v>16853.919999999998</v>
      </c>
      <c r="AH43" s="770">
        <v>3493.89</v>
      </c>
      <c r="AI43" s="769">
        <v>0</v>
      </c>
      <c r="AJ43" s="770">
        <v>0</v>
      </c>
      <c r="AK43" s="773">
        <v>611853.43000000005</v>
      </c>
      <c r="AL43" s="774">
        <v>0</v>
      </c>
      <c r="AM43" s="769">
        <v>0</v>
      </c>
      <c r="AN43" s="770">
        <v>0</v>
      </c>
      <c r="AO43" s="769">
        <v>1562718.55</v>
      </c>
      <c r="AP43" s="775">
        <v>0</v>
      </c>
      <c r="AQ43" s="776">
        <v>65524386.770000003</v>
      </c>
      <c r="AR43" s="777">
        <v>0</v>
      </c>
      <c r="AS43" s="778"/>
      <c r="AT43" s="778"/>
    </row>
    <row r="44" spans="1:46" s="700" customFormat="1" x14ac:dyDescent="0.2">
      <c r="A44" s="695">
        <v>900006</v>
      </c>
      <c r="B44" s="696" t="s">
        <v>2301</v>
      </c>
      <c r="C44" s="697">
        <v>-1546714280.6400003</v>
      </c>
      <c r="D44" s="698">
        <v>-838914133.05000031</v>
      </c>
      <c r="E44" s="672">
        <v>-818252.37999999989</v>
      </c>
      <c r="F44" s="674">
        <v>-1582317.5899999973</v>
      </c>
      <c r="G44" s="672">
        <v>2330607.29</v>
      </c>
      <c r="H44" s="674">
        <v>-8188173.9100000001</v>
      </c>
      <c r="I44" s="672">
        <v>-1413704718.3699999</v>
      </c>
      <c r="J44" s="674">
        <v>-673274641.36000013</v>
      </c>
      <c r="K44" s="672">
        <v>-50680.98</v>
      </c>
      <c r="L44" s="674">
        <v>-52264</v>
      </c>
      <c r="M44" s="672">
        <v>0</v>
      </c>
      <c r="N44" s="674">
        <v>-1595226.0099999988</v>
      </c>
      <c r="O44" s="672">
        <v>0</v>
      </c>
      <c r="P44" s="674">
        <v>0</v>
      </c>
      <c r="Q44" s="672">
        <v>-22392583.850000001</v>
      </c>
      <c r="R44" s="674">
        <v>-10746721.869999999</v>
      </c>
      <c r="S44" s="672">
        <v>-293601.59999999998</v>
      </c>
      <c r="T44" s="674">
        <v>-1902258.51</v>
      </c>
      <c r="U44" s="672">
        <v>-141198.10999999999</v>
      </c>
      <c r="V44" s="674">
        <v>-159219.66</v>
      </c>
      <c r="W44" s="672">
        <v>-21036468.23</v>
      </c>
      <c r="X44" s="674">
        <v>-11819313.460000008</v>
      </c>
      <c r="Y44" s="672">
        <v>-805757.21</v>
      </c>
      <c r="Z44" s="674">
        <v>-1788549.83</v>
      </c>
      <c r="AA44" s="672">
        <v>-752327.11000000034</v>
      </c>
      <c r="AB44" s="674">
        <v>-4105821</v>
      </c>
      <c r="AC44" s="672">
        <v>-619678.47000000009</v>
      </c>
      <c r="AD44" s="674">
        <v>-5127276.9499999974</v>
      </c>
      <c r="AE44" s="672">
        <v>-286243.91999999993</v>
      </c>
      <c r="AF44" s="674">
        <v>-6223919.7999999942</v>
      </c>
      <c r="AG44" s="672">
        <v>0</v>
      </c>
      <c r="AH44" s="674">
        <v>-1499.010000000002</v>
      </c>
      <c r="AI44" s="672">
        <v>-147320</v>
      </c>
      <c r="AJ44" s="674">
        <v>-926003.79</v>
      </c>
      <c r="AK44" s="672">
        <v>-14614129.74</v>
      </c>
      <c r="AL44" s="674">
        <v>-9271407.870000001</v>
      </c>
      <c r="AM44" s="672">
        <v>-406165.2899999998</v>
      </c>
      <c r="AN44" s="674">
        <v>-2379176.3100000005</v>
      </c>
      <c r="AO44" s="672">
        <v>-7451375.8999999994</v>
      </c>
      <c r="AP44" s="675">
        <v>-4382738.03</v>
      </c>
      <c r="AQ44" s="704">
        <f>AQ36-AQ40</f>
        <v>-65524386.770000003</v>
      </c>
      <c r="AR44" s="705">
        <v>-104659011.95999999</v>
      </c>
    </row>
    <row r="45" spans="1:46" s="669" customFormat="1" x14ac:dyDescent="0.2">
      <c r="A45" s="680"/>
      <c r="B45" s="458" t="s">
        <v>2302</v>
      </c>
      <c r="C45" s="671"/>
      <c r="D45" s="682"/>
      <c r="E45" s="683"/>
      <c r="F45" s="684"/>
      <c r="G45" s="683"/>
      <c r="H45" s="684"/>
      <c r="I45" s="683"/>
      <c r="J45" s="684"/>
      <c r="K45" s="683"/>
      <c r="L45" s="684"/>
      <c r="M45" s="683"/>
      <c r="N45" s="684"/>
      <c r="O45" s="683"/>
      <c r="P45" s="684"/>
      <c r="Q45" s="683"/>
      <c r="R45" s="684"/>
      <c r="S45" s="683"/>
      <c r="T45" s="684"/>
      <c r="U45" s="683"/>
      <c r="V45" s="684"/>
      <c r="W45" s="683"/>
      <c r="X45" s="684"/>
      <c r="Y45" s="683"/>
      <c r="Z45" s="684"/>
      <c r="AA45" s="683"/>
      <c r="AB45" s="684"/>
      <c r="AC45" s="683"/>
      <c r="AD45" s="684"/>
      <c r="AE45" s="683"/>
      <c r="AF45" s="684"/>
      <c r="AG45" s="683"/>
      <c r="AH45" s="684"/>
      <c r="AI45" s="683"/>
      <c r="AJ45" s="684"/>
      <c r="AK45" s="683"/>
      <c r="AL45" s="684"/>
      <c r="AM45" s="683"/>
      <c r="AN45" s="684"/>
      <c r="AO45" s="683"/>
      <c r="AP45" s="689"/>
      <c r="AQ45" s="701"/>
      <c r="AR45" s="690"/>
      <c r="AS45" s="691"/>
      <c r="AT45" s="691"/>
    </row>
    <row r="46" spans="1:46" s="669" customFormat="1" x14ac:dyDescent="0.2">
      <c r="A46" s="680"/>
      <c r="B46" s="702" t="s">
        <v>2303</v>
      </c>
      <c r="C46" s="671"/>
      <c r="D46" s="682"/>
      <c r="E46" s="683"/>
      <c r="F46" s="684"/>
      <c r="G46" s="683"/>
      <c r="H46" s="684"/>
      <c r="I46" s="683"/>
      <c r="J46" s="684"/>
      <c r="K46" s="683"/>
      <c r="L46" s="684"/>
      <c r="M46" s="683"/>
      <c r="N46" s="684"/>
      <c r="O46" s="683"/>
      <c r="P46" s="684"/>
      <c r="Q46" s="683"/>
      <c r="R46" s="684"/>
      <c r="S46" s="683"/>
      <c r="T46" s="684"/>
      <c r="U46" s="683"/>
      <c r="V46" s="684"/>
      <c r="W46" s="683"/>
      <c r="X46" s="684"/>
      <c r="Y46" s="683"/>
      <c r="Z46" s="684"/>
      <c r="AA46" s="683"/>
      <c r="AB46" s="684"/>
      <c r="AC46" s="683"/>
      <c r="AD46" s="684"/>
      <c r="AE46" s="683"/>
      <c r="AF46" s="684"/>
      <c r="AG46" s="683"/>
      <c r="AH46" s="684"/>
      <c r="AI46" s="683"/>
      <c r="AJ46" s="684"/>
      <c r="AK46" s="683"/>
      <c r="AL46" s="684"/>
      <c r="AM46" s="683"/>
      <c r="AN46" s="684"/>
      <c r="AO46" s="683"/>
      <c r="AP46" s="689"/>
      <c r="AQ46" s="701"/>
      <c r="AR46" s="690"/>
      <c r="AS46" s="691"/>
      <c r="AT46" s="691"/>
    </row>
    <row r="47" spans="1:46" s="669" customFormat="1" x14ac:dyDescent="0.2">
      <c r="A47" s="680"/>
      <c r="B47" s="702"/>
      <c r="C47" s="671"/>
      <c r="D47" s="682"/>
      <c r="E47" s="683"/>
      <c r="F47" s="684"/>
      <c r="G47" s="683"/>
      <c r="H47" s="684"/>
      <c r="I47" s="683"/>
      <c r="J47" s="684"/>
      <c r="K47" s="683"/>
      <c r="L47" s="684"/>
      <c r="M47" s="683"/>
      <c r="N47" s="684"/>
      <c r="O47" s="683"/>
      <c r="P47" s="684"/>
      <c r="Q47" s="683"/>
      <c r="R47" s="684"/>
      <c r="S47" s="683"/>
      <c r="T47" s="684"/>
      <c r="U47" s="683"/>
      <c r="V47" s="684"/>
      <c r="W47" s="683"/>
      <c r="X47" s="684"/>
      <c r="Y47" s="683"/>
      <c r="Z47" s="684"/>
      <c r="AA47" s="683"/>
      <c r="AB47" s="684"/>
      <c r="AC47" s="683"/>
      <c r="AD47" s="684"/>
      <c r="AE47" s="683"/>
      <c r="AF47" s="684"/>
      <c r="AG47" s="683"/>
      <c r="AH47" s="684"/>
      <c r="AI47" s="683"/>
      <c r="AJ47" s="684"/>
      <c r="AK47" s="683"/>
      <c r="AL47" s="684"/>
      <c r="AM47" s="683"/>
      <c r="AN47" s="684"/>
      <c r="AO47" s="683"/>
      <c r="AP47" s="689"/>
      <c r="AQ47" s="701"/>
      <c r="AR47" s="690"/>
      <c r="AS47" s="691"/>
      <c r="AT47" s="691"/>
    </row>
    <row r="48" spans="1:46" s="679" customFormat="1" x14ac:dyDescent="0.2">
      <c r="A48" s="670">
        <v>900007</v>
      </c>
      <c r="B48" s="449" t="s">
        <v>2291</v>
      </c>
      <c r="C48" s="671">
        <v>261149507.76679999</v>
      </c>
      <c r="D48" s="515">
        <v>80531548.099999979</v>
      </c>
      <c r="E48" s="672">
        <v>-137579.22999999998</v>
      </c>
      <c r="F48" s="673">
        <v>77663.290000000037</v>
      </c>
      <c r="G48" s="672">
        <v>198412.33</v>
      </c>
      <c r="H48" s="674">
        <v>2824795.63</v>
      </c>
      <c r="I48" s="672">
        <v>0</v>
      </c>
      <c r="J48" s="674">
        <v>0</v>
      </c>
      <c r="K48" s="672">
        <v>24950.13</v>
      </c>
      <c r="L48" s="674">
        <v>82607.570000000007</v>
      </c>
      <c r="M48" s="672">
        <v>0</v>
      </c>
      <c r="N48" s="674">
        <v>0</v>
      </c>
      <c r="O48" s="672">
        <v>0</v>
      </c>
      <c r="P48" s="674">
        <v>0</v>
      </c>
      <c r="Q48" s="672">
        <v>0</v>
      </c>
      <c r="R48" s="674">
        <v>0</v>
      </c>
      <c r="S48" s="672">
        <v>515401.3</v>
      </c>
      <c r="T48" s="674">
        <v>708100.53</v>
      </c>
      <c r="U48" s="672">
        <v>0</v>
      </c>
      <c r="V48" s="674">
        <v>0</v>
      </c>
      <c r="W48" s="672">
        <v>14461848.800000001</v>
      </c>
      <c r="X48" s="674">
        <v>410987.20999999909</v>
      </c>
      <c r="Y48" s="672">
        <v>0</v>
      </c>
      <c r="Z48" s="674">
        <v>366812.93</v>
      </c>
      <c r="AA48" s="672">
        <v>8783879.6899999995</v>
      </c>
      <c r="AB48" s="674">
        <v>15270823.49</v>
      </c>
      <c r="AC48" s="672">
        <v>22425215.389999993</v>
      </c>
      <c r="AD48" s="674">
        <v>30086617.249999993</v>
      </c>
      <c r="AE48" s="672">
        <v>6337432.0400000019</v>
      </c>
      <c r="AF48" s="674">
        <v>3874707.3400000031</v>
      </c>
      <c r="AG48" s="672">
        <v>255266.54</v>
      </c>
      <c r="AH48" s="674">
        <v>582876.31000000006</v>
      </c>
      <c r="AI48" s="672">
        <v>46265140.480000004</v>
      </c>
      <c r="AJ48" s="674">
        <v>17667127.629999988</v>
      </c>
      <c r="AK48" s="672">
        <v>154632176.57679999</v>
      </c>
      <c r="AL48" s="674">
        <v>4303047.92</v>
      </c>
      <c r="AM48" s="672">
        <v>2848376.3600000003</v>
      </c>
      <c r="AN48" s="674">
        <v>8578428.9199999999</v>
      </c>
      <c r="AO48" s="672">
        <v>4538987.3600000003</v>
      </c>
      <c r="AP48" s="675">
        <v>0</v>
      </c>
      <c r="AQ48" s="676">
        <v>0</v>
      </c>
      <c r="AR48" s="677">
        <v>0</v>
      </c>
      <c r="AS48" s="678"/>
      <c r="AT48" s="678"/>
    </row>
    <row r="49" spans="1:46" s="669" customFormat="1" x14ac:dyDescent="0.2">
      <c r="A49" s="670">
        <v>8007</v>
      </c>
      <c r="B49" s="451" t="s">
        <v>2304</v>
      </c>
      <c r="C49" s="681">
        <v>154830588.9068</v>
      </c>
      <c r="D49" s="682">
        <v>2824795.63</v>
      </c>
      <c r="E49" s="683">
        <v>0</v>
      </c>
      <c r="F49" s="684">
        <v>0</v>
      </c>
      <c r="G49" s="683">
        <v>198412.33</v>
      </c>
      <c r="H49" s="684">
        <v>2824795.63</v>
      </c>
      <c r="I49" s="683">
        <v>0</v>
      </c>
      <c r="J49" s="684">
        <v>0</v>
      </c>
      <c r="K49" s="683">
        <v>0</v>
      </c>
      <c r="L49" s="684">
        <v>0</v>
      </c>
      <c r="M49" s="683">
        <v>0</v>
      </c>
      <c r="N49" s="684">
        <v>0</v>
      </c>
      <c r="O49" s="683">
        <v>0</v>
      </c>
      <c r="P49" s="684">
        <v>0</v>
      </c>
      <c r="Q49" s="683">
        <v>0</v>
      </c>
      <c r="R49" s="684">
        <v>0</v>
      </c>
      <c r="S49" s="685">
        <v>0</v>
      </c>
      <c r="T49" s="684">
        <v>0</v>
      </c>
      <c r="U49" s="683">
        <v>0</v>
      </c>
      <c r="V49" s="684">
        <v>0</v>
      </c>
      <c r="W49" s="683">
        <v>0</v>
      </c>
      <c r="X49" s="684">
        <v>0</v>
      </c>
      <c r="Y49" s="683">
        <v>0</v>
      </c>
      <c r="Z49" s="684">
        <v>0</v>
      </c>
      <c r="AA49" s="683">
        <v>0</v>
      </c>
      <c r="AB49" s="684">
        <v>0</v>
      </c>
      <c r="AC49" s="683">
        <v>0</v>
      </c>
      <c r="AD49" s="684">
        <v>0</v>
      </c>
      <c r="AE49" s="683">
        <v>0</v>
      </c>
      <c r="AF49" s="684">
        <v>0</v>
      </c>
      <c r="AG49" s="683">
        <v>0</v>
      </c>
      <c r="AH49" s="684">
        <v>0</v>
      </c>
      <c r="AI49" s="683">
        <v>0</v>
      </c>
      <c r="AJ49" s="684">
        <v>0</v>
      </c>
      <c r="AK49" s="687">
        <v>154632176.57679999</v>
      </c>
      <c r="AL49" s="688">
        <v>0</v>
      </c>
      <c r="AM49" s="683">
        <v>0</v>
      </c>
      <c r="AN49" s="684">
        <v>0</v>
      </c>
      <c r="AO49" s="683">
        <v>0</v>
      </c>
      <c r="AP49" s="689">
        <v>0</v>
      </c>
      <c r="AQ49" s="676">
        <v>0</v>
      </c>
      <c r="AR49" s="690">
        <v>0</v>
      </c>
      <c r="AS49" s="691"/>
      <c r="AT49" s="691"/>
    </row>
    <row r="50" spans="1:46" s="669" customFormat="1" x14ac:dyDescent="0.2">
      <c r="A50" s="450">
        <v>2233</v>
      </c>
      <c r="B50" s="451" t="s">
        <v>2305</v>
      </c>
      <c r="C50" s="681">
        <v>154632176.57679999</v>
      </c>
      <c r="D50" s="682">
        <v>0</v>
      </c>
      <c r="E50" s="683">
        <v>0</v>
      </c>
      <c r="F50" s="684">
        <v>0</v>
      </c>
      <c r="G50" s="683">
        <v>0</v>
      </c>
      <c r="H50" s="684">
        <v>0</v>
      </c>
      <c r="I50" s="683">
        <v>0</v>
      </c>
      <c r="J50" s="684">
        <v>0</v>
      </c>
      <c r="K50" s="683">
        <v>0</v>
      </c>
      <c r="L50" s="684">
        <v>0</v>
      </c>
      <c r="M50" s="683">
        <v>0</v>
      </c>
      <c r="N50" s="684">
        <v>0</v>
      </c>
      <c r="O50" s="683">
        <v>0</v>
      </c>
      <c r="P50" s="684">
        <v>0</v>
      </c>
      <c r="Q50" s="683">
        <v>0</v>
      </c>
      <c r="R50" s="684">
        <v>0</v>
      </c>
      <c r="S50" s="685">
        <v>0</v>
      </c>
      <c r="T50" s="686">
        <v>0</v>
      </c>
      <c r="U50" s="683">
        <v>0</v>
      </c>
      <c r="V50" s="684">
        <v>0</v>
      </c>
      <c r="W50" s="683">
        <v>0</v>
      </c>
      <c r="X50" s="684">
        <v>0</v>
      </c>
      <c r="Y50" s="683">
        <v>0</v>
      </c>
      <c r="Z50" s="684">
        <v>0</v>
      </c>
      <c r="AA50" s="683">
        <v>0</v>
      </c>
      <c r="AB50" s="684">
        <v>0</v>
      </c>
      <c r="AC50" s="683">
        <v>0</v>
      </c>
      <c r="AD50" s="684">
        <v>0</v>
      </c>
      <c r="AE50" s="683">
        <v>0</v>
      </c>
      <c r="AF50" s="684">
        <v>0</v>
      </c>
      <c r="AG50" s="683">
        <v>0</v>
      </c>
      <c r="AH50" s="684">
        <v>0</v>
      </c>
      <c r="AI50" s="683">
        <v>0</v>
      </c>
      <c r="AJ50" s="684">
        <v>0</v>
      </c>
      <c r="AK50" s="687">
        <v>154632176.57679999</v>
      </c>
      <c r="AL50" s="688">
        <v>0</v>
      </c>
      <c r="AM50" s="683">
        <v>0</v>
      </c>
      <c r="AN50" s="684">
        <v>0</v>
      </c>
      <c r="AO50" s="683">
        <v>0</v>
      </c>
      <c r="AP50" s="689">
        <v>0</v>
      </c>
      <c r="AQ50" s="676">
        <v>0</v>
      </c>
      <c r="AR50" s="690">
        <v>0</v>
      </c>
      <c r="AS50" s="691"/>
      <c r="AT50" s="691"/>
    </row>
    <row r="51" spans="1:46" s="669" customFormat="1" x14ac:dyDescent="0.2">
      <c r="A51" s="706">
        <v>2234</v>
      </c>
      <c r="B51" s="451" t="s">
        <v>2306</v>
      </c>
      <c r="C51" s="681">
        <v>198412.33</v>
      </c>
      <c r="D51" s="682">
        <v>2824795.63</v>
      </c>
      <c r="E51" s="683">
        <v>0</v>
      </c>
      <c r="F51" s="684">
        <v>0</v>
      </c>
      <c r="G51" s="683">
        <v>198412.33</v>
      </c>
      <c r="H51" s="684">
        <v>2824795.63</v>
      </c>
      <c r="I51" s="683">
        <v>0</v>
      </c>
      <c r="J51" s="684">
        <v>0</v>
      </c>
      <c r="K51" s="683">
        <v>0</v>
      </c>
      <c r="L51" s="684">
        <v>0</v>
      </c>
      <c r="M51" s="683">
        <v>0</v>
      </c>
      <c r="N51" s="684">
        <v>0</v>
      </c>
      <c r="O51" s="683">
        <v>0</v>
      </c>
      <c r="P51" s="684">
        <v>0</v>
      </c>
      <c r="Q51" s="683">
        <v>0</v>
      </c>
      <c r="R51" s="684">
        <v>0</v>
      </c>
      <c r="S51" s="685">
        <v>0</v>
      </c>
      <c r="T51" s="686">
        <v>0</v>
      </c>
      <c r="U51" s="683">
        <v>0</v>
      </c>
      <c r="V51" s="684">
        <v>0</v>
      </c>
      <c r="W51" s="683">
        <v>0</v>
      </c>
      <c r="X51" s="684">
        <v>0</v>
      </c>
      <c r="Y51" s="683">
        <v>0</v>
      </c>
      <c r="Z51" s="684">
        <v>0</v>
      </c>
      <c r="AA51" s="683">
        <v>0</v>
      </c>
      <c r="AB51" s="684">
        <v>0</v>
      </c>
      <c r="AC51" s="683">
        <v>0</v>
      </c>
      <c r="AD51" s="684">
        <v>0</v>
      </c>
      <c r="AE51" s="683">
        <v>0</v>
      </c>
      <c r="AF51" s="684">
        <v>0</v>
      </c>
      <c r="AG51" s="683">
        <v>0</v>
      </c>
      <c r="AH51" s="684">
        <v>0</v>
      </c>
      <c r="AI51" s="683">
        <v>0</v>
      </c>
      <c r="AJ51" s="684">
        <v>0</v>
      </c>
      <c r="AK51" s="687">
        <v>0</v>
      </c>
      <c r="AL51" s="688">
        <v>0</v>
      </c>
      <c r="AM51" s="683">
        <v>0</v>
      </c>
      <c r="AN51" s="684">
        <v>0</v>
      </c>
      <c r="AO51" s="683">
        <v>0</v>
      </c>
      <c r="AP51" s="689">
        <v>0</v>
      </c>
      <c r="AQ51" s="676">
        <v>0</v>
      </c>
      <c r="AR51" s="690">
        <v>0</v>
      </c>
      <c r="AS51" s="691"/>
      <c r="AT51" s="691"/>
    </row>
    <row r="52" spans="1:46" s="669" customFormat="1" x14ac:dyDescent="0.2">
      <c r="A52" s="670">
        <v>4800</v>
      </c>
      <c r="B52" s="451" t="s">
        <v>2307</v>
      </c>
      <c r="C52" s="681">
        <v>106318918.85999998</v>
      </c>
      <c r="D52" s="682">
        <v>77706752.469999984</v>
      </c>
      <c r="E52" s="683">
        <v>-137579.22999999998</v>
      </c>
      <c r="F52" s="684">
        <v>77663.290000000037</v>
      </c>
      <c r="G52" s="683">
        <v>0</v>
      </c>
      <c r="H52" s="684">
        <v>0</v>
      </c>
      <c r="I52" s="683">
        <v>0</v>
      </c>
      <c r="J52" s="684">
        <v>0</v>
      </c>
      <c r="K52" s="683">
        <v>24950.13</v>
      </c>
      <c r="L52" s="684">
        <v>82607.570000000007</v>
      </c>
      <c r="M52" s="683">
        <v>0</v>
      </c>
      <c r="N52" s="684">
        <v>0</v>
      </c>
      <c r="O52" s="683">
        <v>0</v>
      </c>
      <c r="P52" s="684">
        <v>0</v>
      </c>
      <c r="Q52" s="683">
        <v>0</v>
      </c>
      <c r="R52" s="684">
        <v>0</v>
      </c>
      <c r="S52" s="685">
        <v>515401.3</v>
      </c>
      <c r="T52" s="686">
        <v>708100.53</v>
      </c>
      <c r="U52" s="683">
        <v>0</v>
      </c>
      <c r="V52" s="684">
        <v>0</v>
      </c>
      <c r="W52" s="683">
        <v>14461848.800000001</v>
      </c>
      <c r="X52" s="684">
        <v>410987.20999999909</v>
      </c>
      <c r="Y52" s="683">
        <v>0</v>
      </c>
      <c r="Z52" s="684">
        <v>366812.93</v>
      </c>
      <c r="AA52" s="683">
        <v>8783879.6899999995</v>
      </c>
      <c r="AB52" s="684">
        <v>15270823.49</v>
      </c>
      <c r="AC52" s="683">
        <v>22425215.389999993</v>
      </c>
      <c r="AD52" s="684">
        <v>30086617.249999993</v>
      </c>
      <c r="AE52" s="683">
        <v>6337432.0400000019</v>
      </c>
      <c r="AF52" s="684">
        <v>3874707.3400000031</v>
      </c>
      <c r="AG52" s="683">
        <v>255266.54</v>
      </c>
      <c r="AH52" s="684">
        <v>582876.31000000006</v>
      </c>
      <c r="AI52" s="683">
        <v>46265140.480000004</v>
      </c>
      <c r="AJ52" s="684">
        <v>17667127.629999988</v>
      </c>
      <c r="AK52" s="687">
        <v>0</v>
      </c>
      <c r="AL52" s="684">
        <v>4303047.92</v>
      </c>
      <c r="AM52" s="683">
        <v>2848376.3600000003</v>
      </c>
      <c r="AN52" s="684">
        <v>8578428.9199999999</v>
      </c>
      <c r="AO52" s="683">
        <v>4538987.3600000003</v>
      </c>
      <c r="AP52" s="689">
        <v>0</v>
      </c>
      <c r="AQ52" s="676">
        <v>0</v>
      </c>
      <c r="AR52" s="690">
        <v>0</v>
      </c>
      <c r="AS52" s="691"/>
      <c r="AT52" s="691"/>
    </row>
    <row r="53" spans="1:46" s="679" customFormat="1" x14ac:dyDescent="0.2">
      <c r="A53" s="670">
        <v>900008</v>
      </c>
      <c r="B53" s="449" t="s">
        <v>2294</v>
      </c>
      <c r="C53" s="671">
        <v>346534822.75679994</v>
      </c>
      <c r="D53" s="515">
        <v>223857910.25000003</v>
      </c>
      <c r="E53" s="672">
        <v>4061205.54</v>
      </c>
      <c r="F53" s="673">
        <v>1681708.8299999998</v>
      </c>
      <c r="G53" s="672">
        <v>2811365.23</v>
      </c>
      <c r="H53" s="674">
        <v>1476046.62</v>
      </c>
      <c r="I53" s="672">
        <v>342954.98</v>
      </c>
      <c r="J53" s="674">
        <v>151340.81</v>
      </c>
      <c r="K53" s="672">
        <v>8778.3999999999978</v>
      </c>
      <c r="L53" s="674">
        <v>2837.29</v>
      </c>
      <c r="M53" s="672">
        <v>0</v>
      </c>
      <c r="N53" s="674">
        <v>2982084.92</v>
      </c>
      <c r="O53" s="672">
        <v>0</v>
      </c>
      <c r="P53" s="674">
        <v>0</v>
      </c>
      <c r="Q53" s="672">
        <v>29154435.190000001</v>
      </c>
      <c r="R53" s="674">
        <v>4693015.7300000004</v>
      </c>
      <c r="S53" s="672">
        <v>706763.78</v>
      </c>
      <c r="T53" s="674">
        <v>502699.24</v>
      </c>
      <c r="U53" s="672">
        <v>-360668.52</v>
      </c>
      <c r="V53" s="674">
        <v>63381.72</v>
      </c>
      <c r="W53" s="672">
        <v>0</v>
      </c>
      <c r="X53" s="674">
        <v>0</v>
      </c>
      <c r="Y53" s="672">
        <v>5299.91</v>
      </c>
      <c r="Z53" s="674">
        <v>5000</v>
      </c>
      <c r="AA53" s="672">
        <v>9058311.7200000007</v>
      </c>
      <c r="AB53" s="674">
        <v>17824474.510000002</v>
      </c>
      <c r="AC53" s="672">
        <v>77634327.450000003</v>
      </c>
      <c r="AD53" s="674">
        <v>149888329.74000001</v>
      </c>
      <c r="AE53" s="672">
        <v>4550360.9400000004</v>
      </c>
      <c r="AF53" s="674">
        <v>9706998.4400000013</v>
      </c>
      <c r="AG53" s="672">
        <v>230127.73</v>
      </c>
      <c r="AH53" s="674">
        <v>341355.53</v>
      </c>
      <c r="AI53" s="672">
        <v>57214711.519999996</v>
      </c>
      <c r="AJ53" s="674">
        <v>26807703.010000005</v>
      </c>
      <c r="AK53" s="672">
        <v>160219986.5668</v>
      </c>
      <c r="AL53" s="674">
        <v>0</v>
      </c>
      <c r="AM53" s="672">
        <v>896862.3200000003</v>
      </c>
      <c r="AN53" s="674">
        <v>7588876.8199999984</v>
      </c>
      <c r="AO53" s="672">
        <v>0</v>
      </c>
      <c r="AP53" s="675">
        <v>142057.03999999259</v>
      </c>
      <c r="AQ53" s="676">
        <v>0</v>
      </c>
      <c r="AR53" s="677">
        <v>0</v>
      </c>
      <c r="AS53" s="678"/>
      <c r="AT53" s="678"/>
    </row>
    <row r="54" spans="1:46" s="669" customFormat="1" x14ac:dyDescent="0.2">
      <c r="A54" s="670">
        <v>8008</v>
      </c>
      <c r="B54" s="451" t="s">
        <v>2308</v>
      </c>
      <c r="C54" s="681">
        <v>163031351.79679999</v>
      </c>
      <c r="D54" s="682">
        <v>1627387.4300000002</v>
      </c>
      <c r="E54" s="683">
        <v>0</v>
      </c>
      <c r="F54" s="684">
        <v>0</v>
      </c>
      <c r="G54" s="683">
        <v>2811365.23</v>
      </c>
      <c r="H54" s="684">
        <v>1476046.62</v>
      </c>
      <c r="I54" s="683">
        <v>0</v>
      </c>
      <c r="J54" s="684">
        <v>151340.81</v>
      </c>
      <c r="K54" s="683">
        <v>0</v>
      </c>
      <c r="L54" s="684">
        <v>0</v>
      </c>
      <c r="M54" s="683">
        <v>0</v>
      </c>
      <c r="N54" s="684">
        <v>0</v>
      </c>
      <c r="O54" s="683">
        <v>0</v>
      </c>
      <c r="P54" s="684">
        <v>0</v>
      </c>
      <c r="Q54" s="683">
        <v>0</v>
      </c>
      <c r="R54" s="684">
        <v>0</v>
      </c>
      <c r="S54" s="685">
        <v>0</v>
      </c>
      <c r="T54" s="684">
        <v>0</v>
      </c>
      <c r="U54" s="683">
        <v>0</v>
      </c>
      <c r="V54" s="684">
        <v>0</v>
      </c>
      <c r="W54" s="683">
        <v>0</v>
      </c>
      <c r="X54" s="684">
        <v>0</v>
      </c>
      <c r="Y54" s="683">
        <v>0</v>
      </c>
      <c r="Z54" s="684">
        <v>0</v>
      </c>
      <c r="AA54" s="683">
        <v>0</v>
      </c>
      <c r="AB54" s="684">
        <v>0</v>
      </c>
      <c r="AC54" s="683">
        <v>0</v>
      </c>
      <c r="AD54" s="684">
        <v>0</v>
      </c>
      <c r="AE54" s="683">
        <v>0</v>
      </c>
      <c r="AF54" s="684">
        <v>0</v>
      </c>
      <c r="AG54" s="683">
        <v>0</v>
      </c>
      <c r="AH54" s="684">
        <v>0</v>
      </c>
      <c r="AI54" s="683">
        <v>0</v>
      </c>
      <c r="AJ54" s="684">
        <v>0</v>
      </c>
      <c r="AK54" s="687">
        <v>160219986.5668</v>
      </c>
      <c r="AL54" s="688">
        <v>0</v>
      </c>
      <c r="AM54" s="683">
        <v>0</v>
      </c>
      <c r="AN54" s="684">
        <v>0</v>
      </c>
      <c r="AO54" s="683">
        <v>0</v>
      </c>
      <c r="AP54" s="689">
        <v>0</v>
      </c>
      <c r="AQ54" s="676">
        <v>0</v>
      </c>
      <c r="AR54" s="690">
        <v>0</v>
      </c>
      <c r="AS54" s="691"/>
      <c r="AT54" s="691"/>
    </row>
    <row r="55" spans="1:46" s="669" customFormat="1" x14ac:dyDescent="0.2">
      <c r="A55" s="450">
        <v>2131</v>
      </c>
      <c r="B55" s="451" t="s">
        <v>2305</v>
      </c>
      <c r="C55" s="681">
        <v>160562941.54679999</v>
      </c>
      <c r="D55" s="682">
        <v>151340.81</v>
      </c>
      <c r="E55" s="683">
        <v>0</v>
      </c>
      <c r="F55" s="684">
        <v>0</v>
      </c>
      <c r="G55" s="683">
        <v>0</v>
      </c>
      <c r="H55" s="684">
        <v>0</v>
      </c>
      <c r="I55" s="683">
        <v>342954.98</v>
      </c>
      <c r="J55" s="684">
        <v>151340.81</v>
      </c>
      <c r="K55" s="683">
        <v>0</v>
      </c>
      <c r="L55" s="684">
        <v>0</v>
      </c>
      <c r="M55" s="683">
        <v>0</v>
      </c>
      <c r="N55" s="684">
        <v>0</v>
      </c>
      <c r="O55" s="683">
        <v>0</v>
      </c>
      <c r="P55" s="684">
        <v>0</v>
      </c>
      <c r="Q55" s="683">
        <v>0</v>
      </c>
      <c r="R55" s="684">
        <v>0</v>
      </c>
      <c r="S55" s="685">
        <v>0</v>
      </c>
      <c r="T55" s="686">
        <v>0</v>
      </c>
      <c r="U55" s="683">
        <v>0</v>
      </c>
      <c r="V55" s="684">
        <v>0</v>
      </c>
      <c r="W55" s="683">
        <v>0</v>
      </c>
      <c r="X55" s="684">
        <v>0</v>
      </c>
      <c r="Y55" s="683">
        <v>0</v>
      </c>
      <c r="Z55" s="684">
        <v>0</v>
      </c>
      <c r="AA55" s="683">
        <v>0</v>
      </c>
      <c r="AB55" s="684">
        <v>0</v>
      </c>
      <c r="AC55" s="683">
        <v>0</v>
      </c>
      <c r="AD55" s="684">
        <v>0</v>
      </c>
      <c r="AE55" s="683">
        <v>0</v>
      </c>
      <c r="AF55" s="684">
        <v>0</v>
      </c>
      <c r="AG55" s="683">
        <v>0</v>
      </c>
      <c r="AH55" s="684">
        <v>0</v>
      </c>
      <c r="AI55" s="683">
        <v>0</v>
      </c>
      <c r="AJ55" s="684">
        <v>0</v>
      </c>
      <c r="AK55" s="687">
        <v>160219986.5668</v>
      </c>
      <c r="AL55" s="688">
        <v>0</v>
      </c>
      <c r="AM55" s="683">
        <v>0</v>
      </c>
      <c r="AN55" s="684">
        <v>0</v>
      </c>
      <c r="AO55" s="683">
        <v>0</v>
      </c>
      <c r="AP55" s="689">
        <v>0</v>
      </c>
      <c r="AQ55" s="676">
        <v>0</v>
      </c>
      <c r="AR55" s="690">
        <v>0</v>
      </c>
      <c r="AS55" s="691"/>
      <c r="AT55" s="691"/>
    </row>
    <row r="56" spans="1:46" s="669" customFormat="1" x14ac:dyDescent="0.2">
      <c r="A56" s="706">
        <v>2132</v>
      </c>
      <c r="B56" s="451" t="s">
        <v>2306</v>
      </c>
      <c r="C56" s="681">
        <v>2811365.23</v>
      </c>
      <c r="D56" s="682">
        <v>1476046.62</v>
      </c>
      <c r="E56" s="683">
        <v>0</v>
      </c>
      <c r="F56" s="684">
        <v>0</v>
      </c>
      <c r="G56" s="683">
        <v>2811365.23</v>
      </c>
      <c r="H56" s="684">
        <v>1476046.62</v>
      </c>
      <c r="I56" s="683">
        <v>0</v>
      </c>
      <c r="J56" s="684">
        <v>0</v>
      </c>
      <c r="K56" s="683">
        <v>0</v>
      </c>
      <c r="L56" s="684">
        <v>0</v>
      </c>
      <c r="M56" s="683">
        <v>0</v>
      </c>
      <c r="N56" s="684">
        <v>0</v>
      </c>
      <c r="O56" s="683">
        <v>0</v>
      </c>
      <c r="P56" s="684">
        <v>0</v>
      </c>
      <c r="Q56" s="683">
        <v>0</v>
      </c>
      <c r="R56" s="684">
        <v>0</v>
      </c>
      <c r="S56" s="685">
        <v>0</v>
      </c>
      <c r="T56" s="686">
        <v>0</v>
      </c>
      <c r="U56" s="683">
        <v>0</v>
      </c>
      <c r="V56" s="684">
        <v>0</v>
      </c>
      <c r="W56" s="683">
        <v>0</v>
      </c>
      <c r="X56" s="684">
        <v>0</v>
      </c>
      <c r="Y56" s="683">
        <v>0</v>
      </c>
      <c r="Z56" s="684">
        <v>0</v>
      </c>
      <c r="AA56" s="683">
        <v>0</v>
      </c>
      <c r="AB56" s="684">
        <v>0</v>
      </c>
      <c r="AC56" s="683">
        <v>0</v>
      </c>
      <c r="AD56" s="684">
        <v>0</v>
      </c>
      <c r="AE56" s="683">
        <v>0</v>
      </c>
      <c r="AF56" s="684">
        <v>0</v>
      </c>
      <c r="AG56" s="683">
        <v>0</v>
      </c>
      <c r="AH56" s="684">
        <v>0</v>
      </c>
      <c r="AI56" s="683">
        <v>0</v>
      </c>
      <c r="AJ56" s="684">
        <v>0</v>
      </c>
      <c r="AK56" s="687">
        <v>0</v>
      </c>
      <c r="AL56" s="688">
        <v>0</v>
      </c>
      <c r="AM56" s="683">
        <v>0</v>
      </c>
      <c r="AN56" s="684">
        <v>0</v>
      </c>
      <c r="AO56" s="683">
        <v>0</v>
      </c>
      <c r="AP56" s="689">
        <v>0</v>
      </c>
      <c r="AQ56" s="676">
        <v>0</v>
      </c>
      <c r="AR56" s="690">
        <v>0</v>
      </c>
      <c r="AS56" s="691"/>
      <c r="AT56" s="691"/>
    </row>
    <row r="57" spans="1:46" s="669" customFormat="1" x14ac:dyDescent="0.2">
      <c r="A57" s="670">
        <v>8009</v>
      </c>
      <c r="B57" s="451" t="s">
        <v>2309</v>
      </c>
      <c r="C57" s="681">
        <v>183160515.97999999</v>
      </c>
      <c r="D57" s="682">
        <v>222230522.82000002</v>
      </c>
      <c r="E57" s="683">
        <v>4061205.54</v>
      </c>
      <c r="F57" s="684">
        <v>1681708.8299999998</v>
      </c>
      <c r="G57" s="683">
        <v>0</v>
      </c>
      <c r="H57" s="684">
        <v>0</v>
      </c>
      <c r="I57" s="683">
        <v>0</v>
      </c>
      <c r="J57" s="684">
        <v>0</v>
      </c>
      <c r="K57" s="683">
        <v>8778.3999999999978</v>
      </c>
      <c r="L57" s="684">
        <v>2837.29</v>
      </c>
      <c r="M57" s="683">
        <v>0</v>
      </c>
      <c r="N57" s="684">
        <v>2982084.92</v>
      </c>
      <c r="O57" s="683">
        <v>0</v>
      </c>
      <c r="P57" s="684">
        <v>0</v>
      </c>
      <c r="Q57" s="683">
        <v>29154435.190000001</v>
      </c>
      <c r="R57" s="684">
        <v>4693015.7300000004</v>
      </c>
      <c r="S57" s="685">
        <v>706763.78</v>
      </c>
      <c r="T57" s="686">
        <v>502699.24</v>
      </c>
      <c r="U57" s="683">
        <v>-360668.52</v>
      </c>
      <c r="V57" s="684">
        <v>63381.72</v>
      </c>
      <c r="W57" s="683">
        <v>0</v>
      </c>
      <c r="X57" s="684">
        <v>0</v>
      </c>
      <c r="Y57" s="683">
        <v>5299.91</v>
      </c>
      <c r="Z57" s="684">
        <v>5000</v>
      </c>
      <c r="AA57" s="683">
        <v>9058311.7200000007</v>
      </c>
      <c r="AB57" s="684">
        <v>17824474.510000002</v>
      </c>
      <c r="AC57" s="683">
        <v>77634327.450000003</v>
      </c>
      <c r="AD57" s="684">
        <v>149888329.74000001</v>
      </c>
      <c r="AE57" s="683">
        <v>4550360.9400000004</v>
      </c>
      <c r="AF57" s="684">
        <v>9706998.4400000013</v>
      </c>
      <c r="AG57" s="683">
        <v>230127.73</v>
      </c>
      <c r="AH57" s="684">
        <v>341355.53</v>
      </c>
      <c r="AI57" s="683">
        <v>57214711.519999996</v>
      </c>
      <c r="AJ57" s="684">
        <v>26807703.010000005</v>
      </c>
      <c r="AK57" s="687">
        <v>0</v>
      </c>
      <c r="AL57" s="684">
        <v>0</v>
      </c>
      <c r="AM57" s="683">
        <v>896862.3200000003</v>
      </c>
      <c r="AN57" s="684">
        <v>7588876.8199999984</v>
      </c>
      <c r="AO57" s="683">
        <v>0</v>
      </c>
      <c r="AP57" s="689">
        <v>142057.03999999259</v>
      </c>
      <c r="AQ57" s="676">
        <v>0</v>
      </c>
      <c r="AR57" s="690">
        <v>0</v>
      </c>
      <c r="AS57" s="691"/>
      <c r="AT57" s="691"/>
    </row>
    <row r="58" spans="1:46" s="700" customFormat="1" x14ac:dyDescent="0.2">
      <c r="A58" s="695">
        <v>900009</v>
      </c>
      <c r="B58" s="696" t="s">
        <v>2310</v>
      </c>
      <c r="C58" s="697">
        <v>-85385314.98999995</v>
      </c>
      <c r="D58" s="698">
        <v>-143326362.15000004</v>
      </c>
      <c r="E58" s="672">
        <v>-4198784.7699999996</v>
      </c>
      <c r="F58" s="674">
        <v>-1604045.5399999998</v>
      </c>
      <c r="G58" s="672">
        <v>-2612952.9</v>
      </c>
      <c r="H58" s="674">
        <v>1348749.0099999998</v>
      </c>
      <c r="I58" s="672">
        <v>-342954.98</v>
      </c>
      <c r="J58" s="674">
        <v>-151340.81</v>
      </c>
      <c r="K58" s="672">
        <v>16171.730000000003</v>
      </c>
      <c r="L58" s="674">
        <v>79770.280000000013</v>
      </c>
      <c r="M58" s="672">
        <v>0</v>
      </c>
      <c r="N58" s="674">
        <v>-2982084.92</v>
      </c>
      <c r="O58" s="672">
        <v>0</v>
      </c>
      <c r="P58" s="674">
        <v>0</v>
      </c>
      <c r="Q58" s="672">
        <v>-29154435.190000001</v>
      </c>
      <c r="R58" s="674">
        <v>-4693015.7300000004</v>
      </c>
      <c r="S58" s="672">
        <v>-191362.48000000004</v>
      </c>
      <c r="T58" s="674">
        <v>205401.29000000004</v>
      </c>
      <c r="U58" s="672">
        <v>360668.52</v>
      </c>
      <c r="V58" s="674">
        <v>-63381.72</v>
      </c>
      <c r="W58" s="672">
        <v>14461848.800000001</v>
      </c>
      <c r="X58" s="674">
        <v>410987.20999999909</v>
      </c>
      <c r="Y58" s="672">
        <v>-5299.91</v>
      </c>
      <c r="Z58" s="674">
        <v>361812.93</v>
      </c>
      <c r="AA58" s="672">
        <v>-274432.03000000119</v>
      </c>
      <c r="AB58" s="674">
        <v>-2553651.0200000014</v>
      </c>
      <c r="AC58" s="672">
        <v>-55209112.06000001</v>
      </c>
      <c r="AD58" s="674">
        <v>-119801712.49000001</v>
      </c>
      <c r="AE58" s="672">
        <v>1787071.1000000015</v>
      </c>
      <c r="AF58" s="674">
        <v>-5832291.0999999978</v>
      </c>
      <c r="AG58" s="672">
        <v>25138.809999999998</v>
      </c>
      <c r="AH58" s="674">
        <v>241520.78000000003</v>
      </c>
      <c r="AI58" s="672">
        <v>-10949571.039999992</v>
      </c>
      <c r="AJ58" s="674">
        <v>-9140575.3800000176</v>
      </c>
      <c r="AK58" s="672">
        <v>-5587809.9900000095</v>
      </c>
      <c r="AL58" s="674">
        <v>4303047.92</v>
      </c>
      <c r="AM58" s="672">
        <v>1951514.04</v>
      </c>
      <c r="AN58" s="674">
        <v>989552.10000000149</v>
      </c>
      <c r="AO58" s="672">
        <v>4538987.3600000003</v>
      </c>
      <c r="AP58" s="675">
        <v>-142057.03999999259</v>
      </c>
      <c r="AQ58" s="676">
        <v>0</v>
      </c>
      <c r="AR58" s="699">
        <v>0</v>
      </c>
    </row>
    <row r="59" spans="1:46" s="669" customFormat="1" x14ac:dyDescent="0.2">
      <c r="A59" s="670"/>
      <c r="B59" s="449"/>
      <c r="C59" s="671">
        <v>0</v>
      </c>
      <c r="D59" s="682">
        <v>0</v>
      </c>
      <c r="E59" s="683"/>
      <c r="F59" s="684">
        <v>-1604045.5399999998</v>
      </c>
      <c r="G59" s="683"/>
      <c r="H59" s="684"/>
      <c r="I59" s="683"/>
      <c r="J59" s="684"/>
      <c r="K59" s="683"/>
      <c r="L59" s="684"/>
      <c r="M59" s="683"/>
      <c r="N59" s="684"/>
      <c r="O59" s="683"/>
      <c r="P59" s="684"/>
      <c r="Q59" s="683"/>
      <c r="R59" s="684"/>
      <c r="S59" s="683"/>
      <c r="T59" s="684"/>
      <c r="U59" s="683"/>
      <c r="V59" s="684"/>
      <c r="W59" s="683"/>
      <c r="X59" s="684"/>
      <c r="Y59" s="683"/>
      <c r="Z59" s="684"/>
      <c r="AA59" s="683"/>
      <c r="AB59" s="684"/>
      <c r="AC59" s="683"/>
      <c r="AD59" s="684"/>
      <c r="AE59" s="683"/>
      <c r="AF59" s="684"/>
      <c r="AG59" s="683"/>
      <c r="AH59" s="684"/>
      <c r="AI59" s="683"/>
      <c r="AJ59" s="684"/>
      <c r="AK59" s="683"/>
      <c r="AL59" s="684"/>
      <c r="AM59" s="683"/>
      <c r="AN59" s="684"/>
      <c r="AO59" s="683"/>
      <c r="AP59" s="689"/>
      <c r="AQ59" s="701"/>
      <c r="AR59" s="690"/>
      <c r="AS59" s="691"/>
      <c r="AT59" s="691"/>
    </row>
    <row r="60" spans="1:46" s="717" customFormat="1" ht="22.5" x14ac:dyDescent="0.25">
      <c r="A60" s="707">
        <v>9000010</v>
      </c>
      <c r="B60" s="708" t="s">
        <v>2311</v>
      </c>
      <c r="C60" s="709">
        <v>-829537111.42720091</v>
      </c>
      <c r="D60" s="710">
        <v>-59781682.119310915</v>
      </c>
      <c r="E60" s="711">
        <v>-7944819.2400000179</v>
      </c>
      <c r="F60" s="712">
        <v>-4477.0399999786168</v>
      </c>
      <c r="G60" s="711">
        <v>4875659.1300000101</v>
      </c>
      <c r="H60" s="712">
        <v>1701125.3499999847</v>
      </c>
      <c r="I60" s="711">
        <v>-728329053.88000011</v>
      </c>
      <c r="J60" s="712">
        <v>-70928067.440000117</v>
      </c>
      <c r="K60" s="711">
        <v>701355.52999999747</v>
      </c>
      <c r="L60" s="712">
        <v>542326.91000000085</v>
      </c>
      <c r="M60" s="711">
        <v>-2147266.35</v>
      </c>
      <c r="N60" s="712">
        <v>-99418.030000000261</v>
      </c>
      <c r="O60" s="711">
        <v>0</v>
      </c>
      <c r="P60" s="712">
        <v>0</v>
      </c>
      <c r="Q60" s="711">
        <v>32893315.080000002</v>
      </c>
      <c r="R60" s="712">
        <v>25128263.729999986</v>
      </c>
      <c r="S60" s="711">
        <v>1763923.67</v>
      </c>
      <c r="T60" s="712">
        <v>3298464.419999986</v>
      </c>
      <c r="U60" s="711">
        <v>616996.46999999962</v>
      </c>
      <c r="V60" s="712">
        <v>648960.69000000029</v>
      </c>
      <c r="W60" s="711">
        <v>-25291722.499999996</v>
      </c>
      <c r="X60" s="712">
        <v>8020281.9206896629</v>
      </c>
      <c r="Y60" s="711">
        <v>1928310.8800000038</v>
      </c>
      <c r="Z60" s="712">
        <v>1727437.4599999993</v>
      </c>
      <c r="AA60" s="711">
        <v>-1339369.4700000035</v>
      </c>
      <c r="AB60" s="712">
        <v>4377958.1099999938</v>
      </c>
      <c r="AC60" s="711">
        <v>-25440826.94000002</v>
      </c>
      <c r="AD60" s="712">
        <v>-12577146.009999976</v>
      </c>
      <c r="AE60" s="711">
        <v>-1877236.110000005</v>
      </c>
      <c r="AF60" s="712">
        <v>2079445.1800000211</v>
      </c>
      <c r="AG60" s="711">
        <v>674047.19</v>
      </c>
      <c r="AH60" s="712">
        <v>1346374.2800000003</v>
      </c>
      <c r="AI60" s="711">
        <v>-8158053.6399999931</v>
      </c>
      <c r="AJ60" s="712">
        <v>-6530414.8300000196</v>
      </c>
      <c r="AK60" s="711">
        <v>-14304317.957200011</v>
      </c>
      <c r="AL60" s="712">
        <v>-2101376.250000013</v>
      </c>
      <c r="AM60" s="711">
        <v>3684643.7200000063</v>
      </c>
      <c r="AN60" s="712">
        <v>3113160.4499999974</v>
      </c>
      <c r="AO60" s="711">
        <v>-763984.39999999851</v>
      </c>
      <c r="AP60" s="713">
        <v>855401.71000000089</v>
      </c>
      <c r="AQ60" s="714">
        <v>-65524386.770000003</v>
      </c>
      <c r="AR60" s="715">
        <v>-24090614.540000007</v>
      </c>
      <c r="AS60" s="716"/>
      <c r="AT60" s="716"/>
    </row>
    <row r="61" spans="1:46" s="669" customFormat="1" x14ac:dyDescent="0.2">
      <c r="A61" s="718"/>
      <c r="B61" s="449"/>
      <c r="C61" s="671"/>
      <c r="D61" s="682"/>
      <c r="E61" s="683"/>
      <c r="F61" s="684"/>
      <c r="G61" s="683"/>
      <c r="H61" s="684"/>
      <c r="I61" s="683"/>
      <c r="J61" s="684"/>
      <c r="K61" s="683"/>
      <c r="L61" s="684"/>
      <c r="M61" s="683"/>
      <c r="N61" s="684"/>
      <c r="O61" s="683"/>
      <c r="P61" s="684"/>
      <c r="Q61" s="683"/>
      <c r="R61" s="684"/>
      <c r="S61" s="683"/>
      <c r="T61" s="684"/>
      <c r="U61" s="683"/>
      <c r="V61" s="684"/>
      <c r="W61" s="683"/>
      <c r="X61" s="684"/>
      <c r="Y61" s="683"/>
      <c r="Z61" s="684"/>
      <c r="AA61" s="683"/>
      <c r="AB61" s="684"/>
      <c r="AC61" s="683"/>
      <c r="AD61" s="684"/>
      <c r="AE61" s="683"/>
      <c r="AF61" s="684"/>
      <c r="AG61" s="683"/>
      <c r="AH61" s="684"/>
      <c r="AI61" s="683"/>
      <c r="AJ61" s="684"/>
      <c r="AK61" s="683"/>
      <c r="AL61" s="684"/>
      <c r="AM61" s="683"/>
      <c r="AN61" s="684"/>
      <c r="AO61" s="683"/>
      <c r="AP61" s="689"/>
      <c r="AQ61" s="701"/>
      <c r="AR61" s="690"/>
      <c r="AS61" s="691"/>
      <c r="AT61" s="691"/>
    </row>
    <row r="62" spans="1:46" s="679" customFormat="1" x14ac:dyDescent="0.2">
      <c r="A62" s="377" t="s">
        <v>2161</v>
      </c>
      <c r="B62" s="449" t="s">
        <v>2312</v>
      </c>
      <c r="C62" s="671">
        <v>2528407622.9906888</v>
      </c>
      <c r="D62" s="719">
        <v>2588189305.1099997</v>
      </c>
      <c r="E62" s="720">
        <v>24299345.460000008</v>
      </c>
      <c r="F62" s="673">
        <v>24303822.499999985</v>
      </c>
      <c r="G62" s="720">
        <v>5770568.432</v>
      </c>
      <c r="H62" s="673">
        <v>4069443.0799999801</v>
      </c>
      <c r="I62" s="720">
        <v>1952872897.0599999</v>
      </c>
      <c r="J62" s="673">
        <v>2023800964.4999995</v>
      </c>
      <c r="K62" s="720">
        <v>2189880.3400000092</v>
      </c>
      <c r="L62" s="673">
        <v>1647553.4300000081</v>
      </c>
      <c r="M62" s="720">
        <v>3400001.28</v>
      </c>
      <c r="N62" s="673">
        <v>3499419.31</v>
      </c>
      <c r="O62" s="720">
        <v>385352.17</v>
      </c>
      <c r="P62" s="673">
        <v>385352.17</v>
      </c>
      <c r="Q62" s="720">
        <v>43553255.639999986</v>
      </c>
      <c r="R62" s="673">
        <v>18424991.909999996</v>
      </c>
      <c r="S62" s="721">
        <v>12098501</v>
      </c>
      <c r="T62" s="722">
        <v>8800036.5800000075</v>
      </c>
      <c r="U62" s="720">
        <v>2371857.7200000002</v>
      </c>
      <c r="V62" s="673">
        <v>1722897.0299999998</v>
      </c>
      <c r="W62" s="720">
        <v>65459050.399999999</v>
      </c>
      <c r="X62" s="673">
        <v>57438768.480000012</v>
      </c>
      <c r="Y62" s="720">
        <v>20509881.670000002</v>
      </c>
      <c r="Z62" s="673">
        <v>18782444.210000001</v>
      </c>
      <c r="AA62" s="720">
        <v>11423698.279999999</v>
      </c>
      <c r="AB62" s="673">
        <v>7045740.1700000027</v>
      </c>
      <c r="AC62" s="720">
        <v>153934119.02000004</v>
      </c>
      <c r="AD62" s="673">
        <v>166511265.02999997</v>
      </c>
      <c r="AE62" s="720">
        <v>13364377.090000011</v>
      </c>
      <c r="AF62" s="673">
        <v>11284931.909999989</v>
      </c>
      <c r="AG62" s="720">
        <v>38362325.920000002</v>
      </c>
      <c r="AH62" s="673">
        <v>37015951.640000001</v>
      </c>
      <c r="AI62" s="720">
        <v>58328518.240000002</v>
      </c>
      <c r="AJ62" s="673">
        <v>64858933.069999993</v>
      </c>
      <c r="AK62" s="720">
        <v>32655244.881499998</v>
      </c>
      <c r="AL62" s="723">
        <v>31045989.32</v>
      </c>
      <c r="AM62" s="720">
        <v>17246554.989999995</v>
      </c>
      <c r="AN62" s="673">
        <v>14133394.539999999</v>
      </c>
      <c r="AO62" s="720">
        <v>4657806.629999999</v>
      </c>
      <c r="AP62" s="724">
        <v>3802404.9199999995</v>
      </c>
      <c r="AQ62" s="725">
        <f>AR63</f>
        <v>65524386.769999966</v>
      </c>
      <c r="AR62" s="677">
        <v>89615001.309999973</v>
      </c>
      <c r="AS62" s="678"/>
      <c r="AT62" s="678"/>
    </row>
    <row r="63" spans="1:46" s="679" customFormat="1" x14ac:dyDescent="0.2">
      <c r="A63" s="377" t="s">
        <v>2162</v>
      </c>
      <c r="B63" s="465" t="s">
        <v>2313</v>
      </c>
      <c r="C63" s="727">
        <v>1698870511.563488</v>
      </c>
      <c r="D63" s="728">
        <v>2528407622.9906888</v>
      </c>
      <c r="E63" s="729">
        <v>16354526.219999991</v>
      </c>
      <c r="F63" s="730">
        <v>24299345.460000008</v>
      </c>
      <c r="G63" s="729">
        <v>10646227.560000001</v>
      </c>
      <c r="H63" s="730">
        <v>5770568.4299999643</v>
      </c>
      <c r="I63" s="729">
        <v>1224543843.1799998</v>
      </c>
      <c r="J63" s="730">
        <v>1952872897.0599995</v>
      </c>
      <c r="K63" s="729">
        <v>2891235.8700000066</v>
      </c>
      <c r="L63" s="730">
        <v>2189880.3400000092</v>
      </c>
      <c r="M63" s="729">
        <v>1320833.0900000001</v>
      </c>
      <c r="N63" s="730">
        <v>3400001.28</v>
      </c>
      <c r="O63" s="729">
        <v>385352.17</v>
      </c>
      <c r="P63" s="730">
        <v>385352.17</v>
      </c>
      <c r="Q63" s="729">
        <v>76446570.719999984</v>
      </c>
      <c r="R63" s="730">
        <v>43553255.639999986</v>
      </c>
      <c r="S63" s="731">
        <v>13019002.42</v>
      </c>
      <c r="T63" s="732">
        <v>12098500.999999993</v>
      </c>
      <c r="U63" s="729">
        <v>2988854.19</v>
      </c>
      <c r="V63" s="730">
        <v>2371857.7200000002</v>
      </c>
      <c r="W63" s="729">
        <v>40167327.899999999</v>
      </c>
      <c r="X63" s="730">
        <v>65459050.400689676</v>
      </c>
      <c r="Y63" s="729">
        <v>22438192.550000004</v>
      </c>
      <c r="Z63" s="730">
        <v>20509881.670000002</v>
      </c>
      <c r="AA63" s="729">
        <v>10084328.809999995</v>
      </c>
      <c r="AB63" s="730">
        <v>11423698.279999997</v>
      </c>
      <c r="AC63" s="729">
        <v>128493292.08000001</v>
      </c>
      <c r="AD63" s="730">
        <v>153934119.01999998</v>
      </c>
      <c r="AE63" s="729">
        <v>11487140.980000006</v>
      </c>
      <c r="AF63" s="730">
        <v>13364377.090000011</v>
      </c>
      <c r="AG63" s="729">
        <v>39036373.109999999</v>
      </c>
      <c r="AH63" s="730">
        <v>38362325.920000002</v>
      </c>
      <c r="AI63" s="729">
        <v>50170464.600000001</v>
      </c>
      <c r="AJ63" s="730">
        <v>58328518.239999972</v>
      </c>
      <c r="AK63" s="729">
        <v>23571924.754700001</v>
      </c>
      <c r="AL63" s="733">
        <v>32655244.879999999</v>
      </c>
      <c r="AM63" s="729">
        <v>20931198.710000001</v>
      </c>
      <c r="AN63" s="730">
        <v>17246554.989999995</v>
      </c>
      <c r="AO63" s="729">
        <v>3893822.2300000004</v>
      </c>
      <c r="AP63" s="734">
        <v>4657806.6300000008</v>
      </c>
      <c r="AQ63" s="735">
        <f>AQ60+AQ62</f>
        <v>0</v>
      </c>
      <c r="AR63" s="736">
        <v>65524386.769999966</v>
      </c>
      <c r="AS63" s="678"/>
      <c r="AT63" s="678"/>
    </row>
    <row r="64" spans="1:46" s="669" customFormat="1" x14ac:dyDescent="0.2">
      <c r="A64" s="737"/>
      <c r="B64" s="531"/>
      <c r="C64" s="738"/>
      <c r="D64" s="738"/>
      <c r="E64" s="739"/>
      <c r="F64" s="724"/>
      <c r="G64" s="739"/>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40"/>
      <c r="AR64" s="740"/>
      <c r="AS64" s="691"/>
      <c r="AT64" s="691"/>
    </row>
    <row r="65" spans="1:16382" s="669" customFormat="1" x14ac:dyDescent="0.2">
      <c r="A65" s="670">
        <v>9000011</v>
      </c>
      <c r="B65" s="741"/>
      <c r="D65" s="742"/>
      <c r="E65" s="739"/>
      <c r="F65" s="738"/>
      <c r="G65" s="739"/>
      <c r="H65" s="738"/>
      <c r="I65" s="738"/>
      <c r="J65" s="738"/>
      <c r="K65" s="738"/>
      <c r="L65" s="738"/>
      <c r="M65" s="738"/>
      <c r="N65" s="738"/>
      <c r="O65" s="738"/>
      <c r="P65" s="738"/>
      <c r="Q65" s="738"/>
      <c r="R65" s="738"/>
      <c r="S65" s="738"/>
      <c r="T65" s="738"/>
      <c r="U65" s="738"/>
      <c r="V65" s="738"/>
      <c r="W65" s="738"/>
      <c r="X65" s="738"/>
      <c r="Y65" s="738"/>
      <c r="Z65" s="738"/>
      <c r="AA65" s="738"/>
      <c r="AB65" s="738"/>
      <c r="AC65" s="738"/>
      <c r="AD65" s="738"/>
      <c r="AE65" s="738"/>
      <c r="AF65" s="738"/>
      <c r="AG65" s="738"/>
      <c r="AH65" s="738"/>
      <c r="AI65" s="738"/>
      <c r="AJ65" s="738"/>
      <c r="AK65" s="738"/>
      <c r="AL65" s="738"/>
      <c r="AM65" s="738"/>
      <c r="AN65" s="738"/>
      <c r="AO65" s="738"/>
      <c r="AP65" s="738"/>
      <c r="AQ65" s="740"/>
      <c r="AR65" s="740"/>
      <c r="AS65" s="691"/>
      <c r="AT65" s="691"/>
    </row>
    <row r="66" spans="1:16382" s="669" customFormat="1" x14ac:dyDescent="0.2">
      <c r="A66" s="726">
        <v>9000012</v>
      </c>
      <c r="B66" s="743"/>
      <c r="C66" s="738"/>
      <c r="D66" s="738"/>
      <c r="E66" s="739"/>
      <c r="F66" s="738"/>
      <c r="G66" s="739"/>
      <c r="H66" s="738"/>
      <c r="I66" s="738"/>
      <c r="J66" s="738"/>
      <c r="K66" s="738"/>
      <c r="L66" s="738"/>
      <c r="M66" s="738"/>
      <c r="N66" s="738"/>
      <c r="O66" s="738"/>
      <c r="P66" s="738"/>
      <c r="Q66" s="738"/>
      <c r="R66" s="738"/>
      <c r="S66" s="738"/>
      <c r="T66" s="738"/>
      <c r="U66" s="738"/>
      <c r="V66" s="738"/>
      <c r="W66" s="738"/>
      <c r="X66" s="738"/>
      <c r="Y66" s="738"/>
      <c r="Z66" s="738"/>
      <c r="AA66" s="738"/>
      <c r="AB66" s="738"/>
      <c r="AC66" s="738"/>
      <c r="AD66" s="738"/>
      <c r="AE66" s="738"/>
      <c r="AF66" s="738"/>
      <c r="AG66" s="738"/>
      <c r="AH66" s="738"/>
      <c r="AI66" s="738"/>
      <c r="AJ66" s="738"/>
      <c r="AK66" s="738"/>
      <c r="AL66" s="738"/>
      <c r="AM66" s="738"/>
      <c r="AN66" s="738"/>
      <c r="AO66" s="738"/>
      <c r="AP66" s="738"/>
      <c r="AQ66" s="743"/>
      <c r="AR66" s="743"/>
      <c r="AS66" s="743"/>
      <c r="AT66" s="743"/>
      <c r="AU66" s="743"/>
      <c r="AV66" s="743"/>
      <c r="AW66" s="743"/>
      <c r="AX66" s="743"/>
      <c r="AY66" s="743"/>
      <c r="AZ66" s="743"/>
      <c r="BA66" s="743"/>
      <c r="BB66" s="743"/>
      <c r="BC66" s="743"/>
      <c r="BD66" s="743"/>
      <c r="BE66" s="743"/>
      <c r="BF66" s="743"/>
      <c r="BG66" s="743"/>
      <c r="BH66" s="743"/>
      <c r="BI66" s="743"/>
      <c r="BJ66" s="743"/>
      <c r="BK66" s="743"/>
      <c r="BL66" s="743"/>
      <c r="BM66" s="743"/>
      <c r="BN66" s="743"/>
      <c r="BO66" s="743"/>
      <c r="BP66" s="743"/>
      <c r="BQ66" s="743"/>
      <c r="BR66" s="743"/>
      <c r="BS66" s="743"/>
      <c r="BT66" s="743"/>
      <c r="BU66" s="743"/>
      <c r="BV66" s="743"/>
      <c r="BW66" s="743"/>
      <c r="BX66" s="743"/>
      <c r="BY66" s="743"/>
      <c r="BZ66" s="743"/>
      <c r="CA66" s="743"/>
      <c r="CB66" s="743"/>
      <c r="CC66" s="743"/>
      <c r="CD66" s="743"/>
      <c r="CE66" s="743"/>
      <c r="CF66" s="743"/>
      <c r="CG66" s="743"/>
      <c r="CH66" s="743"/>
      <c r="CI66" s="743"/>
      <c r="CJ66" s="743"/>
      <c r="CK66" s="743"/>
      <c r="CL66" s="743"/>
      <c r="CM66" s="743"/>
      <c r="CN66" s="743"/>
      <c r="CO66" s="743"/>
      <c r="CP66" s="743"/>
      <c r="CQ66" s="743"/>
      <c r="CR66" s="743"/>
      <c r="CS66" s="743"/>
      <c r="CT66" s="743"/>
      <c r="CU66" s="743"/>
      <c r="CV66" s="743"/>
      <c r="CW66" s="743"/>
      <c r="CX66" s="743"/>
      <c r="CY66" s="743"/>
      <c r="CZ66" s="743"/>
      <c r="DA66" s="743"/>
      <c r="DB66" s="743"/>
      <c r="DC66" s="743"/>
      <c r="DD66" s="743"/>
      <c r="DE66" s="743"/>
      <c r="DF66" s="743"/>
      <c r="DG66" s="743"/>
      <c r="DH66" s="743"/>
      <c r="DI66" s="743"/>
      <c r="DJ66" s="743"/>
      <c r="DK66" s="743"/>
      <c r="DL66" s="743"/>
      <c r="DM66" s="743"/>
      <c r="DN66" s="743"/>
      <c r="DO66" s="743"/>
      <c r="DP66" s="743"/>
      <c r="DQ66" s="743"/>
      <c r="DR66" s="743"/>
      <c r="DS66" s="743"/>
      <c r="DT66" s="743"/>
      <c r="DU66" s="743"/>
      <c r="DV66" s="743"/>
      <c r="DW66" s="743"/>
      <c r="DX66" s="743"/>
      <c r="DY66" s="743"/>
      <c r="DZ66" s="743"/>
      <c r="EA66" s="743"/>
      <c r="EB66" s="743"/>
      <c r="EC66" s="743"/>
      <c r="ED66" s="743"/>
      <c r="EE66" s="743"/>
      <c r="EF66" s="743"/>
      <c r="EG66" s="743"/>
      <c r="EH66" s="743"/>
      <c r="EI66" s="743"/>
      <c r="EJ66" s="743"/>
      <c r="EK66" s="743"/>
      <c r="EL66" s="743"/>
      <c r="EM66" s="743"/>
      <c r="EN66" s="743"/>
      <c r="EO66" s="743"/>
      <c r="EP66" s="743"/>
      <c r="EQ66" s="743"/>
      <c r="ER66" s="743"/>
      <c r="ES66" s="743"/>
      <c r="ET66" s="743"/>
      <c r="EU66" s="743"/>
      <c r="EV66" s="743"/>
      <c r="EW66" s="743"/>
      <c r="EX66" s="743"/>
      <c r="EY66" s="743"/>
      <c r="EZ66" s="743"/>
      <c r="FA66" s="743"/>
      <c r="FB66" s="743"/>
      <c r="FC66" s="743"/>
      <c r="FD66" s="743"/>
      <c r="FE66" s="743"/>
      <c r="FF66" s="743"/>
      <c r="FG66" s="743"/>
      <c r="FH66" s="743"/>
      <c r="FI66" s="743"/>
      <c r="FJ66" s="743"/>
      <c r="FK66" s="743"/>
      <c r="FL66" s="743"/>
      <c r="FM66" s="743"/>
      <c r="FN66" s="743"/>
      <c r="FO66" s="743"/>
      <c r="FP66" s="743"/>
      <c r="FQ66" s="743"/>
      <c r="FR66" s="743"/>
      <c r="FS66" s="743"/>
      <c r="FT66" s="743"/>
      <c r="FU66" s="743"/>
      <c r="FV66" s="743"/>
      <c r="FW66" s="743"/>
      <c r="FX66" s="743"/>
      <c r="FY66" s="743"/>
      <c r="FZ66" s="743"/>
      <c r="GA66" s="743"/>
      <c r="GB66" s="743"/>
      <c r="GC66" s="743"/>
      <c r="GD66" s="743"/>
      <c r="GE66" s="743"/>
      <c r="GF66" s="743"/>
      <c r="GG66" s="743"/>
      <c r="GH66" s="743"/>
      <c r="GI66" s="743"/>
      <c r="GJ66" s="743"/>
      <c r="GK66" s="743"/>
      <c r="GL66" s="743"/>
      <c r="GM66" s="743"/>
      <c r="GN66" s="743"/>
      <c r="GO66" s="743"/>
      <c r="GP66" s="743"/>
      <c r="GQ66" s="743"/>
      <c r="GR66" s="743"/>
      <c r="GS66" s="743"/>
      <c r="GT66" s="743"/>
      <c r="GU66" s="743"/>
      <c r="GV66" s="743"/>
      <c r="GW66" s="743"/>
      <c r="GX66" s="743"/>
      <c r="GY66" s="743"/>
      <c r="GZ66" s="743"/>
      <c r="HA66" s="743"/>
      <c r="HB66" s="743"/>
      <c r="HC66" s="743"/>
      <c r="HD66" s="743"/>
      <c r="HE66" s="743"/>
      <c r="HF66" s="743"/>
      <c r="HG66" s="743"/>
      <c r="HH66" s="743"/>
      <c r="HI66" s="743"/>
      <c r="HJ66" s="743"/>
      <c r="HK66" s="743"/>
      <c r="HL66" s="743"/>
      <c r="HM66" s="743"/>
      <c r="HN66" s="743"/>
      <c r="HO66" s="743"/>
      <c r="HP66" s="743"/>
      <c r="HQ66" s="743"/>
      <c r="HR66" s="743"/>
      <c r="HS66" s="743"/>
      <c r="HT66" s="743"/>
      <c r="HU66" s="743"/>
      <c r="HV66" s="743"/>
      <c r="HW66" s="743"/>
      <c r="HX66" s="743"/>
      <c r="HY66" s="743"/>
      <c r="HZ66" s="743"/>
      <c r="IA66" s="743"/>
      <c r="IB66" s="743"/>
      <c r="IC66" s="743"/>
      <c r="ID66" s="743"/>
      <c r="IE66" s="743"/>
      <c r="IF66" s="743"/>
      <c r="IG66" s="743"/>
      <c r="IH66" s="743"/>
      <c r="II66" s="743"/>
      <c r="IJ66" s="743"/>
      <c r="IK66" s="743"/>
      <c r="IL66" s="743"/>
      <c r="IM66" s="743"/>
      <c r="IN66" s="743"/>
      <c r="IO66" s="743"/>
      <c r="IP66" s="743"/>
      <c r="IQ66" s="743"/>
      <c r="IR66" s="743"/>
      <c r="IS66" s="743"/>
      <c r="IT66" s="743"/>
      <c r="IU66" s="743"/>
      <c r="IV66" s="743"/>
      <c r="IW66" s="743"/>
      <c r="IX66" s="743"/>
      <c r="IY66" s="743"/>
      <c r="IZ66" s="743"/>
      <c r="JA66" s="743"/>
      <c r="JB66" s="743"/>
      <c r="JC66" s="743"/>
      <c r="JD66" s="743"/>
      <c r="JE66" s="743"/>
      <c r="JF66" s="743"/>
      <c r="JG66" s="743"/>
      <c r="JH66" s="743"/>
      <c r="JI66" s="743"/>
      <c r="JJ66" s="743"/>
      <c r="JK66" s="743"/>
      <c r="JL66" s="743"/>
      <c r="JM66" s="743"/>
      <c r="JN66" s="743"/>
      <c r="JO66" s="743"/>
      <c r="JP66" s="743"/>
      <c r="JQ66" s="743"/>
      <c r="JR66" s="743"/>
      <c r="JS66" s="743"/>
      <c r="JT66" s="743"/>
      <c r="JU66" s="743"/>
      <c r="JV66" s="743"/>
      <c r="JW66" s="743"/>
      <c r="JX66" s="743"/>
      <c r="JY66" s="743"/>
      <c r="JZ66" s="743"/>
      <c r="KA66" s="743"/>
      <c r="KB66" s="743"/>
      <c r="KC66" s="743"/>
      <c r="KD66" s="743"/>
      <c r="KE66" s="743"/>
      <c r="KF66" s="743"/>
      <c r="KG66" s="743"/>
      <c r="KH66" s="743"/>
      <c r="KI66" s="743"/>
      <c r="KJ66" s="743"/>
      <c r="KK66" s="743"/>
      <c r="KL66" s="743"/>
      <c r="KM66" s="743"/>
      <c r="KN66" s="743"/>
      <c r="KO66" s="743"/>
      <c r="KP66" s="743"/>
      <c r="KQ66" s="743"/>
      <c r="KR66" s="743"/>
      <c r="KS66" s="743"/>
      <c r="KT66" s="743"/>
      <c r="KU66" s="743"/>
      <c r="KV66" s="743"/>
      <c r="KW66" s="743"/>
      <c r="KX66" s="743"/>
      <c r="KY66" s="743"/>
      <c r="KZ66" s="743"/>
      <c r="LA66" s="743"/>
      <c r="LB66" s="743"/>
      <c r="LC66" s="743"/>
      <c r="LD66" s="743"/>
      <c r="LE66" s="743"/>
      <c r="LF66" s="743"/>
      <c r="LG66" s="743"/>
      <c r="LH66" s="743"/>
      <c r="LI66" s="743"/>
      <c r="LJ66" s="743"/>
      <c r="LK66" s="743"/>
      <c r="LL66" s="743"/>
      <c r="LM66" s="743"/>
      <c r="LN66" s="743"/>
      <c r="LO66" s="743"/>
      <c r="LP66" s="743"/>
      <c r="LQ66" s="743"/>
      <c r="LR66" s="743"/>
      <c r="LS66" s="743"/>
      <c r="LT66" s="743"/>
      <c r="LU66" s="743"/>
      <c r="LV66" s="743"/>
      <c r="LW66" s="743"/>
      <c r="LX66" s="743"/>
      <c r="LY66" s="743"/>
      <c r="LZ66" s="743"/>
      <c r="MA66" s="743"/>
      <c r="MB66" s="743"/>
      <c r="MC66" s="743"/>
      <c r="MD66" s="743"/>
      <c r="ME66" s="743"/>
      <c r="MF66" s="743"/>
      <c r="MG66" s="743"/>
      <c r="MH66" s="743"/>
      <c r="MI66" s="743"/>
      <c r="MJ66" s="743"/>
      <c r="MK66" s="743"/>
      <c r="ML66" s="743"/>
      <c r="MM66" s="743"/>
      <c r="MN66" s="743"/>
      <c r="MO66" s="743"/>
      <c r="MP66" s="743"/>
      <c r="MQ66" s="743"/>
      <c r="MR66" s="743"/>
      <c r="MS66" s="743"/>
      <c r="MT66" s="743"/>
      <c r="MU66" s="743"/>
      <c r="MV66" s="743"/>
      <c r="MW66" s="743"/>
      <c r="MX66" s="743"/>
      <c r="MY66" s="743"/>
      <c r="MZ66" s="743"/>
      <c r="NA66" s="743"/>
      <c r="NB66" s="743"/>
      <c r="NC66" s="743"/>
      <c r="ND66" s="743"/>
      <c r="NE66" s="743"/>
      <c r="NF66" s="743"/>
      <c r="NG66" s="743"/>
      <c r="NH66" s="743"/>
      <c r="NI66" s="743"/>
      <c r="NJ66" s="743"/>
      <c r="NK66" s="743"/>
      <c r="NL66" s="743"/>
      <c r="NM66" s="743"/>
      <c r="NN66" s="743"/>
      <c r="NO66" s="743"/>
      <c r="NP66" s="743"/>
      <c r="NQ66" s="743"/>
      <c r="NR66" s="743"/>
      <c r="NS66" s="743"/>
      <c r="NT66" s="743"/>
      <c r="NU66" s="743"/>
      <c r="NV66" s="743"/>
      <c r="NW66" s="743"/>
      <c r="NX66" s="743"/>
      <c r="NY66" s="743"/>
      <c r="NZ66" s="743"/>
      <c r="OA66" s="743"/>
      <c r="OB66" s="743"/>
      <c r="OC66" s="743"/>
      <c r="OD66" s="743"/>
      <c r="OE66" s="743"/>
      <c r="OF66" s="743"/>
      <c r="OG66" s="743"/>
      <c r="OH66" s="743"/>
      <c r="OI66" s="743"/>
      <c r="OJ66" s="743"/>
      <c r="OK66" s="743"/>
      <c r="OL66" s="743"/>
      <c r="OM66" s="743"/>
      <c r="ON66" s="743"/>
      <c r="OO66" s="743"/>
      <c r="OP66" s="743"/>
      <c r="OQ66" s="743"/>
      <c r="OR66" s="743"/>
      <c r="OS66" s="743"/>
      <c r="OT66" s="743"/>
      <c r="OU66" s="743"/>
      <c r="OV66" s="743"/>
      <c r="OW66" s="743"/>
      <c r="OX66" s="743"/>
      <c r="OY66" s="743"/>
      <c r="OZ66" s="743"/>
      <c r="PA66" s="743"/>
      <c r="PB66" s="743"/>
      <c r="PC66" s="743"/>
      <c r="PD66" s="743"/>
      <c r="PE66" s="743"/>
      <c r="PF66" s="743"/>
      <c r="PG66" s="743"/>
      <c r="PH66" s="743"/>
      <c r="PI66" s="743"/>
      <c r="PJ66" s="743"/>
      <c r="PK66" s="743"/>
      <c r="PL66" s="743"/>
      <c r="PM66" s="743"/>
      <c r="PN66" s="743"/>
      <c r="PO66" s="743"/>
      <c r="PP66" s="743"/>
      <c r="PQ66" s="743"/>
      <c r="PR66" s="743"/>
      <c r="PS66" s="743"/>
      <c r="PT66" s="743"/>
      <c r="PU66" s="743"/>
      <c r="PV66" s="743"/>
      <c r="PW66" s="743"/>
      <c r="PX66" s="743"/>
      <c r="PY66" s="743"/>
      <c r="PZ66" s="743"/>
      <c r="QA66" s="743"/>
      <c r="QB66" s="743"/>
      <c r="QC66" s="743"/>
      <c r="QD66" s="743"/>
      <c r="QE66" s="743"/>
      <c r="QF66" s="743"/>
      <c r="QG66" s="743"/>
      <c r="QH66" s="743"/>
      <c r="QI66" s="743"/>
      <c r="QJ66" s="743"/>
      <c r="QK66" s="743"/>
      <c r="QL66" s="743"/>
      <c r="QM66" s="743"/>
      <c r="QN66" s="743"/>
      <c r="QO66" s="743"/>
      <c r="QP66" s="743"/>
      <c r="QQ66" s="743"/>
      <c r="QR66" s="743"/>
      <c r="QS66" s="743"/>
      <c r="QT66" s="743"/>
      <c r="QU66" s="743"/>
      <c r="QV66" s="743"/>
      <c r="QW66" s="743"/>
      <c r="QX66" s="743"/>
      <c r="QY66" s="743"/>
      <c r="QZ66" s="743"/>
      <c r="RA66" s="743"/>
      <c r="RB66" s="743"/>
      <c r="RC66" s="743"/>
      <c r="RD66" s="743"/>
      <c r="RE66" s="743"/>
      <c r="RF66" s="743"/>
      <c r="RG66" s="743"/>
      <c r="RH66" s="743"/>
      <c r="RI66" s="743"/>
      <c r="RJ66" s="743"/>
      <c r="RK66" s="743"/>
      <c r="RL66" s="743"/>
      <c r="RM66" s="743"/>
      <c r="RN66" s="743"/>
      <c r="RO66" s="743"/>
      <c r="RP66" s="743"/>
      <c r="RQ66" s="743"/>
      <c r="RR66" s="743"/>
      <c r="RS66" s="743"/>
      <c r="RT66" s="743"/>
      <c r="RU66" s="743"/>
      <c r="RV66" s="743"/>
      <c r="RW66" s="743"/>
      <c r="RX66" s="743"/>
      <c r="RY66" s="743"/>
      <c r="RZ66" s="743"/>
      <c r="SA66" s="743"/>
      <c r="SB66" s="743"/>
      <c r="SC66" s="743"/>
      <c r="SD66" s="743"/>
      <c r="SE66" s="743"/>
      <c r="SF66" s="743"/>
      <c r="SG66" s="743"/>
      <c r="SH66" s="743"/>
      <c r="SI66" s="743"/>
      <c r="SJ66" s="743"/>
      <c r="SK66" s="743"/>
      <c r="SL66" s="743"/>
      <c r="SM66" s="743"/>
      <c r="SN66" s="743"/>
      <c r="SO66" s="743"/>
      <c r="SP66" s="743"/>
      <c r="SQ66" s="743"/>
      <c r="SR66" s="743"/>
      <c r="SS66" s="743"/>
      <c r="ST66" s="743"/>
      <c r="SU66" s="743"/>
      <c r="SV66" s="743"/>
      <c r="SW66" s="743"/>
      <c r="SX66" s="743"/>
      <c r="SY66" s="743"/>
      <c r="SZ66" s="743"/>
      <c r="TA66" s="743"/>
      <c r="TB66" s="743"/>
      <c r="TC66" s="743"/>
      <c r="TD66" s="743"/>
      <c r="TE66" s="743"/>
      <c r="TF66" s="743"/>
      <c r="TG66" s="743"/>
      <c r="TH66" s="743"/>
      <c r="TI66" s="743"/>
      <c r="TJ66" s="743"/>
      <c r="TK66" s="743"/>
      <c r="TL66" s="743"/>
      <c r="TM66" s="743"/>
      <c r="TN66" s="743"/>
      <c r="TO66" s="743"/>
      <c r="TP66" s="743"/>
      <c r="TQ66" s="743"/>
      <c r="TR66" s="743"/>
      <c r="TS66" s="743"/>
      <c r="TT66" s="743"/>
      <c r="TU66" s="743"/>
      <c r="TV66" s="743"/>
      <c r="TW66" s="743"/>
      <c r="TX66" s="743"/>
      <c r="TY66" s="743"/>
      <c r="TZ66" s="743"/>
      <c r="UA66" s="743"/>
      <c r="UB66" s="743"/>
      <c r="UC66" s="743"/>
      <c r="UD66" s="743"/>
      <c r="UE66" s="743"/>
      <c r="UF66" s="743"/>
      <c r="UG66" s="743"/>
      <c r="UH66" s="743"/>
      <c r="UI66" s="743"/>
      <c r="UJ66" s="743"/>
      <c r="UK66" s="743"/>
      <c r="UL66" s="743"/>
      <c r="UM66" s="743"/>
      <c r="UN66" s="743"/>
      <c r="UO66" s="743"/>
      <c r="UP66" s="743"/>
      <c r="UQ66" s="743"/>
      <c r="UR66" s="743"/>
      <c r="US66" s="743"/>
      <c r="UT66" s="743"/>
      <c r="UU66" s="743"/>
      <c r="UV66" s="743"/>
      <c r="UW66" s="743"/>
      <c r="UX66" s="743"/>
      <c r="UY66" s="743"/>
      <c r="UZ66" s="743"/>
      <c r="VA66" s="743"/>
      <c r="VB66" s="743"/>
      <c r="VC66" s="743"/>
      <c r="VD66" s="743"/>
      <c r="VE66" s="743"/>
      <c r="VF66" s="743"/>
      <c r="VG66" s="743"/>
      <c r="VH66" s="743"/>
      <c r="VI66" s="743"/>
      <c r="VJ66" s="743"/>
      <c r="VK66" s="743"/>
      <c r="VL66" s="743"/>
      <c r="VM66" s="743"/>
      <c r="VN66" s="743"/>
      <c r="VO66" s="743"/>
      <c r="VP66" s="743"/>
      <c r="VQ66" s="743"/>
      <c r="VR66" s="743"/>
      <c r="VS66" s="743"/>
      <c r="VT66" s="743"/>
      <c r="VU66" s="743"/>
      <c r="VV66" s="743"/>
      <c r="VW66" s="743"/>
      <c r="VX66" s="743"/>
      <c r="VY66" s="743"/>
      <c r="VZ66" s="743"/>
      <c r="WA66" s="743"/>
      <c r="WB66" s="743"/>
      <c r="WC66" s="743"/>
      <c r="WD66" s="743"/>
      <c r="WE66" s="743"/>
      <c r="WF66" s="743"/>
      <c r="WG66" s="743"/>
      <c r="WH66" s="743"/>
      <c r="WI66" s="743"/>
      <c r="WJ66" s="743"/>
      <c r="WK66" s="743"/>
      <c r="WL66" s="743"/>
      <c r="WM66" s="743"/>
      <c r="WN66" s="743"/>
      <c r="WO66" s="743"/>
      <c r="WP66" s="743"/>
      <c r="WQ66" s="743"/>
      <c r="WR66" s="743"/>
      <c r="WS66" s="743"/>
      <c r="WT66" s="743"/>
      <c r="WU66" s="743"/>
      <c r="WV66" s="743"/>
      <c r="WW66" s="743"/>
      <c r="WX66" s="743"/>
      <c r="WY66" s="743"/>
      <c r="WZ66" s="743"/>
      <c r="XA66" s="743"/>
      <c r="XB66" s="743"/>
      <c r="XC66" s="743"/>
      <c r="XD66" s="743"/>
      <c r="XE66" s="743"/>
      <c r="XF66" s="743"/>
      <c r="XG66" s="743"/>
      <c r="XH66" s="743"/>
      <c r="XI66" s="743"/>
      <c r="XJ66" s="743"/>
      <c r="XK66" s="743"/>
      <c r="XL66" s="743"/>
      <c r="XM66" s="743"/>
      <c r="XN66" s="743"/>
      <c r="XO66" s="743"/>
      <c r="XP66" s="743"/>
      <c r="XQ66" s="743"/>
      <c r="XR66" s="743"/>
      <c r="XS66" s="743"/>
      <c r="XT66" s="743"/>
      <c r="XU66" s="743"/>
      <c r="XV66" s="743"/>
      <c r="XW66" s="743"/>
      <c r="XX66" s="743"/>
      <c r="XY66" s="743"/>
      <c r="XZ66" s="743"/>
      <c r="YA66" s="743"/>
      <c r="YB66" s="743"/>
      <c r="YC66" s="743"/>
      <c r="YD66" s="743"/>
      <c r="YE66" s="743"/>
      <c r="YF66" s="743"/>
      <c r="YG66" s="743"/>
      <c r="YH66" s="743"/>
      <c r="YI66" s="743"/>
      <c r="YJ66" s="743"/>
      <c r="YK66" s="743"/>
      <c r="YL66" s="743"/>
      <c r="YM66" s="743"/>
      <c r="YN66" s="743"/>
      <c r="YO66" s="743"/>
      <c r="YP66" s="743"/>
      <c r="YQ66" s="743"/>
      <c r="YR66" s="743"/>
      <c r="YS66" s="743"/>
      <c r="YT66" s="743"/>
      <c r="YU66" s="743"/>
      <c r="YV66" s="743"/>
      <c r="YW66" s="743"/>
      <c r="YX66" s="743"/>
      <c r="YY66" s="743"/>
      <c r="YZ66" s="743"/>
      <c r="ZA66" s="743"/>
      <c r="ZB66" s="743"/>
      <c r="ZC66" s="743"/>
      <c r="ZD66" s="743"/>
      <c r="ZE66" s="743"/>
      <c r="ZF66" s="743"/>
      <c r="ZG66" s="743"/>
      <c r="ZH66" s="743"/>
      <c r="ZI66" s="743"/>
      <c r="ZJ66" s="743"/>
      <c r="ZK66" s="743"/>
      <c r="ZL66" s="743"/>
      <c r="ZM66" s="743"/>
      <c r="ZN66" s="743"/>
      <c r="ZO66" s="743"/>
      <c r="ZP66" s="743"/>
      <c r="ZQ66" s="743"/>
      <c r="ZR66" s="743"/>
      <c r="ZS66" s="743"/>
      <c r="ZT66" s="743"/>
      <c r="ZU66" s="743"/>
      <c r="ZV66" s="743"/>
      <c r="ZW66" s="743"/>
      <c r="ZX66" s="743"/>
      <c r="ZY66" s="743"/>
      <c r="ZZ66" s="743"/>
      <c r="AAA66" s="743"/>
      <c r="AAB66" s="743"/>
      <c r="AAC66" s="743"/>
      <c r="AAD66" s="743"/>
      <c r="AAE66" s="743"/>
      <c r="AAF66" s="743"/>
      <c r="AAG66" s="743"/>
      <c r="AAH66" s="743"/>
      <c r="AAI66" s="743"/>
      <c r="AAJ66" s="743"/>
      <c r="AAK66" s="743"/>
      <c r="AAL66" s="743"/>
      <c r="AAM66" s="743"/>
      <c r="AAN66" s="743"/>
      <c r="AAO66" s="743"/>
      <c r="AAP66" s="743"/>
      <c r="AAQ66" s="743"/>
      <c r="AAR66" s="743"/>
      <c r="AAS66" s="743"/>
      <c r="AAT66" s="743"/>
      <c r="AAU66" s="743"/>
      <c r="AAV66" s="743"/>
      <c r="AAW66" s="743"/>
      <c r="AAX66" s="743"/>
      <c r="AAY66" s="743"/>
      <c r="AAZ66" s="743"/>
      <c r="ABA66" s="743"/>
      <c r="ABB66" s="743"/>
      <c r="ABC66" s="743"/>
      <c r="ABD66" s="743"/>
      <c r="ABE66" s="743"/>
      <c r="ABF66" s="743"/>
      <c r="ABG66" s="743"/>
      <c r="ABH66" s="743"/>
      <c r="ABI66" s="743"/>
      <c r="ABJ66" s="743"/>
      <c r="ABK66" s="743"/>
      <c r="ABL66" s="743"/>
      <c r="ABM66" s="743"/>
      <c r="ABN66" s="743"/>
      <c r="ABO66" s="743"/>
      <c r="ABP66" s="743"/>
      <c r="ABQ66" s="743"/>
      <c r="ABR66" s="743"/>
      <c r="ABS66" s="743"/>
      <c r="ABT66" s="743"/>
      <c r="ABU66" s="743"/>
      <c r="ABV66" s="743"/>
      <c r="ABW66" s="743"/>
      <c r="ABX66" s="743"/>
      <c r="ABY66" s="743"/>
      <c r="ABZ66" s="743"/>
      <c r="ACA66" s="743"/>
      <c r="ACB66" s="743"/>
      <c r="ACC66" s="743"/>
      <c r="ACD66" s="743"/>
      <c r="ACE66" s="743"/>
      <c r="ACF66" s="743"/>
      <c r="ACG66" s="743"/>
      <c r="ACH66" s="743"/>
      <c r="ACI66" s="743"/>
      <c r="ACJ66" s="743"/>
      <c r="ACK66" s="743"/>
      <c r="ACL66" s="743"/>
      <c r="ACM66" s="743"/>
      <c r="ACN66" s="743"/>
      <c r="ACO66" s="743"/>
      <c r="ACP66" s="743"/>
      <c r="ACQ66" s="743"/>
      <c r="ACR66" s="743"/>
      <c r="ACS66" s="743"/>
      <c r="ACT66" s="743"/>
      <c r="ACU66" s="743"/>
      <c r="ACV66" s="743"/>
      <c r="ACW66" s="743"/>
      <c r="ACX66" s="743"/>
      <c r="ACY66" s="743"/>
      <c r="ACZ66" s="743"/>
      <c r="ADA66" s="743"/>
      <c r="ADB66" s="743"/>
      <c r="ADC66" s="743"/>
      <c r="ADD66" s="743"/>
      <c r="ADE66" s="743"/>
      <c r="ADF66" s="743"/>
      <c r="ADG66" s="743"/>
      <c r="ADH66" s="743"/>
      <c r="ADI66" s="743"/>
      <c r="ADJ66" s="743"/>
      <c r="ADK66" s="743"/>
      <c r="ADL66" s="743"/>
      <c r="ADM66" s="743"/>
      <c r="ADN66" s="743"/>
      <c r="ADO66" s="743"/>
      <c r="ADP66" s="743"/>
      <c r="ADQ66" s="743"/>
      <c r="ADR66" s="743"/>
      <c r="ADS66" s="743"/>
      <c r="ADT66" s="743"/>
      <c r="ADU66" s="743"/>
      <c r="ADV66" s="743"/>
      <c r="ADW66" s="743"/>
      <c r="ADX66" s="743"/>
      <c r="ADY66" s="743"/>
      <c r="ADZ66" s="743"/>
      <c r="AEA66" s="743"/>
      <c r="AEB66" s="743"/>
      <c r="AEC66" s="743"/>
      <c r="AED66" s="743"/>
      <c r="AEE66" s="743"/>
      <c r="AEF66" s="743"/>
      <c r="AEG66" s="743"/>
      <c r="AEH66" s="743"/>
      <c r="AEI66" s="743"/>
      <c r="AEJ66" s="743"/>
      <c r="AEK66" s="743"/>
      <c r="AEL66" s="743"/>
      <c r="AEM66" s="743"/>
      <c r="AEN66" s="743"/>
      <c r="AEO66" s="743"/>
      <c r="AEP66" s="743"/>
      <c r="AEQ66" s="743"/>
      <c r="AER66" s="743"/>
      <c r="AES66" s="743"/>
      <c r="AET66" s="743"/>
      <c r="AEU66" s="743"/>
      <c r="AEV66" s="743"/>
      <c r="AEW66" s="743"/>
      <c r="AEX66" s="743"/>
      <c r="AEY66" s="743"/>
      <c r="AEZ66" s="743"/>
      <c r="AFA66" s="743"/>
      <c r="AFB66" s="743"/>
      <c r="AFC66" s="743"/>
      <c r="AFD66" s="743"/>
      <c r="AFE66" s="743"/>
      <c r="AFF66" s="743"/>
      <c r="AFG66" s="743"/>
      <c r="AFH66" s="743"/>
      <c r="AFI66" s="743"/>
      <c r="AFJ66" s="743"/>
      <c r="AFK66" s="743"/>
      <c r="AFL66" s="743"/>
      <c r="AFM66" s="743"/>
      <c r="AFN66" s="743"/>
      <c r="AFO66" s="743"/>
      <c r="AFP66" s="743"/>
      <c r="AFQ66" s="743"/>
      <c r="AFR66" s="743"/>
      <c r="AFS66" s="743"/>
      <c r="AFT66" s="743"/>
      <c r="AFU66" s="743"/>
      <c r="AFV66" s="743"/>
      <c r="AFW66" s="743"/>
      <c r="AFX66" s="743"/>
      <c r="AFY66" s="743"/>
      <c r="AFZ66" s="743"/>
      <c r="AGA66" s="743"/>
      <c r="AGB66" s="743"/>
      <c r="AGC66" s="743"/>
      <c r="AGD66" s="743"/>
      <c r="AGE66" s="743"/>
      <c r="AGF66" s="743"/>
      <c r="AGG66" s="743"/>
      <c r="AGH66" s="743"/>
      <c r="AGI66" s="743"/>
      <c r="AGJ66" s="743"/>
      <c r="AGK66" s="743"/>
      <c r="AGL66" s="743"/>
      <c r="AGM66" s="743"/>
      <c r="AGN66" s="743"/>
      <c r="AGO66" s="743"/>
      <c r="AGP66" s="743"/>
      <c r="AGQ66" s="743"/>
      <c r="AGR66" s="743"/>
      <c r="AGS66" s="743"/>
      <c r="AGT66" s="743"/>
      <c r="AGU66" s="743"/>
      <c r="AGV66" s="743"/>
      <c r="AGW66" s="743"/>
      <c r="AGX66" s="743"/>
      <c r="AGY66" s="743"/>
      <c r="AGZ66" s="743"/>
      <c r="AHA66" s="743"/>
      <c r="AHB66" s="743"/>
      <c r="AHC66" s="743"/>
      <c r="AHD66" s="743"/>
      <c r="AHE66" s="743"/>
      <c r="AHF66" s="743"/>
      <c r="AHG66" s="743"/>
      <c r="AHH66" s="743"/>
      <c r="AHI66" s="743"/>
      <c r="AHJ66" s="743"/>
      <c r="AHK66" s="743"/>
      <c r="AHL66" s="743"/>
      <c r="AHM66" s="743"/>
      <c r="AHN66" s="743"/>
      <c r="AHO66" s="743"/>
      <c r="AHP66" s="743"/>
      <c r="AHQ66" s="743"/>
      <c r="AHR66" s="743"/>
      <c r="AHS66" s="743"/>
      <c r="AHT66" s="743"/>
      <c r="AHU66" s="743"/>
      <c r="AHV66" s="743"/>
      <c r="AHW66" s="743"/>
      <c r="AHX66" s="743"/>
      <c r="AHY66" s="743"/>
      <c r="AHZ66" s="743"/>
      <c r="AIA66" s="743"/>
      <c r="AIB66" s="743"/>
      <c r="AIC66" s="743"/>
      <c r="AID66" s="743"/>
      <c r="AIE66" s="743"/>
      <c r="AIF66" s="743"/>
      <c r="AIG66" s="743"/>
      <c r="AIH66" s="743"/>
      <c r="AII66" s="743"/>
      <c r="AIJ66" s="743"/>
      <c r="AIK66" s="743"/>
      <c r="AIL66" s="743"/>
      <c r="AIM66" s="743"/>
      <c r="AIN66" s="743"/>
      <c r="AIO66" s="743"/>
      <c r="AIP66" s="743"/>
      <c r="AIQ66" s="743"/>
      <c r="AIR66" s="743"/>
      <c r="AIS66" s="743"/>
      <c r="AIT66" s="743"/>
      <c r="AIU66" s="743"/>
      <c r="AIV66" s="743"/>
      <c r="AIW66" s="743"/>
      <c r="AIX66" s="743"/>
      <c r="AIY66" s="743"/>
      <c r="AIZ66" s="743"/>
      <c r="AJA66" s="743"/>
      <c r="AJB66" s="743"/>
      <c r="AJC66" s="743"/>
      <c r="AJD66" s="743"/>
      <c r="AJE66" s="743"/>
      <c r="AJF66" s="743"/>
      <c r="AJG66" s="743"/>
      <c r="AJH66" s="743"/>
      <c r="AJI66" s="743"/>
      <c r="AJJ66" s="743"/>
      <c r="AJK66" s="743"/>
      <c r="AJL66" s="743"/>
      <c r="AJM66" s="743"/>
      <c r="AJN66" s="743"/>
      <c r="AJO66" s="743"/>
      <c r="AJP66" s="743"/>
      <c r="AJQ66" s="743"/>
      <c r="AJR66" s="743"/>
      <c r="AJS66" s="743"/>
      <c r="AJT66" s="743"/>
      <c r="AJU66" s="743"/>
      <c r="AJV66" s="743"/>
      <c r="AJW66" s="743"/>
      <c r="AJX66" s="743"/>
      <c r="AJY66" s="743"/>
      <c r="AJZ66" s="743"/>
      <c r="AKA66" s="743"/>
      <c r="AKB66" s="743"/>
      <c r="AKC66" s="743"/>
      <c r="AKD66" s="743"/>
      <c r="AKE66" s="743"/>
      <c r="AKF66" s="743"/>
      <c r="AKG66" s="743"/>
      <c r="AKH66" s="743"/>
      <c r="AKI66" s="743"/>
      <c r="AKJ66" s="743"/>
      <c r="AKK66" s="743"/>
      <c r="AKL66" s="743"/>
      <c r="AKM66" s="743"/>
      <c r="AKN66" s="743"/>
      <c r="AKO66" s="743"/>
      <c r="AKP66" s="743"/>
      <c r="AKQ66" s="743"/>
      <c r="AKR66" s="743"/>
      <c r="AKS66" s="743"/>
      <c r="AKT66" s="743"/>
      <c r="AKU66" s="743"/>
      <c r="AKV66" s="743"/>
      <c r="AKW66" s="743"/>
      <c r="AKX66" s="743"/>
      <c r="AKY66" s="743"/>
      <c r="AKZ66" s="743"/>
      <c r="ALA66" s="743"/>
      <c r="ALB66" s="743"/>
      <c r="ALC66" s="743"/>
      <c r="ALD66" s="743"/>
      <c r="ALE66" s="743"/>
      <c r="ALF66" s="743"/>
      <c r="ALG66" s="743"/>
      <c r="ALH66" s="743"/>
      <c r="ALI66" s="743"/>
      <c r="ALJ66" s="743"/>
      <c r="ALK66" s="743"/>
      <c r="ALL66" s="743"/>
      <c r="ALM66" s="743"/>
      <c r="ALN66" s="743"/>
      <c r="ALO66" s="743"/>
      <c r="ALP66" s="743"/>
      <c r="ALQ66" s="743"/>
      <c r="ALR66" s="743"/>
      <c r="ALS66" s="743"/>
      <c r="ALT66" s="743"/>
      <c r="ALU66" s="743"/>
      <c r="ALV66" s="743"/>
      <c r="ALW66" s="743"/>
      <c r="ALX66" s="743"/>
      <c r="ALY66" s="743"/>
      <c r="ALZ66" s="743"/>
      <c r="AMA66" s="743"/>
      <c r="AMB66" s="743"/>
      <c r="AMC66" s="743"/>
      <c r="AMD66" s="743"/>
      <c r="AME66" s="743"/>
      <c r="AMF66" s="743"/>
      <c r="AMG66" s="743"/>
      <c r="AMH66" s="743"/>
      <c r="AMI66" s="743"/>
      <c r="AMJ66" s="743"/>
      <c r="AMK66" s="743"/>
      <c r="AML66" s="743"/>
      <c r="AMM66" s="743"/>
      <c r="AMN66" s="743"/>
      <c r="AMO66" s="743"/>
      <c r="AMP66" s="743"/>
      <c r="AMQ66" s="743"/>
      <c r="AMR66" s="743"/>
      <c r="AMS66" s="743"/>
      <c r="AMT66" s="743"/>
      <c r="AMU66" s="743"/>
      <c r="AMV66" s="743"/>
      <c r="AMW66" s="743"/>
      <c r="AMX66" s="743"/>
      <c r="AMY66" s="743"/>
      <c r="AMZ66" s="743"/>
      <c r="ANA66" s="743"/>
      <c r="ANB66" s="743"/>
      <c r="ANC66" s="743"/>
      <c r="AND66" s="743"/>
      <c r="ANE66" s="743"/>
      <c r="ANF66" s="743"/>
      <c r="ANG66" s="743"/>
      <c r="ANH66" s="743"/>
      <c r="ANI66" s="743"/>
      <c r="ANJ66" s="743"/>
      <c r="ANK66" s="743"/>
      <c r="ANL66" s="743"/>
      <c r="ANM66" s="743"/>
      <c r="ANN66" s="743"/>
      <c r="ANO66" s="743"/>
      <c r="ANP66" s="743"/>
      <c r="ANQ66" s="743"/>
      <c r="ANR66" s="743"/>
      <c r="ANS66" s="743"/>
      <c r="ANT66" s="743"/>
      <c r="ANU66" s="743"/>
      <c r="ANV66" s="743"/>
      <c r="ANW66" s="743"/>
      <c r="ANX66" s="743"/>
      <c r="ANY66" s="743"/>
      <c r="ANZ66" s="743"/>
      <c r="AOA66" s="743"/>
      <c r="AOB66" s="743"/>
      <c r="AOC66" s="743"/>
      <c r="AOD66" s="743"/>
      <c r="AOE66" s="743"/>
      <c r="AOF66" s="743"/>
      <c r="AOG66" s="743"/>
      <c r="AOH66" s="743"/>
      <c r="AOI66" s="743"/>
      <c r="AOJ66" s="743"/>
      <c r="AOK66" s="743"/>
      <c r="AOL66" s="743"/>
      <c r="AOM66" s="743"/>
      <c r="AON66" s="743"/>
      <c r="AOO66" s="743"/>
      <c r="AOP66" s="743"/>
      <c r="AOQ66" s="743"/>
      <c r="AOR66" s="743"/>
      <c r="AOS66" s="743"/>
      <c r="AOT66" s="743"/>
      <c r="AOU66" s="743"/>
      <c r="AOV66" s="743"/>
      <c r="AOW66" s="743"/>
      <c r="AOX66" s="743"/>
      <c r="AOY66" s="743"/>
      <c r="AOZ66" s="743"/>
      <c r="APA66" s="743"/>
      <c r="APB66" s="743"/>
      <c r="APC66" s="743"/>
      <c r="APD66" s="743"/>
      <c r="APE66" s="743"/>
      <c r="APF66" s="743"/>
      <c r="APG66" s="743"/>
      <c r="APH66" s="743"/>
      <c r="API66" s="743"/>
      <c r="APJ66" s="743"/>
      <c r="APK66" s="743"/>
      <c r="APL66" s="743"/>
      <c r="APM66" s="743"/>
      <c r="APN66" s="743"/>
      <c r="APO66" s="743"/>
      <c r="APP66" s="743"/>
      <c r="APQ66" s="743"/>
      <c r="APR66" s="743"/>
      <c r="APS66" s="743"/>
      <c r="APT66" s="743"/>
      <c r="APU66" s="743"/>
      <c r="APV66" s="743"/>
      <c r="APW66" s="743"/>
      <c r="APX66" s="743"/>
      <c r="APY66" s="743"/>
      <c r="APZ66" s="743"/>
      <c r="AQA66" s="743"/>
      <c r="AQB66" s="743"/>
      <c r="AQC66" s="743"/>
      <c r="AQD66" s="743"/>
      <c r="AQE66" s="743"/>
      <c r="AQF66" s="743"/>
      <c r="AQG66" s="743"/>
      <c r="AQH66" s="743"/>
      <c r="AQI66" s="743"/>
      <c r="AQJ66" s="743"/>
      <c r="AQK66" s="743"/>
      <c r="AQL66" s="743"/>
      <c r="AQM66" s="743"/>
      <c r="AQN66" s="743"/>
      <c r="AQO66" s="743"/>
      <c r="AQP66" s="743"/>
      <c r="AQQ66" s="743"/>
      <c r="AQR66" s="743"/>
      <c r="AQS66" s="743"/>
      <c r="AQT66" s="743"/>
      <c r="AQU66" s="743"/>
      <c r="AQV66" s="743"/>
      <c r="AQW66" s="743"/>
      <c r="AQX66" s="743"/>
      <c r="AQY66" s="743"/>
      <c r="AQZ66" s="743"/>
      <c r="ARA66" s="743"/>
      <c r="ARB66" s="743"/>
      <c r="ARC66" s="743"/>
      <c r="ARD66" s="743"/>
      <c r="ARE66" s="743"/>
      <c r="ARF66" s="743"/>
      <c r="ARG66" s="743"/>
      <c r="ARH66" s="743"/>
      <c r="ARI66" s="743"/>
      <c r="ARJ66" s="743"/>
      <c r="ARK66" s="743"/>
      <c r="ARL66" s="743"/>
      <c r="ARM66" s="743"/>
      <c r="ARN66" s="743"/>
      <c r="ARO66" s="743"/>
      <c r="ARP66" s="743"/>
      <c r="ARQ66" s="743"/>
      <c r="ARR66" s="743"/>
      <c r="ARS66" s="743"/>
      <c r="ART66" s="743"/>
      <c r="ARU66" s="743"/>
      <c r="ARV66" s="743"/>
      <c r="ARW66" s="743"/>
      <c r="ARX66" s="743"/>
      <c r="ARY66" s="743"/>
      <c r="ARZ66" s="743"/>
      <c r="ASA66" s="743"/>
      <c r="ASB66" s="743"/>
      <c r="ASC66" s="743"/>
      <c r="ASD66" s="743"/>
      <c r="ASE66" s="743"/>
      <c r="ASF66" s="743"/>
      <c r="ASG66" s="743"/>
      <c r="ASH66" s="743"/>
      <c r="ASI66" s="743"/>
      <c r="ASJ66" s="743"/>
      <c r="ASK66" s="743"/>
      <c r="ASL66" s="743"/>
      <c r="ASM66" s="743"/>
      <c r="ASN66" s="743"/>
      <c r="ASO66" s="743"/>
      <c r="ASP66" s="743"/>
      <c r="ASQ66" s="743"/>
      <c r="ASR66" s="743"/>
      <c r="ASS66" s="743"/>
      <c r="AST66" s="743"/>
      <c r="ASU66" s="743"/>
      <c r="ASV66" s="743"/>
      <c r="ASW66" s="743"/>
      <c r="ASX66" s="743"/>
      <c r="ASY66" s="743"/>
      <c r="ASZ66" s="743"/>
      <c r="ATA66" s="743"/>
      <c r="ATB66" s="743"/>
      <c r="ATC66" s="743"/>
      <c r="ATD66" s="743"/>
      <c r="ATE66" s="743"/>
      <c r="ATF66" s="743"/>
      <c r="ATG66" s="743"/>
      <c r="ATH66" s="743"/>
      <c r="ATI66" s="743"/>
      <c r="ATJ66" s="743"/>
      <c r="ATK66" s="743"/>
      <c r="ATL66" s="743"/>
      <c r="ATM66" s="743"/>
      <c r="ATN66" s="743"/>
      <c r="ATO66" s="743"/>
      <c r="ATP66" s="743"/>
      <c r="ATQ66" s="743"/>
      <c r="ATR66" s="743"/>
      <c r="ATS66" s="743"/>
      <c r="ATT66" s="743"/>
      <c r="ATU66" s="743"/>
      <c r="ATV66" s="743"/>
      <c r="ATW66" s="743"/>
      <c r="ATX66" s="743"/>
      <c r="ATY66" s="743"/>
      <c r="ATZ66" s="743"/>
      <c r="AUA66" s="743"/>
      <c r="AUB66" s="743"/>
      <c r="AUC66" s="743"/>
      <c r="AUD66" s="743"/>
      <c r="AUE66" s="743"/>
      <c r="AUF66" s="743"/>
      <c r="AUG66" s="743"/>
      <c r="AUH66" s="743"/>
      <c r="AUI66" s="743"/>
      <c r="AUJ66" s="743"/>
      <c r="AUK66" s="743"/>
      <c r="AUL66" s="743"/>
      <c r="AUM66" s="743"/>
      <c r="AUN66" s="743"/>
      <c r="AUO66" s="743"/>
      <c r="AUP66" s="743"/>
      <c r="AUQ66" s="743"/>
      <c r="AUR66" s="743"/>
      <c r="AUS66" s="743"/>
      <c r="AUT66" s="743"/>
      <c r="AUU66" s="743"/>
      <c r="AUV66" s="743"/>
      <c r="AUW66" s="743"/>
      <c r="AUX66" s="743"/>
      <c r="AUY66" s="743"/>
      <c r="AUZ66" s="743"/>
      <c r="AVA66" s="743"/>
      <c r="AVB66" s="743"/>
      <c r="AVC66" s="743"/>
      <c r="AVD66" s="743"/>
      <c r="AVE66" s="743"/>
      <c r="AVF66" s="743"/>
      <c r="AVG66" s="743"/>
      <c r="AVH66" s="743"/>
      <c r="AVI66" s="743"/>
      <c r="AVJ66" s="743"/>
      <c r="AVK66" s="743"/>
      <c r="AVL66" s="743"/>
      <c r="AVM66" s="743"/>
      <c r="AVN66" s="743"/>
      <c r="AVO66" s="743"/>
      <c r="AVP66" s="743"/>
      <c r="AVQ66" s="743"/>
      <c r="AVR66" s="743"/>
      <c r="AVS66" s="743"/>
      <c r="AVT66" s="743"/>
      <c r="AVU66" s="743"/>
      <c r="AVV66" s="743"/>
      <c r="AVW66" s="743"/>
      <c r="AVX66" s="743"/>
      <c r="AVY66" s="743"/>
      <c r="AVZ66" s="743"/>
      <c r="AWA66" s="743"/>
      <c r="AWB66" s="743"/>
      <c r="AWC66" s="743"/>
      <c r="AWD66" s="743"/>
      <c r="AWE66" s="743"/>
      <c r="AWF66" s="743"/>
      <c r="AWG66" s="743"/>
      <c r="AWH66" s="743"/>
      <c r="AWI66" s="743"/>
      <c r="AWJ66" s="743"/>
      <c r="AWK66" s="743"/>
      <c r="AWL66" s="743"/>
      <c r="AWM66" s="743"/>
      <c r="AWN66" s="743"/>
      <c r="AWO66" s="743"/>
      <c r="AWP66" s="743"/>
      <c r="AWQ66" s="743"/>
      <c r="AWR66" s="743"/>
      <c r="AWS66" s="743"/>
      <c r="AWT66" s="743"/>
      <c r="AWU66" s="743"/>
      <c r="AWV66" s="743"/>
      <c r="AWW66" s="743"/>
      <c r="AWX66" s="743"/>
      <c r="AWY66" s="743"/>
      <c r="AWZ66" s="743"/>
      <c r="AXA66" s="743"/>
      <c r="AXB66" s="743"/>
      <c r="AXC66" s="743"/>
      <c r="AXD66" s="743"/>
      <c r="AXE66" s="743"/>
      <c r="AXF66" s="743"/>
      <c r="AXG66" s="743"/>
      <c r="AXH66" s="743"/>
      <c r="AXI66" s="743"/>
      <c r="AXJ66" s="743"/>
      <c r="AXK66" s="743"/>
      <c r="AXL66" s="743"/>
      <c r="AXM66" s="743"/>
      <c r="AXN66" s="743"/>
      <c r="AXO66" s="743"/>
      <c r="AXP66" s="743"/>
      <c r="AXQ66" s="743"/>
      <c r="AXR66" s="743"/>
      <c r="AXS66" s="743"/>
      <c r="AXT66" s="743"/>
      <c r="AXU66" s="743"/>
      <c r="AXV66" s="743"/>
      <c r="AXW66" s="743"/>
      <c r="AXX66" s="743"/>
      <c r="AXY66" s="743"/>
      <c r="AXZ66" s="743"/>
      <c r="AYA66" s="743"/>
      <c r="AYB66" s="743"/>
      <c r="AYC66" s="743"/>
      <c r="AYD66" s="743"/>
      <c r="AYE66" s="743"/>
      <c r="AYF66" s="743"/>
      <c r="AYG66" s="743"/>
      <c r="AYH66" s="743"/>
      <c r="AYI66" s="743"/>
      <c r="AYJ66" s="743"/>
      <c r="AYK66" s="743"/>
      <c r="AYL66" s="743"/>
      <c r="AYM66" s="743"/>
      <c r="AYN66" s="743"/>
      <c r="AYO66" s="743"/>
      <c r="AYP66" s="743"/>
      <c r="AYQ66" s="743"/>
      <c r="AYR66" s="743"/>
      <c r="AYS66" s="743"/>
      <c r="AYT66" s="743"/>
      <c r="AYU66" s="743"/>
      <c r="AYV66" s="743"/>
      <c r="AYW66" s="743"/>
      <c r="AYX66" s="743"/>
      <c r="AYY66" s="743"/>
      <c r="AYZ66" s="743"/>
      <c r="AZA66" s="743"/>
      <c r="AZB66" s="743"/>
      <c r="AZC66" s="743"/>
      <c r="AZD66" s="743"/>
      <c r="AZE66" s="743"/>
      <c r="AZF66" s="743"/>
      <c r="AZG66" s="743"/>
      <c r="AZH66" s="743"/>
      <c r="AZI66" s="743"/>
      <c r="AZJ66" s="743"/>
      <c r="AZK66" s="743"/>
      <c r="AZL66" s="743"/>
      <c r="AZM66" s="743"/>
      <c r="AZN66" s="743"/>
      <c r="AZO66" s="743"/>
      <c r="AZP66" s="743"/>
      <c r="AZQ66" s="743"/>
      <c r="AZR66" s="743"/>
      <c r="AZS66" s="743"/>
      <c r="AZT66" s="743"/>
      <c r="AZU66" s="743"/>
      <c r="AZV66" s="743"/>
      <c r="AZW66" s="743"/>
      <c r="AZX66" s="743"/>
      <c r="AZY66" s="743"/>
      <c r="AZZ66" s="743"/>
      <c r="BAA66" s="743"/>
      <c r="BAB66" s="743"/>
      <c r="BAC66" s="743"/>
      <c r="BAD66" s="743"/>
      <c r="BAE66" s="743"/>
      <c r="BAF66" s="743"/>
      <c r="BAG66" s="743"/>
      <c r="BAH66" s="743"/>
      <c r="BAI66" s="743"/>
      <c r="BAJ66" s="743"/>
      <c r="BAK66" s="743"/>
      <c r="BAL66" s="743"/>
      <c r="BAM66" s="743"/>
      <c r="BAN66" s="743"/>
      <c r="BAO66" s="743"/>
      <c r="BAP66" s="743"/>
      <c r="BAQ66" s="743"/>
      <c r="BAR66" s="743"/>
      <c r="BAS66" s="743"/>
      <c r="BAT66" s="743"/>
      <c r="BAU66" s="743"/>
      <c r="BAV66" s="743"/>
      <c r="BAW66" s="743"/>
      <c r="BAX66" s="743"/>
      <c r="BAY66" s="743"/>
      <c r="BAZ66" s="743"/>
      <c r="BBA66" s="743"/>
      <c r="BBB66" s="743"/>
      <c r="BBC66" s="743"/>
      <c r="BBD66" s="743"/>
      <c r="BBE66" s="743"/>
      <c r="BBF66" s="743"/>
      <c r="BBG66" s="743"/>
      <c r="BBH66" s="743"/>
      <c r="BBI66" s="743"/>
      <c r="BBJ66" s="743"/>
      <c r="BBK66" s="743"/>
      <c r="BBL66" s="743"/>
      <c r="BBM66" s="743"/>
      <c r="BBN66" s="743"/>
      <c r="BBO66" s="743"/>
      <c r="BBP66" s="743"/>
      <c r="BBQ66" s="743"/>
      <c r="BBR66" s="743"/>
      <c r="BBS66" s="743"/>
      <c r="BBT66" s="743"/>
      <c r="BBU66" s="743"/>
      <c r="BBV66" s="743"/>
      <c r="BBW66" s="743"/>
      <c r="BBX66" s="743"/>
      <c r="BBY66" s="743"/>
      <c r="BBZ66" s="743"/>
      <c r="BCA66" s="743"/>
      <c r="BCB66" s="743"/>
      <c r="BCC66" s="743"/>
      <c r="BCD66" s="743"/>
      <c r="BCE66" s="743"/>
      <c r="BCF66" s="743"/>
      <c r="BCG66" s="743"/>
      <c r="BCH66" s="743"/>
      <c r="BCI66" s="743"/>
      <c r="BCJ66" s="743"/>
      <c r="BCK66" s="743"/>
      <c r="BCL66" s="743"/>
      <c r="BCM66" s="743"/>
      <c r="BCN66" s="743"/>
      <c r="BCO66" s="743"/>
      <c r="BCP66" s="743"/>
      <c r="BCQ66" s="743"/>
      <c r="BCR66" s="743"/>
      <c r="BCS66" s="743"/>
      <c r="BCT66" s="743"/>
      <c r="BCU66" s="743"/>
      <c r="BCV66" s="743"/>
      <c r="BCW66" s="743"/>
      <c r="BCX66" s="743"/>
      <c r="BCY66" s="743"/>
      <c r="BCZ66" s="743"/>
      <c r="BDA66" s="743"/>
      <c r="BDB66" s="743"/>
      <c r="BDC66" s="743"/>
      <c r="BDD66" s="743"/>
      <c r="BDE66" s="743"/>
      <c r="BDF66" s="743"/>
      <c r="BDG66" s="743"/>
      <c r="BDH66" s="743"/>
      <c r="BDI66" s="743"/>
      <c r="BDJ66" s="743"/>
      <c r="BDK66" s="743"/>
      <c r="BDL66" s="743"/>
      <c r="BDM66" s="743"/>
      <c r="BDN66" s="743"/>
      <c r="BDO66" s="743"/>
      <c r="BDP66" s="743"/>
      <c r="BDQ66" s="743"/>
      <c r="BDR66" s="743"/>
      <c r="BDS66" s="743"/>
      <c r="BDT66" s="743"/>
      <c r="BDU66" s="743"/>
      <c r="BDV66" s="743"/>
      <c r="BDW66" s="743"/>
      <c r="BDX66" s="743"/>
      <c r="BDY66" s="743"/>
      <c r="BDZ66" s="743"/>
      <c r="BEA66" s="743"/>
      <c r="BEB66" s="743"/>
      <c r="BEC66" s="743"/>
      <c r="BED66" s="743"/>
      <c r="BEE66" s="743"/>
      <c r="BEF66" s="743"/>
      <c r="BEG66" s="743"/>
      <c r="BEH66" s="743"/>
      <c r="BEI66" s="743"/>
      <c r="BEJ66" s="743"/>
      <c r="BEK66" s="743"/>
      <c r="BEL66" s="743"/>
      <c r="BEM66" s="743"/>
      <c r="BEN66" s="743"/>
      <c r="BEO66" s="743"/>
      <c r="BEP66" s="743"/>
      <c r="BEQ66" s="743"/>
      <c r="BER66" s="743"/>
      <c r="BES66" s="743"/>
      <c r="BET66" s="743"/>
      <c r="BEU66" s="743"/>
      <c r="BEV66" s="743"/>
      <c r="BEW66" s="743"/>
      <c r="BEX66" s="743"/>
      <c r="BEY66" s="743"/>
      <c r="BEZ66" s="743"/>
      <c r="BFA66" s="743"/>
      <c r="BFB66" s="743"/>
      <c r="BFC66" s="743"/>
      <c r="BFD66" s="743"/>
      <c r="BFE66" s="743"/>
      <c r="BFF66" s="743"/>
      <c r="BFG66" s="743"/>
      <c r="BFH66" s="743"/>
      <c r="BFI66" s="743"/>
      <c r="BFJ66" s="743"/>
      <c r="BFK66" s="743"/>
      <c r="BFL66" s="743"/>
      <c r="BFM66" s="743"/>
      <c r="BFN66" s="743"/>
      <c r="BFO66" s="743"/>
      <c r="BFP66" s="743"/>
      <c r="BFQ66" s="743"/>
      <c r="BFR66" s="743"/>
      <c r="BFS66" s="743"/>
      <c r="BFT66" s="743"/>
      <c r="BFU66" s="743"/>
      <c r="BFV66" s="743"/>
      <c r="BFW66" s="743"/>
      <c r="BFX66" s="743"/>
      <c r="BFY66" s="743"/>
      <c r="BFZ66" s="743"/>
      <c r="BGA66" s="743"/>
      <c r="BGB66" s="743"/>
      <c r="BGC66" s="743"/>
      <c r="BGD66" s="743"/>
      <c r="BGE66" s="743"/>
      <c r="BGF66" s="743"/>
      <c r="BGG66" s="743"/>
      <c r="BGH66" s="743"/>
      <c r="BGI66" s="743"/>
      <c r="BGJ66" s="743"/>
      <c r="BGK66" s="743"/>
      <c r="BGL66" s="743"/>
      <c r="BGM66" s="743"/>
      <c r="BGN66" s="743"/>
      <c r="BGO66" s="743"/>
      <c r="BGP66" s="743"/>
      <c r="BGQ66" s="743"/>
      <c r="BGR66" s="743"/>
      <c r="BGS66" s="743"/>
      <c r="BGT66" s="743"/>
      <c r="BGU66" s="743"/>
      <c r="BGV66" s="743"/>
      <c r="BGW66" s="743"/>
      <c r="BGX66" s="743"/>
      <c r="BGY66" s="743"/>
      <c r="BGZ66" s="743"/>
      <c r="BHA66" s="743"/>
      <c r="BHB66" s="743"/>
      <c r="BHC66" s="743"/>
      <c r="BHD66" s="743"/>
      <c r="BHE66" s="743"/>
      <c r="BHF66" s="743"/>
      <c r="BHG66" s="743"/>
      <c r="BHH66" s="743"/>
      <c r="BHI66" s="743"/>
      <c r="BHJ66" s="743"/>
      <c r="BHK66" s="743"/>
      <c r="BHL66" s="743"/>
      <c r="BHM66" s="743"/>
      <c r="BHN66" s="743"/>
      <c r="BHO66" s="743"/>
      <c r="BHP66" s="743"/>
      <c r="BHQ66" s="743"/>
      <c r="BHR66" s="743"/>
      <c r="BHS66" s="743"/>
      <c r="BHT66" s="743"/>
      <c r="BHU66" s="743"/>
      <c r="BHV66" s="743"/>
      <c r="BHW66" s="743"/>
      <c r="BHX66" s="743"/>
      <c r="BHY66" s="743"/>
      <c r="BHZ66" s="743"/>
      <c r="BIA66" s="743"/>
      <c r="BIB66" s="743"/>
      <c r="BIC66" s="743"/>
      <c r="BID66" s="743"/>
      <c r="BIE66" s="743"/>
      <c r="BIF66" s="743"/>
      <c r="BIG66" s="743"/>
      <c r="BIH66" s="743"/>
      <c r="BII66" s="743"/>
      <c r="BIJ66" s="743"/>
      <c r="BIK66" s="743"/>
      <c r="BIL66" s="743"/>
      <c r="BIM66" s="743"/>
      <c r="BIN66" s="743"/>
      <c r="BIO66" s="743"/>
      <c r="BIP66" s="743"/>
      <c r="BIQ66" s="743"/>
      <c r="BIR66" s="743"/>
      <c r="BIS66" s="743"/>
      <c r="BIT66" s="743"/>
      <c r="BIU66" s="743"/>
      <c r="BIV66" s="743"/>
      <c r="BIW66" s="743"/>
      <c r="BIX66" s="743"/>
      <c r="BIY66" s="743"/>
      <c r="BIZ66" s="743"/>
      <c r="BJA66" s="743"/>
      <c r="BJB66" s="743"/>
      <c r="BJC66" s="743"/>
      <c r="BJD66" s="743"/>
      <c r="BJE66" s="743"/>
      <c r="BJF66" s="743"/>
      <c r="BJG66" s="743"/>
      <c r="BJH66" s="743"/>
      <c r="BJI66" s="743"/>
      <c r="BJJ66" s="743"/>
      <c r="BJK66" s="743"/>
      <c r="BJL66" s="743"/>
      <c r="BJM66" s="743"/>
      <c r="BJN66" s="743"/>
      <c r="BJO66" s="743"/>
      <c r="BJP66" s="743"/>
      <c r="BJQ66" s="743"/>
      <c r="BJR66" s="743"/>
      <c r="BJS66" s="743"/>
      <c r="BJT66" s="743"/>
      <c r="BJU66" s="743"/>
      <c r="BJV66" s="743"/>
      <c r="BJW66" s="743"/>
      <c r="BJX66" s="743"/>
      <c r="BJY66" s="743"/>
      <c r="BJZ66" s="743"/>
      <c r="BKA66" s="743"/>
      <c r="BKB66" s="743"/>
      <c r="BKC66" s="743"/>
      <c r="BKD66" s="743"/>
      <c r="BKE66" s="743"/>
      <c r="BKF66" s="743"/>
      <c r="BKG66" s="743"/>
      <c r="BKH66" s="743"/>
      <c r="BKI66" s="743"/>
      <c r="BKJ66" s="743"/>
      <c r="BKK66" s="743"/>
      <c r="BKL66" s="743"/>
      <c r="BKM66" s="743"/>
      <c r="BKN66" s="743"/>
      <c r="BKO66" s="743"/>
      <c r="BKP66" s="743"/>
      <c r="BKQ66" s="743"/>
      <c r="BKR66" s="743"/>
      <c r="BKS66" s="743"/>
      <c r="BKT66" s="743"/>
      <c r="BKU66" s="743"/>
      <c r="BKV66" s="743"/>
      <c r="BKW66" s="743"/>
      <c r="BKX66" s="743"/>
      <c r="BKY66" s="743"/>
      <c r="BKZ66" s="743"/>
      <c r="BLA66" s="743"/>
      <c r="BLB66" s="743"/>
      <c r="BLC66" s="743"/>
      <c r="BLD66" s="743"/>
      <c r="BLE66" s="743"/>
      <c r="BLF66" s="743"/>
      <c r="BLG66" s="743"/>
      <c r="BLH66" s="743"/>
      <c r="BLI66" s="743"/>
      <c r="BLJ66" s="743"/>
      <c r="BLK66" s="743"/>
      <c r="BLL66" s="743"/>
      <c r="BLM66" s="743"/>
      <c r="BLN66" s="743"/>
      <c r="BLO66" s="743"/>
      <c r="BLP66" s="743"/>
      <c r="BLQ66" s="743"/>
      <c r="BLR66" s="743"/>
      <c r="BLS66" s="743"/>
      <c r="BLT66" s="743"/>
      <c r="BLU66" s="743"/>
      <c r="BLV66" s="743"/>
      <c r="BLW66" s="743"/>
      <c r="BLX66" s="743"/>
      <c r="BLY66" s="743"/>
      <c r="BLZ66" s="743"/>
      <c r="BMA66" s="743"/>
      <c r="BMB66" s="743"/>
      <c r="BMC66" s="743"/>
      <c r="BMD66" s="743"/>
      <c r="BME66" s="743"/>
      <c r="BMF66" s="743"/>
      <c r="BMG66" s="743"/>
      <c r="BMH66" s="743"/>
      <c r="BMI66" s="743"/>
      <c r="BMJ66" s="743"/>
      <c r="BMK66" s="743"/>
      <c r="BML66" s="743"/>
      <c r="BMM66" s="743"/>
      <c r="BMN66" s="743"/>
      <c r="BMO66" s="743"/>
      <c r="BMP66" s="743"/>
      <c r="BMQ66" s="743"/>
      <c r="BMR66" s="743"/>
      <c r="BMS66" s="743"/>
      <c r="BMT66" s="743"/>
      <c r="BMU66" s="743"/>
      <c r="BMV66" s="743"/>
      <c r="BMW66" s="743"/>
      <c r="BMX66" s="743"/>
      <c r="BMY66" s="743"/>
      <c r="BMZ66" s="743"/>
      <c r="BNA66" s="743"/>
      <c r="BNB66" s="743"/>
      <c r="BNC66" s="743"/>
      <c r="BND66" s="743"/>
      <c r="BNE66" s="743"/>
      <c r="BNF66" s="743"/>
      <c r="BNG66" s="743"/>
      <c r="BNH66" s="743"/>
      <c r="BNI66" s="743"/>
      <c r="BNJ66" s="743"/>
      <c r="BNK66" s="743"/>
      <c r="BNL66" s="743"/>
      <c r="BNM66" s="743"/>
      <c r="BNN66" s="743"/>
      <c r="BNO66" s="743"/>
      <c r="BNP66" s="743"/>
      <c r="BNQ66" s="743"/>
      <c r="BNR66" s="743"/>
      <c r="BNS66" s="743"/>
      <c r="BNT66" s="743"/>
      <c r="BNU66" s="743"/>
      <c r="BNV66" s="743"/>
      <c r="BNW66" s="743"/>
      <c r="BNX66" s="743"/>
      <c r="BNY66" s="743"/>
      <c r="BNZ66" s="743"/>
      <c r="BOA66" s="743"/>
      <c r="BOB66" s="743"/>
      <c r="BOC66" s="743"/>
      <c r="BOD66" s="743"/>
      <c r="BOE66" s="743"/>
      <c r="BOF66" s="743"/>
      <c r="BOG66" s="743"/>
      <c r="BOH66" s="743"/>
      <c r="BOI66" s="743"/>
      <c r="BOJ66" s="743"/>
      <c r="BOK66" s="743"/>
      <c r="BOL66" s="743"/>
      <c r="BOM66" s="743"/>
      <c r="BON66" s="743"/>
      <c r="BOO66" s="743"/>
      <c r="BOP66" s="743"/>
      <c r="BOQ66" s="743"/>
      <c r="BOR66" s="743"/>
      <c r="BOS66" s="743"/>
      <c r="BOT66" s="743"/>
      <c r="BOU66" s="743"/>
      <c r="BOV66" s="743"/>
      <c r="BOW66" s="743"/>
      <c r="BOX66" s="743"/>
      <c r="BOY66" s="743"/>
      <c r="BOZ66" s="743"/>
      <c r="BPA66" s="743"/>
      <c r="BPB66" s="743"/>
      <c r="BPC66" s="743"/>
      <c r="BPD66" s="743"/>
      <c r="BPE66" s="743"/>
      <c r="BPF66" s="743"/>
      <c r="BPG66" s="743"/>
      <c r="BPH66" s="743"/>
      <c r="BPI66" s="743"/>
      <c r="BPJ66" s="743"/>
      <c r="BPK66" s="743"/>
      <c r="BPL66" s="743"/>
      <c r="BPM66" s="743"/>
      <c r="BPN66" s="743"/>
      <c r="BPO66" s="743"/>
      <c r="BPP66" s="743"/>
      <c r="BPQ66" s="743"/>
      <c r="BPR66" s="743"/>
      <c r="BPS66" s="743"/>
      <c r="BPT66" s="743"/>
      <c r="BPU66" s="743"/>
      <c r="BPV66" s="743"/>
      <c r="BPW66" s="743"/>
      <c r="BPX66" s="743"/>
      <c r="BPY66" s="743"/>
      <c r="BPZ66" s="743"/>
      <c r="BQA66" s="743"/>
      <c r="BQB66" s="743"/>
      <c r="BQC66" s="743"/>
      <c r="BQD66" s="743"/>
      <c r="BQE66" s="743"/>
      <c r="BQF66" s="743"/>
      <c r="BQG66" s="743"/>
      <c r="BQH66" s="743"/>
      <c r="BQI66" s="743"/>
      <c r="BQJ66" s="743"/>
      <c r="BQK66" s="743"/>
      <c r="BQL66" s="743"/>
      <c r="BQM66" s="743"/>
      <c r="BQN66" s="743"/>
      <c r="BQO66" s="743"/>
      <c r="BQP66" s="743"/>
      <c r="BQQ66" s="743"/>
      <c r="BQR66" s="743"/>
      <c r="BQS66" s="743"/>
      <c r="BQT66" s="743"/>
      <c r="BQU66" s="743"/>
      <c r="BQV66" s="743"/>
      <c r="BQW66" s="743"/>
      <c r="BQX66" s="743"/>
      <c r="BQY66" s="743"/>
      <c r="BQZ66" s="743"/>
      <c r="BRA66" s="743"/>
      <c r="BRB66" s="743"/>
      <c r="BRC66" s="743"/>
      <c r="BRD66" s="743"/>
      <c r="BRE66" s="743"/>
      <c r="BRF66" s="743"/>
      <c r="BRG66" s="743"/>
      <c r="BRH66" s="743"/>
      <c r="BRI66" s="743"/>
      <c r="BRJ66" s="743"/>
      <c r="BRK66" s="743"/>
      <c r="BRL66" s="743"/>
      <c r="BRM66" s="743"/>
      <c r="BRN66" s="743"/>
      <c r="BRO66" s="743"/>
      <c r="BRP66" s="743"/>
      <c r="BRQ66" s="743"/>
      <c r="BRR66" s="743"/>
      <c r="BRS66" s="743"/>
      <c r="BRT66" s="743"/>
      <c r="BRU66" s="743"/>
      <c r="BRV66" s="743"/>
      <c r="BRW66" s="743"/>
      <c r="BRX66" s="743"/>
      <c r="BRY66" s="743"/>
      <c r="BRZ66" s="743"/>
      <c r="BSA66" s="743"/>
      <c r="BSB66" s="743"/>
      <c r="BSC66" s="743"/>
      <c r="BSD66" s="743"/>
      <c r="BSE66" s="743"/>
      <c r="BSF66" s="743"/>
      <c r="BSG66" s="743"/>
      <c r="BSH66" s="743"/>
      <c r="BSI66" s="743"/>
      <c r="BSJ66" s="743"/>
      <c r="BSK66" s="743"/>
      <c r="BSL66" s="743"/>
      <c r="BSM66" s="743"/>
      <c r="BSN66" s="743"/>
      <c r="BSO66" s="743"/>
      <c r="BSP66" s="743"/>
      <c r="BSQ66" s="743"/>
      <c r="BSR66" s="743"/>
      <c r="BSS66" s="743"/>
      <c r="BST66" s="743"/>
      <c r="BSU66" s="743"/>
      <c r="BSV66" s="743"/>
      <c r="BSW66" s="743"/>
      <c r="BSX66" s="743"/>
      <c r="BSY66" s="743"/>
      <c r="BSZ66" s="743"/>
      <c r="BTA66" s="743"/>
      <c r="BTB66" s="743"/>
      <c r="BTC66" s="743"/>
      <c r="BTD66" s="743"/>
      <c r="BTE66" s="743"/>
      <c r="BTF66" s="743"/>
      <c r="BTG66" s="743"/>
      <c r="BTH66" s="743"/>
      <c r="BTI66" s="743"/>
      <c r="BTJ66" s="743"/>
      <c r="BTK66" s="743"/>
      <c r="BTL66" s="743"/>
      <c r="BTM66" s="743"/>
      <c r="BTN66" s="743"/>
      <c r="BTO66" s="743"/>
      <c r="BTP66" s="743"/>
      <c r="BTQ66" s="743"/>
      <c r="BTR66" s="743"/>
      <c r="BTS66" s="743"/>
      <c r="BTT66" s="743"/>
      <c r="BTU66" s="743"/>
      <c r="BTV66" s="743"/>
      <c r="BTW66" s="743"/>
      <c r="BTX66" s="743"/>
      <c r="BTY66" s="743"/>
      <c r="BTZ66" s="743"/>
      <c r="BUA66" s="743"/>
      <c r="BUB66" s="743"/>
      <c r="BUC66" s="743"/>
      <c r="BUD66" s="743"/>
      <c r="BUE66" s="743"/>
      <c r="BUF66" s="743"/>
      <c r="BUG66" s="743"/>
      <c r="BUH66" s="743"/>
      <c r="BUI66" s="743"/>
      <c r="BUJ66" s="743"/>
      <c r="BUK66" s="743"/>
      <c r="BUL66" s="743"/>
      <c r="BUM66" s="743"/>
      <c r="BUN66" s="743"/>
      <c r="BUO66" s="743"/>
      <c r="BUP66" s="743"/>
      <c r="BUQ66" s="743"/>
      <c r="BUR66" s="743"/>
      <c r="BUS66" s="743"/>
      <c r="BUT66" s="743"/>
      <c r="BUU66" s="743"/>
      <c r="BUV66" s="743"/>
      <c r="BUW66" s="743"/>
      <c r="BUX66" s="743"/>
      <c r="BUY66" s="743"/>
      <c r="BUZ66" s="743"/>
      <c r="BVA66" s="743"/>
      <c r="BVB66" s="743"/>
      <c r="BVC66" s="743"/>
      <c r="BVD66" s="743"/>
      <c r="BVE66" s="743"/>
      <c r="BVF66" s="743"/>
      <c r="BVG66" s="743"/>
      <c r="BVH66" s="743"/>
      <c r="BVI66" s="743"/>
      <c r="BVJ66" s="743"/>
      <c r="BVK66" s="743"/>
      <c r="BVL66" s="743"/>
      <c r="BVM66" s="743"/>
      <c r="BVN66" s="743"/>
      <c r="BVO66" s="743"/>
      <c r="BVP66" s="743"/>
      <c r="BVQ66" s="743"/>
      <c r="BVR66" s="743"/>
      <c r="BVS66" s="743"/>
      <c r="BVT66" s="743"/>
      <c r="BVU66" s="743"/>
      <c r="BVV66" s="743"/>
      <c r="BVW66" s="743"/>
      <c r="BVX66" s="743"/>
      <c r="BVY66" s="743"/>
      <c r="BVZ66" s="743"/>
      <c r="BWA66" s="743"/>
      <c r="BWB66" s="743"/>
      <c r="BWC66" s="743"/>
      <c r="BWD66" s="743"/>
      <c r="BWE66" s="743"/>
      <c r="BWF66" s="743"/>
      <c r="BWG66" s="743"/>
      <c r="BWH66" s="743"/>
      <c r="BWI66" s="743"/>
      <c r="BWJ66" s="743"/>
      <c r="BWK66" s="743"/>
      <c r="BWL66" s="743"/>
      <c r="BWM66" s="743"/>
      <c r="BWN66" s="743"/>
      <c r="BWO66" s="743"/>
      <c r="BWP66" s="743"/>
      <c r="BWQ66" s="743"/>
      <c r="BWR66" s="743"/>
      <c r="BWS66" s="743"/>
      <c r="BWT66" s="743"/>
      <c r="BWU66" s="743"/>
      <c r="BWV66" s="743"/>
      <c r="BWW66" s="743"/>
      <c r="BWX66" s="743"/>
      <c r="BWY66" s="743"/>
      <c r="BWZ66" s="743"/>
      <c r="BXA66" s="743"/>
      <c r="BXB66" s="743"/>
      <c r="BXC66" s="743"/>
      <c r="BXD66" s="743"/>
      <c r="BXE66" s="743"/>
      <c r="BXF66" s="743"/>
      <c r="BXG66" s="743"/>
      <c r="BXH66" s="743"/>
      <c r="BXI66" s="743"/>
      <c r="BXJ66" s="743"/>
      <c r="BXK66" s="743"/>
      <c r="BXL66" s="743"/>
      <c r="BXM66" s="743"/>
      <c r="BXN66" s="743"/>
      <c r="BXO66" s="743"/>
      <c r="BXP66" s="743"/>
      <c r="BXQ66" s="743"/>
      <c r="BXR66" s="743"/>
      <c r="BXS66" s="743"/>
      <c r="BXT66" s="743"/>
      <c r="BXU66" s="743"/>
      <c r="BXV66" s="743"/>
      <c r="BXW66" s="743"/>
      <c r="BXX66" s="743"/>
      <c r="BXY66" s="743"/>
      <c r="BXZ66" s="743"/>
      <c r="BYA66" s="743"/>
      <c r="BYB66" s="743"/>
      <c r="BYC66" s="743"/>
      <c r="BYD66" s="743"/>
      <c r="BYE66" s="743"/>
      <c r="BYF66" s="743"/>
      <c r="BYG66" s="743"/>
      <c r="BYH66" s="743"/>
      <c r="BYI66" s="743"/>
      <c r="BYJ66" s="743"/>
      <c r="BYK66" s="743"/>
      <c r="BYL66" s="743"/>
      <c r="BYM66" s="743"/>
      <c r="BYN66" s="743"/>
      <c r="BYO66" s="743"/>
      <c r="BYP66" s="743"/>
      <c r="BYQ66" s="743"/>
      <c r="BYR66" s="743"/>
      <c r="BYS66" s="743"/>
      <c r="BYT66" s="743"/>
      <c r="BYU66" s="743"/>
      <c r="BYV66" s="743"/>
      <c r="BYW66" s="743"/>
      <c r="BYX66" s="743"/>
      <c r="BYY66" s="743"/>
      <c r="BYZ66" s="743"/>
      <c r="BZA66" s="743"/>
      <c r="BZB66" s="743"/>
      <c r="BZC66" s="743"/>
      <c r="BZD66" s="743"/>
      <c r="BZE66" s="743"/>
      <c r="BZF66" s="743"/>
      <c r="BZG66" s="743"/>
      <c r="BZH66" s="743"/>
      <c r="BZI66" s="743"/>
      <c r="BZJ66" s="743"/>
      <c r="BZK66" s="743"/>
      <c r="BZL66" s="743"/>
      <c r="BZM66" s="743"/>
      <c r="BZN66" s="743"/>
      <c r="BZO66" s="743"/>
      <c r="BZP66" s="743"/>
      <c r="BZQ66" s="743"/>
      <c r="BZR66" s="743"/>
      <c r="BZS66" s="743"/>
      <c r="BZT66" s="743"/>
      <c r="BZU66" s="743"/>
      <c r="BZV66" s="743"/>
      <c r="BZW66" s="743"/>
      <c r="BZX66" s="743"/>
      <c r="BZY66" s="743"/>
      <c r="BZZ66" s="743"/>
      <c r="CAA66" s="743"/>
      <c r="CAB66" s="743"/>
      <c r="CAC66" s="743"/>
      <c r="CAD66" s="743"/>
      <c r="CAE66" s="743"/>
      <c r="CAF66" s="743"/>
      <c r="CAG66" s="743"/>
      <c r="CAH66" s="743"/>
      <c r="CAI66" s="743"/>
      <c r="CAJ66" s="743"/>
      <c r="CAK66" s="743"/>
      <c r="CAL66" s="743"/>
      <c r="CAM66" s="743"/>
      <c r="CAN66" s="743"/>
      <c r="CAO66" s="743"/>
      <c r="CAP66" s="743"/>
      <c r="CAQ66" s="743"/>
      <c r="CAR66" s="743"/>
      <c r="CAS66" s="743"/>
      <c r="CAT66" s="743"/>
      <c r="CAU66" s="743"/>
      <c r="CAV66" s="743"/>
      <c r="CAW66" s="743"/>
      <c r="CAX66" s="743"/>
      <c r="CAY66" s="743"/>
      <c r="CAZ66" s="743"/>
      <c r="CBA66" s="743"/>
      <c r="CBB66" s="743"/>
      <c r="CBC66" s="743"/>
      <c r="CBD66" s="743"/>
      <c r="CBE66" s="743"/>
      <c r="CBF66" s="743"/>
      <c r="CBG66" s="743"/>
      <c r="CBH66" s="743"/>
      <c r="CBI66" s="743"/>
      <c r="CBJ66" s="743"/>
      <c r="CBK66" s="743"/>
      <c r="CBL66" s="743"/>
      <c r="CBM66" s="743"/>
      <c r="CBN66" s="743"/>
      <c r="CBO66" s="743"/>
      <c r="CBP66" s="743"/>
      <c r="CBQ66" s="743"/>
      <c r="CBR66" s="743"/>
      <c r="CBS66" s="743"/>
      <c r="CBT66" s="743"/>
      <c r="CBU66" s="743"/>
      <c r="CBV66" s="743"/>
      <c r="CBW66" s="743"/>
      <c r="CBX66" s="743"/>
      <c r="CBY66" s="743"/>
      <c r="CBZ66" s="743"/>
      <c r="CCA66" s="743"/>
      <c r="CCB66" s="743"/>
      <c r="CCC66" s="743"/>
      <c r="CCD66" s="743"/>
      <c r="CCE66" s="743"/>
      <c r="CCF66" s="743"/>
      <c r="CCG66" s="743"/>
      <c r="CCH66" s="743"/>
      <c r="CCI66" s="743"/>
      <c r="CCJ66" s="743"/>
      <c r="CCK66" s="743"/>
      <c r="CCL66" s="743"/>
      <c r="CCM66" s="743"/>
      <c r="CCN66" s="743"/>
      <c r="CCO66" s="743"/>
      <c r="CCP66" s="743"/>
      <c r="CCQ66" s="743"/>
      <c r="CCR66" s="743"/>
      <c r="CCS66" s="743"/>
      <c r="CCT66" s="743"/>
      <c r="CCU66" s="743"/>
      <c r="CCV66" s="743"/>
      <c r="CCW66" s="743"/>
      <c r="CCX66" s="743"/>
      <c r="CCY66" s="743"/>
      <c r="CCZ66" s="743"/>
      <c r="CDA66" s="743"/>
      <c r="CDB66" s="743"/>
      <c r="CDC66" s="743"/>
      <c r="CDD66" s="743"/>
      <c r="CDE66" s="743"/>
      <c r="CDF66" s="743"/>
      <c r="CDG66" s="743"/>
      <c r="CDH66" s="743"/>
      <c r="CDI66" s="743"/>
      <c r="CDJ66" s="743"/>
      <c r="CDK66" s="743"/>
      <c r="CDL66" s="743"/>
      <c r="CDM66" s="743"/>
      <c r="CDN66" s="743"/>
      <c r="CDO66" s="743"/>
      <c r="CDP66" s="743"/>
      <c r="CDQ66" s="743"/>
      <c r="CDR66" s="743"/>
      <c r="CDS66" s="743"/>
      <c r="CDT66" s="743"/>
      <c r="CDU66" s="743"/>
      <c r="CDV66" s="743"/>
      <c r="CDW66" s="743"/>
      <c r="CDX66" s="743"/>
      <c r="CDY66" s="743"/>
      <c r="CDZ66" s="743"/>
      <c r="CEA66" s="743"/>
      <c r="CEB66" s="743"/>
      <c r="CEC66" s="743"/>
      <c r="CED66" s="743"/>
      <c r="CEE66" s="743"/>
      <c r="CEF66" s="743"/>
      <c r="CEG66" s="743"/>
      <c r="CEH66" s="743"/>
      <c r="CEI66" s="743"/>
      <c r="CEJ66" s="743"/>
      <c r="CEK66" s="743"/>
      <c r="CEL66" s="743"/>
      <c r="CEM66" s="743"/>
      <c r="CEN66" s="743"/>
      <c r="CEO66" s="743"/>
      <c r="CEP66" s="743"/>
      <c r="CEQ66" s="743"/>
      <c r="CER66" s="743"/>
      <c r="CES66" s="743"/>
      <c r="CET66" s="743"/>
      <c r="CEU66" s="743"/>
      <c r="CEV66" s="743"/>
      <c r="CEW66" s="743"/>
      <c r="CEX66" s="743"/>
      <c r="CEY66" s="743"/>
      <c r="CEZ66" s="743"/>
      <c r="CFA66" s="743"/>
      <c r="CFB66" s="743"/>
      <c r="CFC66" s="743"/>
      <c r="CFD66" s="743"/>
      <c r="CFE66" s="743"/>
      <c r="CFF66" s="743"/>
      <c r="CFG66" s="743"/>
      <c r="CFH66" s="743"/>
      <c r="CFI66" s="743"/>
      <c r="CFJ66" s="743"/>
      <c r="CFK66" s="743"/>
      <c r="CFL66" s="743"/>
      <c r="CFM66" s="743"/>
      <c r="CFN66" s="743"/>
      <c r="CFO66" s="743"/>
      <c r="CFP66" s="743"/>
      <c r="CFQ66" s="743"/>
      <c r="CFR66" s="743"/>
      <c r="CFS66" s="743"/>
      <c r="CFT66" s="743"/>
      <c r="CFU66" s="743"/>
      <c r="CFV66" s="743"/>
      <c r="CFW66" s="743"/>
      <c r="CFX66" s="743"/>
      <c r="CFY66" s="743"/>
      <c r="CFZ66" s="743"/>
      <c r="CGA66" s="743"/>
      <c r="CGB66" s="743"/>
      <c r="CGC66" s="743"/>
      <c r="CGD66" s="743"/>
      <c r="CGE66" s="743"/>
      <c r="CGF66" s="743"/>
      <c r="CGG66" s="743"/>
      <c r="CGH66" s="743"/>
      <c r="CGI66" s="743"/>
      <c r="CGJ66" s="743"/>
      <c r="CGK66" s="743"/>
      <c r="CGL66" s="743"/>
      <c r="CGM66" s="743"/>
      <c r="CGN66" s="743"/>
      <c r="CGO66" s="743"/>
      <c r="CGP66" s="743"/>
      <c r="CGQ66" s="743"/>
      <c r="CGR66" s="743"/>
      <c r="CGS66" s="743"/>
      <c r="CGT66" s="743"/>
      <c r="CGU66" s="743"/>
      <c r="CGV66" s="743"/>
      <c r="CGW66" s="743"/>
      <c r="CGX66" s="743"/>
      <c r="CGY66" s="743"/>
      <c r="CGZ66" s="743"/>
      <c r="CHA66" s="743"/>
      <c r="CHB66" s="743"/>
      <c r="CHC66" s="743"/>
      <c r="CHD66" s="743"/>
      <c r="CHE66" s="743"/>
      <c r="CHF66" s="743"/>
      <c r="CHG66" s="743"/>
      <c r="CHH66" s="743"/>
      <c r="CHI66" s="743"/>
      <c r="CHJ66" s="743"/>
      <c r="CHK66" s="743"/>
      <c r="CHL66" s="743"/>
      <c r="CHM66" s="743"/>
      <c r="CHN66" s="743"/>
      <c r="CHO66" s="743"/>
      <c r="CHP66" s="743"/>
      <c r="CHQ66" s="743"/>
      <c r="CHR66" s="743"/>
      <c r="CHS66" s="743"/>
      <c r="CHT66" s="743"/>
      <c r="CHU66" s="743"/>
      <c r="CHV66" s="743"/>
      <c r="CHW66" s="743"/>
      <c r="CHX66" s="743"/>
      <c r="CHY66" s="743"/>
      <c r="CHZ66" s="743"/>
      <c r="CIA66" s="743"/>
      <c r="CIB66" s="743"/>
      <c r="CIC66" s="743"/>
      <c r="CID66" s="743"/>
      <c r="CIE66" s="743"/>
      <c r="CIF66" s="743"/>
      <c r="CIG66" s="743"/>
      <c r="CIH66" s="743"/>
      <c r="CII66" s="743"/>
      <c r="CIJ66" s="743"/>
      <c r="CIK66" s="743"/>
      <c r="CIL66" s="743"/>
      <c r="CIM66" s="743"/>
      <c r="CIN66" s="743"/>
      <c r="CIO66" s="743"/>
      <c r="CIP66" s="743"/>
      <c r="CIQ66" s="743"/>
      <c r="CIR66" s="743"/>
      <c r="CIS66" s="743"/>
      <c r="CIT66" s="743"/>
      <c r="CIU66" s="743"/>
      <c r="CIV66" s="743"/>
      <c r="CIW66" s="743"/>
      <c r="CIX66" s="743"/>
      <c r="CIY66" s="743"/>
      <c r="CIZ66" s="743"/>
      <c r="CJA66" s="743"/>
      <c r="CJB66" s="743"/>
      <c r="CJC66" s="743"/>
      <c r="CJD66" s="743"/>
      <c r="CJE66" s="743"/>
      <c r="CJF66" s="743"/>
      <c r="CJG66" s="743"/>
      <c r="CJH66" s="743"/>
      <c r="CJI66" s="743"/>
      <c r="CJJ66" s="743"/>
      <c r="CJK66" s="743"/>
      <c r="CJL66" s="743"/>
      <c r="CJM66" s="743"/>
      <c r="CJN66" s="743"/>
      <c r="CJO66" s="743"/>
      <c r="CJP66" s="743"/>
      <c r="CJQ66" s="743"/>
      <c r="CJR66" s="743"/>
      <c r="CJS66" s="743"/>
      <c r="CJT66" s="743"/>
      <c r="CJU66" s="743"/>
      <c r="CJV66" s="743"/>
      <c r="CJW66" s="743"/>
      <c r="CJX66" s="743"/>
      <c r="CJY66" s="743"/>
      <c r="CJZ66" s="743"/>
      <c r="CKA66" s="743"/>
      <c r="CKB66" s="743"/>
      <c r="CKC66" s="743"/>
      <c r="CKD66" s="743"/>
      <c r="CKE66" s="743"/>
      <c r="CKF66" s="743"/>
      <c r="CKG66" s="743"/>
      <c r="CKH66" s="743"/>
      <c r="CKI66" s="743"/>
      <c r="CKJ66" s="743"/>
      <c r="CKK66" s="743"/>
      <c r="CKL66" s="743"/>
      <c r="CKM66" s="743"/>
      <c r="CKN66" s="743"/>
      <c r="CKO66" s="743"/>
      <c r="CKP66" s="743"/>
      <c r="CKQ66" s="743"/>
      <c r="CKR66" s="743"/>
      <c r="CKS66" s="743"/>
      <c r="CKT66" s="743"/>
      <c r="CKU66" s="743"/>
      <c r="CKV66" s="743"/>
      <c r="CKW66" s="743"/>
      <c r="CKX66" s="743"/>
      <c r="CKY66" s="743"/>
      <c r="CKZ66" s="743"/>
      <c r="CLA66" s="743"/>
      <c r="CLB66" s="743"/>
      <c r="CLC66" s="743"/>
      <c r="CLD66" s="743"/>
      <c r="CLE66" s="743"/>
      <c r="CLF66" s="743"/>
      <c r="CLG66" s="743"/>
      <c r="CLH66" s="743"/>
      <c r="CLI66" s="743"/>
      <c r="CLJ66" s="743"/>
      <c r="CLK66" s="743"/>
      <c r="CLL66" s="743"/>
      <c r="CLM66" s="743"/>
      <c r="CLN66" s="743"/>
      <c r="CLO66" s="743"/>
      <c r="CLP66" s="743"/>
      <c r="CLQ66" s="743"/>
      <c r="CLR66" s="743"/>
      <c r="CLS66" s="743"/>
      <c r="CLT66" s="743"/>
      <c r="CLU66" s="743"/>
      <c r="CLV66" s="743"/>
      <c r="CLW66" s="743"/>
      <c r="CLX66" s="743"/>
      <c r="CLY66" s="743"/>
      <c r="CLZ66" s="743"/>
      <c r="CMA66" s="743"/>
      <c r="CMB66" s="743"/>
      <c r="CMC66" s="743"/>
      <c r="CMD66" s="743"/>
      <c r="CME66" s="743"/>
      <c r="CMF66" s="743"/>
      <c r="CMG66" s="743"/>
      <c r="CMH66" s="743"/>
      <c r="CMI66" s="743"/>
      <c r="CMJ66" s="743"/>
      <c r="CMK66" s="743"/>
      <c r="CML66" s="743"/>
      <c r="CMM66" s="743"/>
      <c r="CMN66" s="743"/>
      <c r="CMO66" s="743"/>
      <c r="CMP66" s="743"/>
      <c r="CMQ66" s="743"/>
      <c r="CMR66" s="743"/>
      <c r="CMS66" s="743"/>
      <c r="CMT66" s="743"/>
      <c r="CMU66" s="743"/>
      <c r="CMV66" s="743"/>
      <c r="CMW66" s="743"/>
      <c r="CMX66" s="743"/>
      <c r="CMY66" s="743"/>
      <c r="CMZ66" s="743"/>
      <c r="CNA66" s="743"/>
      <c r="CNB66" s="743"/>
      <c r="CNC66" s="743"/>
      <c r="CND66" s="743"/>
      <c r="CNE66" s="743"/>
      <c r="CNF66" s="743"/>
      <c r="CNG66" s="743"/>
      <c r="CNH66" s="743"/>
      <c r="CNI66" s="743"/>
      <c r="CNJ66" s="743"/>
      <c r="CNK66" s="743"/>
      <c r="CNL66" s="743"/>
      <c r="CNM66" s="743"/>
      <c r="CNN66" s="743"/>
      <c r="CNO66" s="743"/>
      <c r="CNP66" s="743"/>
      <c r="CNQ66" s="743"/>
      <c r="CNR66" s="743"/>
      <c r="CNS66" s="743"/>
      <c r="CNT66" s="743"/>
      <c r="CNU66" s="743"/>
      <c r="CNV66" s="743"/>
      <c r="CNW66" s="743"/>
      <c r="CNX66" s="743"/>
      <c r="CNY66" s="743"/>
      <c r="CNZ66" s="743"/>
      <c r="COA66" s="743"/>
      <c r="COB66" s="743"/>
      <c r="COC66" s="743"/>
      <c r="COD66" s="743"/>
      <c r="COE66" s="743"/>
      <c r="COF66" s="743"/>
      <c r="COG66" s="743"/>
      <c r="COH66" s="743"/>
      <c r="COI66" s="743"/>
      <c r="COJ66" s="743"/>
      <c r="COK66" s="743"/>
      <c r="COL66" s="743"/>
      <c r="COM66" s="743"/>
      <c r="CON66" s="743"/>
      <c r="COO66" s="743"/>
      <c r="COP66" s="743"/>
      <c r="COQ66" s="743"/>
      <c r="COR66" s="743"/>
      <c r="COS66" s="743"/>
      <c r="COT66" s="743"/>
      <c r="COU66" s="743"/>
      <c r="COV66" s="743"/>
      <c r="COW66" s="743"/>
      <c r="COX66" s="743"/>
      <c r="COY66" s="743"/>
      <c r="COZ66" s="743"/>
      <c r="CPA66" s="743"/>
      <c r="CPB66" s="743"/>
      <c r="CPC66" s="743"/>
      <c r="CPD66" s="743"/>
      <c r="CPE66" s="743"/>
      <c r="CPF66" s="743"/>
      <c r="CPG66" s="743"/>
      <c r="CPH66" s="743"/>
      <c r="CPI66" s="743"/>
      <c r="CPJ66" s="743"/>
      <c r="CPK66" s="743"/>
      <c r="CPL66" s="743"/>
      <c r="CPM66" s="743"/>
      <c r="CPN66" s="743"/>
      <c r="CPO66" s="743"/>
      <c r="CPP66" s="743"/>
      <c r="CPQ66" s="743"/>
      <c r="CPR66" s="743"/>
      <c r="CPS66" s="743"/>
      <c r="CPT66" s="743"/>
      <c r="CPU66" s="743"/>
      <c r="CPV66" s="743"/>
      <c r="CPW66" s="743"/>
      <c r="CPX66" s="743"/>
      <c r="CPY66" s="743"/>
      <c r="CPZ66" s="743"/>
      <c r="CQA66" s="743"/>
      <c r="CQB66" s="743"/>
      <c r="CQC66" s="743"/>
      <c r="CQD66" s="743"/>
      <c r="CQE66" s="743"/>
      <c r="CQF66" s="743"/>
      <c r="CQG66" s="743"/>
      <c r="CQH66" s="743"/>
      <c r="CQI66" s="743"/>
      <c r="CQJ66" s="743"/>
      <c r="CQK66" s="743"/>
      <c r="CQL66" s="743"/>
      <c r="CQM66" s="743"/>
      <c r="CQN66" s="743"/>
      <c r="CQO66" s="743"/>
      <c r="CQP66" s="743"/>
      <c r="CQQ66" s="743"/>
      <c r="CQR66" s="743"/>
      <c r="CQS66" s="743"/>
      <c r="CQT66" s="743"/>
      <c r="CQU66" s="743"/>
      <c r="CQV66" s="743"/>
      <c r="CQW66" s="743"/>
      <c r="CQX66" s="743"/>
      <c r="CQY66" s="743"/>
      <c r="CQZ66" s="743"/>
      <c r="CRA66" s="743"/>
      <c r="CRB66" s="743"/>
      <c r="CRC66" s="743"/>
      <c r="CRD66" s="743"/>
      <c r="CRE66" s="743"/>
      <c r="CRF66" s="743"/>
      <c r="CRG66" s="743"/>
      <c r="CRH66" s="743"/>
      <c r="CRI66" s="743"/>
      <c r="CRJ66" s="743"/>
      <c r="CRK66" s="743"/>
      <c r="CRL66" s="743"/>
      <c r="CRM66" s="743"/>
      <c r="CRN66" s="743"/>
      <c r="CRO66" s="743"/>
      <c r="CRP66" s="743"/>
      <c r="CRQ66" s="743"/>
      <c r="CRR66" s="743"/>
      <c r="CRS66" s="743"/>
      <c r="CRT66" s="743"/>
      <c r="CRU66" s="743"/>
      <c r="CRV66" s="743"/>
      <c r="CRW66" s="743"/>
      <c r="CRX66" s="743"/>
      <c r="CRY66" s="743"/>
      <c r="CRZ66" s="743"/>
      <c r="CSA66" s="743"/>
      <c r="CSB66" s="743"/>
      <c r="CSC66" s="743"/>
      <c r="CSD66" s="743"/>
      <c r="CSE66" s="743"/>
      <c r="CSF66" s="743"/>
      <c r="CSG66" s="743"/>
      <c r="CSH66" s="743"/>
      <c r="CSI66" s="743"/>
      <c r="CSJ66" s="743"/>
      <c r="CSK66" s="743"/>
      <c r="CSL66" s="743"/>
      <c r="CSM66" s="743"/>
      <c r="CSN66" s="743"/>
      <c r="CSO66" s="743"/>
      <c r="CSP66" s="743"/>
      <c r="CSQ66" s="743"/>
      <c r="CSR66" s="743"/>
      <c r="CSS66" s="743"/>
      <c r="CST66" s="743"/>
      <c r="CSU66" s="743"/>
      <c r="CSV66" s="743"/>
      <c r="CSW66" s="743"/>
      <c r="CSX66" s="743"/>
      <c r="CSY66" s="743"/>
      <c r="CSZ66" s="743"/>
      <c r="CTA66" s="743"/>
      <c r="CTB66" s="743"/>
      <c r="CTC66" s="743"/>
      <c r="CTD66" s="743"/>
      <c r="CTE66" s="743"/>
      <c r="CTF66" s="743"/>
      <c r="CTG66" s="743"/>
      <c r="CTH66" s="743"/>
      <c r="CTI66" s="743"/>
      <c r="CTJ66" s="743"/>
      <c r="CTK66" s="743"/>
      <c r="CTL66" s="743"/>
      <c r="CTM66" s="743"/>
      <c r="CTN66" s="743"/>
      <c r="CTO66" s="743"/>
      <c r="CTP66" s="743"/>
      <c r="CTQ66" s="743"/>
      <c r="CTR66" s="743"/>
      <c r="CTS66" s="743"/>
      <c r="CTT66" s="743"/>
      <c r="CTU66" s="743"/>
      <c r="CTV66" s="743"/>
      <c r="CTW66" s="743"/>
      <c r="CTX66" s="743"/>
      <c r="CTY66" s="743"/>
      <c r="CTZ66" s="743"/>
      <c r="CUA66" s="743"/>
      <c r="CUB66" s="743"/>
      <c r="CUC66" s="743"/>
      <c r="CUD66" s="743"/>
      <c r="CUE66" s="743"/>
      <c r="CUF66" s="743"/>
      <c r="CUG66" s="743"/>
      <c r="CUH66" s="743"/>
      <c r="CUI66" s="743"/>
      <c r="CUJ66" s="743"/>
      <c r="CUK66" s="743"/>
      <c r="CUL66" s="743"/>
      <c r="CUM66" s="743"/>
      <c r="CUN66" s="743"/>
      <c r="CUO66" s="743"/>
      <c r="CUP66" s="743"/>
      <c r="CUQ66" s="743"/>
      <c r="CUR66" s="743"/>
      <c r="CUS66" s="743"/>
      <c r="CUT66" s="743"/>
      <c r="CUU66" s="743"/>
      <c r="CUV66" s="743"/>
      <c r="CUW66" s="743"/>
      <c r="CUX66" s="743"/>
      <c r="CUY66" s="743"/>
      <c r="CUZ66" s="743"/>
      <c r="CVA66" s="743"/>
      <c r="CVB66" s="743"/>
      <c r="CVC66" s="743"/>
      <c r="CVD66" s="743"/>
      <c r="CVE66" s="743"/>
      <c r="CVF66" s="743"/>
      <c r="CVG66" s="743"/>
      <c r="CVH66" s="743"/>
      <c r="CVI66" s="743"/>
      <c r="CVJ66" s="743"/>
      <c r="CVK66" s="743"/>
      <c r="CVL66" s="743"/>
      <c r="CVM66" s="743"/>
      <c r="CVN66" s="743"/>
      <c r="CVO66" s="743"/>
      <c r="CVP66" s="743"/>
      <c r="CVQ66" s="743"/>
      <c r="CVR66" s="743"/>
      <c r="CVS66" s="743"/>
      <c r="CVT66" s="743"/>
      <c r="CVU66" s="743"/>
      <c r="CVV66" s="743"/>
      <c r="CVW66" s="743"/>
      <c r="CVX66" s="743"/>
      <c r="CVY66" s="743"/>
      <c r="CVZ66" s="743"/>
      <c r="CWA66" s="743"/>
      <c r="CWB66" s="743"/>
      <c r="CWC66" s="743"/>
      <c r="CWD66" s="743"/>
      <c r="CWE66" s="743"/>
      <c r="CWF66" s="743"/>
      <c r="CWG66" s="743"/>
      <c r="CWH66" s="743"/>
      <c r="CWI66" s="743"/>
      <c r="CWJ66" s="743"/>
      <c r="CWK66" s="743"/>
      <c r="CWL66" s="743"/>
      <c r="CWM66" s="743"/>
      <c r="CWN66" s="743"/>
      <c r="CWO66" s="743"/>
      <c r="CWP66" s="743"/>
      <c r="CWQ66" s="743"/>
      <c r="CWR66" s="743"/>
      <c r="CWS66" s="743"/>
      <c r="CWT66" s="743"/>
      <c r="CWU66" s="743"/>
      <c r="CWV66" s="743"/>
      <c r="CWW66" s="743"/>
      <c r="CWX66" s="743"/>
      <c r="CWY66" s="743"/>
      <c r="CWZ66" s="743"/>
      <c r="CXA66" s="743"/>
      <c r="CXB66" s="743"/>
      <c r="CXC66" s="743"/>
      <c r="CXD66" s="743"/>
      <c r="CXE66" s="743"/>
      <c r="CXF66" s="743"/>
      <c r="CXG66" s="743"/>
      <c r="CXH66" s="743"/>
      <c r="CXI66" s="743"/>
      <c r="CXJ66" s="743"/>
      <c r="CXK66" s="743"/>
      <c r="CXL66" s="743"/>
      <c r="CXM66" s="743"/>
      <c r="CXN66" s="743"/>
      <c r="CXO66" s="743"/>
      <c r="CXP66" s="743"/>
      <c r="CXQ66" s="743"/>
      <c r="CXR66" s="743"/>
      <c r="CXS66" s="743"/>
      <c r="CXT66" s="743"/>
      <c r="CXU66" s="743"/>
      <c r="CXV66" s="743"/>
      <c r="CXW66" s="743"/>
      <c r="CXX66" s="743"/>
      <c r="CXY66" s="743"/>
      <c r="CXZ66" s="743"/>
      <c r="CYA66" s="743"/>
      <c r="CYB66" s="743"/>
      <c r="CYC66" s="743"/>
      <c r="CYD66" s="743"/>
      <c r="CYE66" s="743"/>
      <c r="CYF66" s="743"/>
      <c r="CYG66" s="743"/>
      <c r="CYH66" s="743"/>
      <c r="CYI66" s="743"/>
      <c r="CYJ66" s="743"/>
      <c r="CYK66" s="743"/>
      <c r="CYL66" s="743"/>
      <c r="CYM66" s="743"/>
      <c r="CYN66" s="743"/>
      <c r="CYO66" s="743"/>
      <c r="CYP66" s="743"/>
      <c r="CYQ66" s="743"/>
      <c r="CYR66" s="743"/>
      <c r="CYS66" s="743"/>
      <c r="CYT66" s="743"/>
      <c r="CYU66" s="743"/>
      <c r="CYV66" s="743"/>
      <c r="CYW66" s="743"/>
      <c r="CYX66" s="743"/>
      <c r="CYY66" s="743"/>
      <c r="CYZ66" s="743"/>
      <c r="CZA66" s="743"/>
      <c r="CZB66" s="743"/>
      <c r="CZC66" s="743"/>
      <c r="CZD66" s="743"/>
      <c r="CZE66" s="743"/>
      <c r="CZF66" s="743"/>
      <c r="CZG66" s="743"/>
      <c r="CZH66" s="743"/>
      <c r="CZI66" s="743"/>
      <c r="CZJ66" s="743"/>
      <c r="CZK66" s="743"/>
      <c r="CZL66" s="743"/>
      <c r="CZM66" s="743"/>
      <c r="CZN66" s="743"/>
      <c r="CZO66" s="743"/>
      <c r="CZP66" s="743"/>
      <c r="CZQ66" s="743"/>
      <c r="CZR66" s="743"/>
      <c r="CZS66" s="743"/>
      <c r="CZT66" s="743"/>
      <c r="CZU66" s="743"/>
      <c r="CZV66" s="743"/>
      <c r="CZW66" s="743"/>
      <c r="CZX66" s="743"/>
      <c r="CZY66" s="743"/>
      <c r="CZZ66" s="743"/>
      <c r="DAA66" s="743"/>
      <c r="DAB66" s="743"/>
      <c r="DAC66" s="743"/>
      <c r="DAD66" s="743"/>
      <c r="DAE66" s="743"/>
      <c r="DAF66" s="743"/>
      <c r="DAG66" s="743"/>
      <c r="DAH66" s="743"/>
      <c r="DAI66" s="743"/>
      <c r="DAJ66" s="743"/>
      <c r="DAK66" s="743"/>
      <c r="DAL66" s="743"/>
      <c r="DAM66" s="743"/>
      <c r="DAN66" s="743"/>
      <c r="DAO66" s="743"/>
      <c r="DAP66" s="743"/>
      <c r="DAQ66" s="743"/>
      <c r="DAR66" s="743"/>
      <c r="DAS66" s="743"/>
      <c r="DAT66" s="743"/>
      <c r="DAU66" s="743"/>
      <c r="DAV66" s="743"/>
      <c r="DAW66" s="743"/>
      <c r="DAX66" s="743"/>
      <c r="DAY66" s="743"/>
      <c r="DAZ66" s="743"/>
      <c r="DBA66" s="743"/>
      <c r="DBB66" s="743"/>
      <c r="DBC66" s="743"/>
      <c r="DBD66" s="743"/>
      <c r="DBE66" s="743"/>
      <c r="DBF66" s="743"/>
      <c r="DBG66" s="743"/>
      <c r="DBH66" s="743"/>
      <c r="DBI66" s="743"/>
      <c r="DBJ66" s="743"/>
      <c r="DBK66" s="743"/>
      <c r="DBL66" s="743"/>
      <c r="DBM66" s="743"/>
      <c r="DBN66" s="743"/>
      <c r="DBO66" s="743"/>
      <c r="DBP66" s="743"/>
      <c r="DBQ66" s="743"/>
      <c r="DBR66" s="743"/>
      <c r="DBS66" s="743"/>
      <c r="DBT66" s="743"/>
      <c r="DBU66" s="743"/>
      <c r="DBV66" s="743"/>
      <c r="DBW66" s="743"/>
      <c r="DBX66" s="743"/>
      <c r="DBY66" s="743"/>
      <c r="DBZ66" s="743"/>
      <c r="DCA66" s="743"/>
      <c r="DCB66" s="743"/>
      <c r="DCC66" s="743"/>
      <c r="DCD66" s="743"/>
      <c r="DCE66" s="743"/>
      <c r="DCF66" s="743"/>
      <c r="DCG66" s="743"/>
      <c r="DCH66" s="743"/>
      <c r="DCI66" s="743"/>
      <c r="DCJ66" s="743"/>
      <c r="DCK66" s="743"/>
      <c r="DCL66" s="743"/>
      <c r="DCM66" s="743"/>
      <c r="DCN66" s="743"/>
      <c r="DCO66" s="743"/>
      <c r="DCP66" s="743"/>
      <c r="DCQ66" s="743"/>
      <c r="DCR66" s="743"/>
      <c r="DCS66" s="743"/>
      <c r="DCT66" s="743"/>
      <c r="DCU66" s="743"/>
      <c r="DCV66" s="743"/>
      <c r="DCW66" s="743"/>
      <c r="DCX66" s="743"/>
      <c r="DCY66" s="743"/>
      <c r="DCZ66" s="743"/>
      <c r="DDA66" s="743"/>
      <c r="DDB66" s="743"/>
      <c r="DDC66" s="743"/>
      <c r="DDD66" s="743"/>
      <c r="DDE66" s="743"/>
      <c r="DDF66" s="743"/>
      <c r="DDG66" s="743"/>
      <c r="DDH66" s="743"/>
      <c r="DDI66" s="743"/>
      <c r="DDJ66" s="743"/>
      <c r="DDK66" s="743"/>
      <c r="DDL66" s="743"/>
      <c r="DDM66" s="743"/>
      <c r="DDN66" s="743"/>
      <c r="DDO66" s="743"/>
      <c r="DDP66" s="743"/>
      <c r="DDQ66" s="743"/>
      <c r="DDR66" s="743"/>
      <c r="DDS66" s="743"/>
      <c r="DDT66" s="743"/>
      <c r="DDU66" s="743"/>
      <c r="DDV66" s="743"/>
      <c r="DDW66" s="743"/>
      <c r="DDX66" s="743"/>
      <c r="DDY66" s="743"/>
      <c r="DDZ66" s="743"/>
      <c r="DEA66" s="743"/>
      <c r="DEB66" s="743"/>
      <c r="DEC66" s="743"/>
      <c r="DED66" s="743"/>
      <c r="DEE66" s="743"/>
      <c r="DEF66" s="743"/>
      <c r="DEG66" s="743"/>
      <c r="DEH66" s="743"/>
      <c r="DEI66" s="743"/>
      <c r="DEJ66" s="743"/>
      <c r="DEK66" s="743"/>
      <c r="DEL66" s="743"/>
      <c r="DEM66" s="743"/>
      <c r="DEN66" s="743"/>
      <c r="DEO66" s="743"/>
      <c r="DEP66" s="743"/>
      <c r="DEQ66" s="743"/>
      <c r="DER66" s="743"/>
      <c r="DES66" s="743"/>
      <c r="DET66" s="743"/>
      <c r="DEU66" s="743"/>
      <c r="DEV66" s="743"/>
      <c r="DEW66" s="743"/>
      <c r="DEX66" s="743"/>
      <c r="DEY66" s="743"/>
      <c r="DEZ66" s="743"/>
      <c r="DFA66" s="743"/>
      <c r="DFB66" s="743"/>
      <c r="DFC66" s="743"/>
      <c r="DFD66" s="743"/>
      <c r="DFE66" s="743"/>
      <c r="DFF66" s="743"/>
      <c r="DFG66" s="743"/>
      <c r="DFH66" s="743"/>
      <c r="DFI66" s="743"/>
      <c r="DFJ66" s="743"/>
      <c r="DFK66" s="743"/>
      <c r="DFL66" s="743"/>
      <c r="DFM66" s="743"/>
      <c r="DFN66" s="743"/>
      <c r="DFO66" s="743"/>
      <c r="DFP66" s="743"/>
      <c r="DFQ66" s="743"/>
      <c r="DFR66" s="743"/>
      <c r="DFS66" s="743"/>
      <c r="DFT66" s="743"/>
      <c r="DFU66" s="743"/>
      <c r="DFV66" s="743"/>
      <c r="DFW66" s="743"/>
      <c r="DFX66" s="743"/>
      <c r="DFY66" s="743"/>
      <c r="DFZ66" s="743"/>
      <c r="DGA66" s="743"/>
      <c r="DGB66" s="743"/>
      <c r="DGC66" s="743"/>
      <c r="DGD66" s="743"/>
      <c r="DGE66" s="743"/>
      <c r="DGF66" s="743"/>
      <c r="DGG66" s="743"/>
      <c r="DGH66" s="743"/>
      <c r="DGI66" s="743"/>
      <c r="DGJ66" s="743"/>
      <c r="DGK66" s="743"/>
      <c r="DGL66" s="743"/>
      <c r="DGM66" s="743"/>
      <c r="DGN66" s="743"/>
      <c r="DGO66" s="743"/>
      <c r="DGP66" s="743"/>
      <c r="DGQ66" s="743"/>
      <c r="DGR66" s="743"/>
      <c r="DGS66" s="743"/>
      <c r="DGT66" s="743"/>
      <c r="DGU66" s="743"/>
      <c r="DGV66" s="743"/>
      <c r="DGW66" s="743"/>
      <c r="DGX66" s="743"/>
      <c r="DGY66" s="743"/>
      <c r="DGZ66" s="743"/>
      <c r="DHA66" s="743"/>
      <c r="DHB66" s="743"/>
      <c r="DHC66" s="743"/>
      <c r="DHD66" s="743"/>
      <c r="DHE66" s="743"/>
      <c r="DHF66" s="743"/>
      <c r="DHG66" s="743"/>
      <c r="DHH66" s="743"/>
      <c r="DHI66" s="743"/>
      <c r="DHJ66" s="743"/>
      <c r="DHK66" s="743"/>
      <c r="DHL66" s="743"/>
      <c r="DHM66" s="743"/>
      <c r="DHN66" s="743"/>
      <c r="DHO66" s="743"/>
      <c r="DHP66" s="743"/>
      <c r="DHQ66" s="743"/>
      <c r="DHR66" s="743"/>
      <c r="DHS66" s="743"/>
      <c r="DHT66" s="743"/>
      <c r="DHU66" s="743"/>
      <c r="DHV66" s="743"/>
      <c r="DHW66" s="743"/>
      <c r="DHX66" s="743"/>
      <c r="DHY66" s="743"/>
      <c r="DHZ66" s="743"/>
      <c r="DIA66" s="743"/>
      <c r="DIB66" s="743"/>
      <c r="DIC66" s="743"/>
      <c r="DID66" s="743"/>
      <c r="DIE66" s="743"/>
      <c r="DIF66" s="743"/>
      <c r="DIG66" s="743"/>
      <c r="DIH66" s="743"/>
      <c r="DII66" s="743"/>
      <c r="DIJ66" s="743"/>
      <c r="DIK66" s="743"/>
      <c r="DIL66" s="743"/>
      <c r="DIM66" s="743"/>
      <c r="DIN66" s="743"/>
      <c r="DIO66" s="743"/>
      <c r="DIP66" s="743"/>
      <c r="DIQ66" s="743"/>
      <c r="DIR66" s="743"/>
      <c r="DIS66" s="743"/>
      <c r="DIT66" s="743"/>
      <c r="DIU66" s="743"/>
      <c r="DIV66" s="743"/>
      <c r="DIW66" s="743"/>
      <c r="DIX66" s="743"/>
      <c r="DIY66" s="743"/>
      <c r="DIZ66" s="743"/>
      <c r="DJA66" s="743"/>
      <c r="DJB66" s="743"/>
      <c r="DJC66" s="743"/>
      <c r="DJD66" s="743"/>
      <c r="DJE66" s="743"/>
      <c r="DJF66" s="743"/>
      <c r="DJG66" s="743"/>
      <c r="DJH66" s="743"/>
      <c r="DJI66" s="743"/>
      <c r="DJJ66" s="743"/>
      <c r="DJK66" s="743"/>
      <c r="DJL66" s="743"/>
      <c r="DJM66" s="743"/>
      <c r="DJN66" s="743"/>
      <c r="DJO66" s="743"/>
      <c r="DJP66" s="743"/>
      <c r="DJQ66" s="743"/>
      <c r="DJR66" s="743"/>
      <c r="DJS66" s="743"/>
      <c r="DJT66" s="743"/>
      <c r="DJU66" s="743"/>
      <c r="DJV66" s="743"/>
      <c r="DJW66" s="743"/>
      <c r="DJX66" s="743"/>
      <c r="DJY66" s="743"/>
      <c r="DJZ66" s="743"/>
      <c r="DKA66" s="743"/>
      <c r="DKB66" s="743"/>
      <c r="DKC66" s="743"/>
      <c r="DKD66" s="743"/>
      <c r="DKE66" s="743"/>
      <c r="DKF66" s="743"/>
      <c r="DKG66" s="743"/>
      <c r="DKH66" s="743"/>
      <c r="DKI66" s="743"/>
      <c r="DKJ66" s="743"/>
      <c r="DKK66" s="743"/>
      <c r="DKL66" s="743"/>
      <c r="DKM66" s="743"/>
      <c r="DKN66" s="743"/>
      <c r="DKO66" s="743"/>
      <c r="DKP66" s="743"/>
      <c r="DKQ66" s="743"/>
      <c r="DKR66" s="743"/>
      <c r="DKS66" s="743"/>
      <c r="DKT66" s="743"/>
      <c r="DKU66" s="743"/>
      <c r="DKV66" s="743"/>
      <c r="DKW66" s="743"/>
      <c r="DKX66" s="743"/>
      <c r="DKY66" s="743"/>
      <c r="DKZ66" s="743"/>
      <c r="DLA66" s="743"/>
      <c r="DLB66" s="743"/>
      <c r="DLC66" s="743"/>
      <c r="DLD66" s="743"/>
      <c r="DLE66" s="743"/>
      <c r="DLF66" s="743"/>
      <c r="DLG66" s="743"/>
      <c r="DLH66" s="743"/>
      <c r="DLI66" s="743"/>
      <c r="DLJ66" s="743"/>
      <c r="DLK66" s="743"/>
      <c r="DLL66" s="743"/>
      <c r="DLM66" s="743"/>
      <c r="DLN66" s="743"/>
      <c r="DLO66" s="743"/>
      <c r="DLP66" s="743"/>
      <c r="DLQ66" s="743"/>
      <c r="DLR66" s="743"/>
      <c r="DLS66" s="743"/>
      <c r="DLT66" s="743"/>
      <c r="DLU66" s="743"/>
      <c r="DLV66" s="743"/>
      <c r="DLW66" s="743"/>
      <c r="DLX66" s="743"/>
      <c r="DLY66" s="743"/>
      <c r="DLZ66" s="743"/>
      <c r="DMA66" s="743"/>
      <c r="DMB66" s="743"/>
      <c r="DMC66" s="743"/>
      <c r="DMD66" s="743"/>
      <c r="DME66" s="743"/>
      <c r="DMF66" s="743"/>
      <c r="DMG66" s="743"/>
      <c r="DMH66" s="743"/>
      <c r="DMI66" s="743"/>
      <c r="DMJ66" s="743"/>
      <c r="DMK66" s="743"/>
      <c r="DML66" s="743"/>
      <c r="DMM66" s="743"/>
      <c r="DMN66" s="743"/>
      <c r="DMO66" s="743"/>
      <c r="DMP66" s="743"/>
      <c r="DMQ66" s="743"/>
      <c r="DMR66" s="743"/>
      <c r="DMS66" s="743"/>
      <c r="DMT66" s="743"/>
      <c r="DMU66" s="743"/>
      <c r="DMV66" s="743"/>
      <c r="DMW66" s="743"/>
      <c r="DMX66" s="743"/>
      <c r="DMY66" s="743"/>
      <c r="DMZ66" s="743"/>
      <c r="DNA66" s="743"/>
      <c r="DNB66" s="743"/>
      <c r="DNC66" s="743"/>
      <c r="DND66" s="743"/>
      <c r="DNE66" s="743"/>
      <c r="DNF66" s="743"/>
      <c r="DNG66" s="743"/>
      <c r="DNH66" s="743"/>
      <c r="DNI66" s="743"/>
      <c r="DNJ66" s="743"/>
      <c r="DNK66" s="743"/>
      <c r="DNL66" s="743"/>
      <c r="DNM66" s="743"/>
      <c r="DNN66" s="743"/>
      <c r="DNO66" s="743"/>
      <c r="DNP66" s="743"/>
      <c r="DNQ66" s="743"/>
      <c r="DNR66" s="743"/>
      <c r="DNS66" s="743"/>
      <c r="DNT66" s="743"/>
      <c r="DNU66" s="743"/>
      <c r="DNV66" s="743"/>
      <c r="DNW66" s="743"/>
      <c r="DNX66" s="743"/>
      <c r="DNY66" s="743"/>
      <c r="DNZ66" s="743"/>
      <c r="DOA66" s="743"/>
      <c r="DOB66" s="743"/>
      <c r="DOC66" s="743"/>
      <c r="DOD66" s="743"/>
      <c r="DOE66" s="743"/>
      <c r="DOF66" s="743"/>
      <c r="DOG66" s="743"/>
      <c r="DOH66" s="743"/>
      <c r="DOI66" s="743"/>
      <c r="DOJ66" s="743"/>
      <c r="DOK66" s="743"/>
      <c r="DOL66" s="743"/>
      <c r="DOM66" s="743"/>
      <c r="DON66" s="743"/>
      <c r="DOO66" s="743"/>
      <c r="DOP66" s="743"/>
      <c r="DOQ66" s="743"/>
      <c r="DOR66" s="743"/>
      <c r="DOS66" s="743"/>
      <c r="DOT66" s="743"/>
      <c r="DOU66" s="743"/>
      <c r="DOV66" s="743"/>
      <c r="DOW66" s="743"/>
      <c r="DOX66" s="743"/>
      <c r="DOY66" s="743"/>
      <c r="DOZ66" s="743"/>
      <c r="DPA66" s="743"/>
      <c r="DPB66" s="743"/>
      <c r="DPC66" s="743"/>
      <c r="DPD66" s="743"/>
      <c r="DPE66" s="743"/>
      <c r="DPF66" s="743"/>
      <c r="DPG66" s="743"/>
      <c r="DPH66" s="743"/>
      <c r="DPI66" s="743"/>
      <c r="DPJ66" s="743"/>
      <c r="DPK66" s="743"/>
      <c r="DPL66" s="743"/>
      <c r="DPM66" s="743"/>
      <c r="DPN66" s="743"/>
      <c r="DPO66" s="743"/>
      <c r="DPP66" s="743"/>
      <c r="DPQ66" s="743"/>
      <c r="DPR66" s="743"/>
      <c r="DPS66" s="743"/>
      <c r="DPT66" s="743"/>
      <c r="DPU66" s="743"/>
      <c r="DPV66" s="743"/>
      <c r="DPW66" s="743"/>
      <c r="DPX66" s="743"/>
      <c r="DPY66" s="743"/>
      <c r="DPZ66" s="743"/>
      <c r="DQA66" s="743"/>
      <c r="DQB66" s="743"/>
      <c r="DQC66" s="743"/>
      <c r="DQD66" s="743"/>
      <c r="DQE66" s="743"/>
      <c r="DQF66" s="743"/>
      <c r="DQG66" s="743"/>
      <c r="DQH66" s="743"/>
      <c r="DQI66" s="743"/>
      <c r="DQJ66" s="743"/>
      <c r="DQK66" s="743"/>
      <c r="DQL66" s="743"/>
      <c r="DQM66" s="743"/>
      <c r="DQN66" s="743"/>
      <c r="DQO66" s="743"/>
      <c r="DQP66" s="743"/>
      <c r="DQQ66" s="743"/>
      <c r="DQR66" s="743"/>
      <c r="DQS66" s="743"/>
      <c r="DQT66" s="743"/>
      <c r="DQU66" s="743"/>
      <c r="DQV66" s="743"/>
      <c r="DQW66" s="743"/>
      <c r="DQX66" s="743"/>
      <c r="DQY66" s="743"/>
      <c r="DQZ66" s="743"/>
      <c r="DRA66" s="743"/>
      <c r="DRB66" s="743"/>
      <c r="DRC66" s="743"/>
      <c r="DRD66" s="743"/>
      <c r="DRE66" s="743"/>
      <c r="DRF66" s="743"/>
      <c r="DRG66" s="743"/>
      <c r="DRH66" s="743"/>
      <c r="DRI66" s="743"/>
      <c r="DRJ66" s="743"/>
      <c r="DRK66" s="743"/>
      <c r="DRL66" s="743"/>
      <c r="DRM66" s="743"/>
      <c r="DRN66" s="743"/>
      <c r="DRO66" s="743"/>
      <c r="DRP66" s="743"/>
      <c r="DRQ66" s="743"/>
      <c r="DRR66" s="743"/>
      <c r="DRS66" s="743"/>
      <c r="DRT66" s="743"/>
      <c r="DRU66" s="743"/>
      <c r="DRV66" s="743"/>
      <c r="DRW66" s="743"/>
      <c r="DRX66" s="743"/>
      <c r="DRY66" s="743"/>
      <c r="DRZ66" s="743"/>
      <c r="DSA66" s="743"/>
      <c r="DSB66" s="743"/>
      <c r="DSC66" s="743"/>
      <c r="DSD66" s="743"/>
      <c r="DSE66" s="743"/>
      <c r="DSF66" s="743"/>
      <c r="DSG66" s="743"/>
      <c r="DSH66" s="743"/>
      <c r="DSI66" s="743"/>
      <c r="DSJ66" s="743"/>
      <c r="DSK66" s="743"/>
      <c r="DSL66" s="743"/>
      <c r="DSM66" s="743"/>
      <c r="DSN66" s="743"/>
      <c r="DSO66" s="743"/>
      <c r="DSP66" s="743"/>
      <c r="DSQ66" s="743"/>
      <c r="DSR66" s="743"/>
      <c r="DSS66" s="743"/>
      <c r="DST66" s="743"/>
      <c r="DSU66" s="743"/>
      <c r="DSV66" s="743"/>
      <c r="DSW66" s="743"/>
      <c r="DSX66" s="743"/>
      <c r="DSY66" s="743"/>
      <c r="DSZ66" s="743"/>
      <c r="DTA66" s="743"/>
      <c r="DTB66" s="743"/>
      <c r="DTC66" s="743"/>
      <c r="DTD66" s="743"/>
      <c r="DTE66" s="743"/>
      <c r="DTF66" s="743"/>
      <c r="DTG66" s="743"/>
      <c r="DTH66" s="743"/>
      <c r="DTI66" s="743"/>
      <c r="DTJ66" s="743"/>
      <c r="DTK66" s="743"/>
      <c r="DTL66" s="743"/>
      <c r="DTM66" s="743"/>
      <c r="DTN66" s="743"/>
      <c r="DTO66" s="743"/>
      <c r="DTP66" s="743"/>
      <c r="DTQ66" s="743"/>
      <c r="DTR66" s="743"/>
      <c r="DTS66" s="743"/>
      <c r="DTT66" s="743"/>
      <c r="DTU66" s="743"/>
      <c r="DTV66" s="743"/>
      <c r="DTW66" s="743"/>
      <c r="DTX66" s="743"/>
      <c r="DTY66" s="743"/>
      <c r="DTZ66" s="743"/>
      <c r="DUA66" s="743"/>
      <c r="DUB66" s="743"/>
      <c r="DUC66" s="743"/>
      <c r="DUD66" s="743"/>
      <c r="DUE66" s="743"/>
      <c r="DUF66" s="743"/>
      <c r="DUG66" s="743"/>
      <c r="DUH66" s="743"/>
      <c r="DUI66" s="743"/>
      <c r="DUJ66" s="743"/>
      <c r="DUK66" s="743"/>
      <c r="DUL66" s="743"/>
      <c r="DUM66" s="743"/>
      <c r="DUN66" s="743"/>
      <c r="DUO66" s="743"/>
      <c r="DUP66" s="743"/>
      <c r="DUQ66" s="743"/>
      <c r="DUR66" s="743"/>
      <c r="DUS66" s="743"/>
      <c r="DUT66" s="743"/>
      <c r="DUU66" s="743"/>
      <c r="DUV66" s="743"/>
      <c r="DUW66" s="743"/>
      <c r="DUX66" s="743"/>
      <c r="DUY66" s="743"/>
      <c r="DUZ66" s="743"/>
      <c r="DVA66" s="743"/>
      <c r="DVB66" s="743"/>
      <c r="DVC66" s="743"/>
      <c r="DVD66" s="743"/>
      <c r="DVE66" s="743"/>
      <c r="DVF66" s="743"/>
      <c r="DVG66" s="743"/>
      <c r="DVH66" s="743"/>
      <c r="DVI66" s="743"/>
      <c r="DVJ66" s="743"/>
      <c r="DVK66" s="743"/>
      <c r="DVL66" s="743"/>
      <c r="DVM66" s="743"/>
      <c r="DVN66" s="743"/>
      <c r="DVO66" s="743"/>
      <c r="DVP66" s="743"/>
      <c r="DVQ66" s="743"/>
      <c r="DVR66" s="743"/>
      <c r="DVS66" s="743"/>
      <c r="DVT66" s="743"/>
      <c r="DVU66" s="743"/>
      <c r="DVV66" s="743"/>
      <c r="DVW66" s="743"/>
      <c r="DVX66" s="743"/>
      <c r="DVY66" s="743"/>
      <c r="DVZ66" s="743"/>
      <c r="DWA66" s="743"/>
      <c r="DWB66" s="743"/>
      <c r="DWC66" s="743"/>
      <c r="DWD66" s="743"/>
      <c r="DWE66" s="743"/>
      <c r="DWF66" s="743"/>
      <c r="DWG66" s="743"/>
      <c r="DWH66" s="743"/>
      <c r="DWI66" s="743"/>
      <c r="DWJ66" s="743"/>
      <c r="DWK66" s="743"/>
      <c r="DWL66" s="743"/>
      <c r="DWM66" s="743"/>
      <c r="DWN66" s="743"/>
      <c r="DWO66" s="743"/>
      <c r="DWP66" s="743"/>
      <c r="DWQ66" s="743"/>
      <c r="DWR66" s="743"/>
      <c r="DWS66" s="743"/>
      <c r="DWT66" s="743"/>
      <c r="DWU66" s="743"/>
      <c r="DWV66" s="743"/>
      <c r="DWW66" s="743"/>
      <c r="DWX66" s="743"/>
      <c r="DWY66" s="743"/>
      <c r="DWZ66" s="743"/>
      <c r="DXA66" s="743"/>
      <c r="DXB66" s="743"/>
      <c r="DXC66" s="743"/>
      <c r="DXD66" s="743"/>
      <c r="DXE66" s="743"/>
      <c r="DXF66" s="743"/>
      <c r="DXG66" s="743"/>
      <c r="DXH66" s="743"/>
      <c r="DXI66" s="743"/>
      <c r="DXJ66" s="743"/>
      <c r="DXK66" s="743"/>
      <c r="DXL66" s="743"/>
      <c r="DXM66" s="743"/>
      <c r="DXN66" s="743"/>
      <c r="DXO66" s="743"/>
      <c r="DXP66" s="743"/>
      <c r="DXQ66" s="743"/>
      <c r="DXR66" s="743"/>
      <c r="DXS66" s="743"/>
      <c r="DXT66" s="743"/>
      <c r="DXU66" s="743"/>
      <c r="DXV66" s="743"/>
      <c r="DXW66" s="743"/>
      <c r="DXX66" s="743"/>
      <c r="DXY66" s="743"/>
      <c r="DXZ66" s="743"/>
      <c r="DYA66" s="743"/>
      <c r="DYB66" s="743"/>
      <c r="DYC66" s="743"/>
      <c r="DYD66" s="743"/>
      <c r="DYE66" s="743"/>
      <c r="DYF66" s="743"/>
      <c r="DYG66" s="743"/>
      <c r="DYH66" s="743"/>
      <c r="DYI66" s="743"/>
      <c r="DYJ66" s="743"/>
      <c r="DYK66" s="743"/>
      <c r="DYL66" s="743"/>
      <c r="DYM66" s="743"/>
      <c r="DYN66" s="743"/>
      <c r="DYO66" s="743"/>
      <c r="DYP66" s="743"/>
      <c r="DYQ66" s="743"/>
      <c r="DYR66" s="743"/>
      <c r="DYS66" s="743"/>
      <c r="DYT66" s="743"/>
      <c r="DYU66" s="743"/>
      <c r="DYV66" s="743"/>
      <c r="DYW66" s="743"/>
      <c r="DYX66" s="743"/>
      <c r="DYY66" s="743"/>
      <c r="DYZ66" s="743"/>
      <c r="DZA66" s="743"/>
      <c r="DZB66" s="743"/>
      <c r="DZC66" s="743"/>
      <c r="DZD66" s="743"/>
      <c r="DZE66" s="743"/>
      <c r="DZF66" s="743"/>
      <c r="DZG66" s="743"/>
      <c r="DZH66" s="743"/>
      <c r="DZI66" s="743"/>
      <c r="DZJ66" s="743"/>
      <c r="DZK66" s="743"/>
      <c r="DZL66" s="743"/>
      <c r="DZM66" s="743"/>
      <c r="DZN66" s="743"/>
      <c r="DZO66" s="743"/>
      <c r="DZP66" s="743"/>
      <c r="DZQ66" s="743"/>
      <c r="DZR66" s="743"/>
      <c r="DZS66" s="743"/>
      <c r="DZT66" s="743"/>
      <c r="DZU66" s="743"/>
      <c r="DZV66" s="743"/>
      <c r="DZW66" s="743"/>
      <c r="DZX66" s="743"/>
      <c r="DZY66" s="743"/>
      <c r="DZZ66" s="743"/>
      <c r="EAA66" s="743"/>
      <c r="EAB66" s="743"/>
      <c r="EAC66" s="743"/>
      <c r="EAD66" s="743"/>
      <c r="EAE66" s="743"/>
      <c r="EAF66" s="743"/>
      <c r="EAG66" s="743"/>
      <c r="EAH66" s="743"/>
      <c r="EAI66" s="743"/>
      <c r="EAJ66" s="743"/>
      <c r="EAK66" s="743"/>
      <c r="EAL66" s="743"/>
      <c r="EAM66" s="743"/>
      <c r="EAN66" s="743"/>
      <c r="EAO66" s="743"/>
      <c r="EAP66" s="743"/>
      <c r="EAQ66" s="743"/>
      <c r="EAR66" s="743"/>
      <c r="EAS66" s="743"/>
      <c r="EAT66" s="743"/>
      <c r="EAU66" s="743"/>
      <c r="EAV66" s="743"/>
      <c r="EAW66" s="743"/>
      <c r="EAX66" s="743"/>
      <c r="EAY66" s="743"/>
      <c r="EAZ66" s="743"/>
      <c r="EBA66" s="743"/>
      <c r="EBB66" s="743"/>
      <c r="EBC66" s="743"/>
      <c r="EBD66" s="743"/>
      <c r="EBE66" s="743"/>
      <c r="EBF66" s="743"/>
      <c r="EBG66" s="743"/>
      <c r="EBH66" s="743"/>
      <c r="EBI66" s="743"/>
      <c r="EBJ66" s="743"/>
      <c r="EBK66" s="743"/>
      <c r="EBL66" s="743"/>
      <c r="EBM66" s="743"/>
      <c r="EBN66" s="743"/>
      <c r="EBO66" s="743"/>
      <c r="EBP66" s="743"/>
      <c r="EBQ66" s="743"/>
      <c r="EBR66" s="743"/>
      <c r="EBS66" s="743"/>
      <c r="EBT66" s="743"/>
      <c r="EBU66" s="743"/>
      <c r="EBV66" s="743"/>
      <c r="EBW66" s="743"/>
      <c r="EBX66" s="743"/>
      <c r="EBY66" s="743"/>
      <c r="EBZ66" s="743"/>
      <c r="ECA66" s="743"/>
      <c r="ECB66" s="743"/>
      <c r="ECC66" s="743"/>
      <c r="ECD66" s="743"/>
      <c r="ECE66" s="743"/>
      <c r="ECF66" s="743"/>
      <c r="ECG66" s="743"/>
      <c r="ECH66" s="743"/>
      <c r="ECI66" s="743"/>
      <c r="ECJ66" s="743"/>
      <c r="ECK66" s="743"/>
      <c r="ECL66" s="743"/>
      <c r="ECM66" s="743"/>
      <c r="ECN66" s="743"/>
      <c r="ECO66" s="743"/>
      <c r="ECP66" s="743"/>
      <c r="ECQ66" s="743"/>
      <c r="ECR66" s="743"/>
      <c r="ECS66" s="743"/>
      <c r="ECT66" s="743"/>
      <c r="ECU66" s="743"/>
      <c r="ECV66" s="743"/>
      <c r="ECW66" s="743"/>
      <c r="ECX66" s="743"/>
      <c r="ECY66" s="743"/>
      <c r="ECZ66" s="743"/>
      <c r="EDA66" s="743"/>
      <c r="EDB66" s="743"/>
      <c r="EDC66" s="743"/>
      <c r="EDD66" s="743"/>
      <c r="EDE66" s="743"/>
      <c r="EDF66" s="743"/>
      <c r="EDG66" s="743"/>
      <c r="EDH66" s="743"/>
      <c r="EDI66" s="743"/>
      <c r="EDJ66" s="743"/>
      <c r="EDK66" s="743"/>
      <c r="EDL66" s="743"/>
      <c r="EDM66" s="743"/>
      <c r="EDN66" s="743"/>
      <c r="EDO66" s="743"/>
      <c r="EDP66" s="743"/>
      <c r="EDQ66" s="743"/>
      <c r="EDR66" s="743"/>
      <c r="EDS66" s="743"/>
      <c r="EDT66" s="743"/>
      <c r="EDU66" s="743"/>
      <c r="EDV66" s="743"/>
      <c r="EDW66" s="743"/>
      <c r="EDX66" s="743"/>
      <c r="EDY66" s="743"/>
      <c r="EDZ66" s="743"/>
      <c r="EEA66" s="743"/>
      <c r="EEB66" s="743"/>
      <c r="EEC66" s="743"/>
      <c r="EED66" s="743"/>
      <c r="EEE66" s="743"/>
      <c r="EEF66" s="743"/>
      <c r="EEG66" s="743"/>
      <c r="EEH66" s="743"/>
      <c r="EEI66" s="743"/>
      <c r="EEJ66" s="743"/>
      <c r="EEK66" s="743"/>
      <c r="EEL66" s="743"/>
      <c r="EEM66" s="743"/>
      <c r="EEN66" s="743"/>
      <c r="EEO66" s="743"/>
      <c r="EEP66" s="743"/>
      <c r="EEQ66" s="743"/>
      <c r="EER66" s="743"/>
      <c r="EES66" s="743"/>
      <c r="EET66" s="743"/>
      <c r="EEU66" s="743"/>
      <c r="EEV66" s="743"/>
      <c r="EEW66" s="743"/>
      <c r="EEX66" s="743"/>
      <c r="EEY66" s="743"/>
      <c r="EEZ66" s="743"/>
      <c r="EFA66" s="743"/>
      <c r="EFB66" s="743"/>
      <c r="EFC66" s="743"/>
      <c r="EFD66" s="743"/>
      <c r="EFE66" s="743"/>
      <c r="EFF66" s="743"/>
      <c r="EFG66" s="743"/>
      <c r="EFH66" s="743"/>
      <c r="EFI66" s="743"/>
      <c r="EFJ66" s="743"/>
      <c r="EFK66" s="743"/>
      <c r="EFL66" s="743"/>
      <c r="EFM66" s="743"/>
      <c r="EFN66" s="743"/>
      <c r="EFO66" s="743"/>
      <c r="EFP66" s="743"/>
      <c r="EFQ66" s="743"/>
      <c r="EFR66" s="743"/>
      <c r="EFS66" s="743"/>
      <c r="EFT66" s="743"/>
      <c r="EFU66" s="743"/>
      <c r="EFV66" s="743"/>
      <c r="EFW66" s="743"/>
      <c r="EFX66" s="743"/>
      <c r="EFY66" s="743"/>
      <c r="EFZ66" s="743"/>
      <c r="EGA66" s="743"/>
      <c r="EGB66" s="743"/>
      <c r="EGC66" s="743"/>
      <c r="EGD66" s="743"/>
      <c r="EGE66" s="743"/>
      <c r="EGF66" s="743"/>
      <c r="EGG66" s="743"/>
      <c r="EGH66" s="743"/>
      <c r="EGI66" s="743"/>
      <c r="EGJ66" s="743"/>
      <c r="EGK66" s="743"/>
      <c r="EGL66" s="743"/>
      <c r="EGM66" s="743"/>
      <c r="EGN66" s="743"/>
      <c r="EGO66" s="743"/>
      <c r="EGP66" s="743"/>
      <c r="EGQ66" s="743"/>
      <c r="EGR66" s="743"/>
      <c r="EGS66" s="743"/>
      <c r="EGT66" s="743"/>
      <c r="EGU66" s="743"/>
      <c r="EGV66" s="743"/>
      <c r="EGW66" s="743"/>
      <c r="EGX66" s="743"/>
      <c r="EGY66" s="743"/>
      <c r="EGZ66" s="743"/>
      <c r="EHA66" s="743"/>
      <c r="EHB66" s="743"/>
      <c r="EHC66" s="743"/>
      <c r="EHD66" s="743"/>
      <c r="EHE66" s="743"/>
      <c r="EHF66" s="743"/>
      <c r="EHG66" s="743"/>
      <c r="EHH66" s="743"/>
      <c r="EHI66" s="743"/>
      <c r="EHJ66" s="743"/>
      <c r="EHK66" s="743"/>
      <c r="EHL66" s="743"/>
      <c r="EHM66" s="743"/>
      <c r="EHN66" s="743"/>
      <c r="EHO66" s="743"/>
      <c r="EHP66" s="743"/>
      <c r="EHQ66" s="743"/>
      <c r="EHR66" s="743"/>
      <c r="EHS66" s="743"/>
      <c r="EHT66" s="743"/>
      <c r="EHU66" s="743"/>
      <c r="EHV66" s="743"/>
      <c r="EHW66" s="743"/>
      <c r="EHX66" s="743"/>
      <c r="EHY66" s="743"/>
      <c r="EHZ66" s="743"/>
      <c r="EIA66" s="743"/>
      <c r="EIB66" s="743"/>
      <c r="EIC66" s="743"/>
      <c r="EID66" s="743"/>
      <c r="EIE66" s="743"/>
      <c r="EIF66" s="743"/>
      <c r="EIG66" s="743"/>
      <c r="EIH66" s="743"/>
      <c r="EII66" s="743"/>
      <c r="EIJ66" s="743"/>
      <c r="EIK66" s="743"/>
      <c r="EIL66" s="743"/>
      <c r="EIM66" s="743"/>
      <c r="EIN66" s="743"/>
      <c r="EIO66" s="743"/>
      <c r="EIP66" s="743"/>
      <c r="EIQ66" s="743"/>
      <c r="EIR66" s="743"/>
      <c r="EIS66" s="743"/>
      <c r="EIT66" s="743"/>
      <c r="EIU66" s="743"/>
      <c r="EIV66" s="743"/>
      <c r="EIW66" s="743"/>
      <c r="EIX66" s="743"/>
      <c r="EIY66" s="743"/>
      <c r="EIZ66" s="743"/>
      <c r="EJA66" s="743"/>
      <c r="EJB66" s="743"/>
      <c r="EJC66" s="743"/>
      <c r="EJD66" s="743"/>
      <c r="EJE66" s="743"/>
      <c r="EJF66" s="743"/>
      <c r="EJG66" s="743"/>
      <c r="EJH66" s="743"/>
      <c r="EJI66" s="743"/>
      <c r="EJJ66" s="743"/>
      <c r="EJK66" s="743"/>
      <c r="EJL66" s="743"/>
      <c r="EJM66" s="743"/>
      <c r="EJN66" s="743"/>
      <c r="EJO66" s="743"/>
      <c r="EJP66" s="743"/>
      <c r="EJQ66" s="743"/>
      <c r="EJR66" s="743"/>
      <c r="EJS66" s="743"/>
      <c r="EJT66" s="743"/>
      <c r="EJU66" s="743"/>
      <c r="EJV66" s="743"/>
      <c r="EJW66" s="743"/>
      <c r="EJX66" s="743"/>
      <c r="EJY66" s="743"/>
      <c r="EJZ66" s="743"/>
      <c r="EKA66" s="743"/>
      <c r="EKB66" s="743"/>
      <c r="EKC66" s="743"/>
      <c r="EKD66" s="743"/>
      <c r="EKE66" s="743"/>
      <c r="EKF66" s="743"/>
      <c r="EKG66" s="743"/>
      <c r="EKH66" s="743"/>
      <c r="EKI66" s="743"/>
      <c r="EKJ66" s="743"/>
      <c r="EKK66" s="743"/>
      <c r="EKL66" s="743"/>
      <c r="EKM66" s="743"/>
      <c r="EKN66" s="743"/>
      <c r="EKO66" s="743"/>
      <c r="EKP66" s="743"/>
      <c r="EKQ66" s="743"/>
      <c r="EKR66" s="743"/>
      <c r="EKS66" s="743"/>
      <c r="EKT66" s="743"/>
      <c r="EKU66" s="743"/>
      <c r="EKV66" s="743"/>
      <c r="EKW66" s="743"/>
      <c r="EKX66" s="743"/>
      <c r="EKY66" s="743"/>
      <c r="EKZ66" s="743"/>
      <c r="ELA66" s="743"/>
      <c r="ELB66" s="743"/>
      <c r="ELC66" s="743"/>
      <c r="ELD66" s="743"/>
      <c r="ELE66" s="743"/>
      <c r="ELF66" s="743"/>
      <c r="ELG66" s="743"/>
      <c r="ELH66" s="743"/>
      <c r="ELI66" s="743"/>
      <c r="ELJ66" s="743"/>
      <c r="ELK66" s="743"/>
      <c r="ELL66" s="743"/>
      <c r="ELM66" s="743"/>
      <c r="ELN66" s="743"/>
      <c r="ELO66" s="743"/>
      <c r="ELP66" s="743"/>
      <c r="ELQ66" s="743"/>
      <c r="ELR66" s="743"/>
      <c r="ELS66" s="743"/>
      <c r="ELT66" s="743"/>
      <c r="ELU66" s="743"/>
      <c r="ELV66" s="743"/>
      <c r="ELW66" s="743"/>
      <c r="ELX66" s="743"/>
      <c r="ELY66" s="743"/>
      <c r="ELZ66" s="743"/>
      <c r="EMA66" s="743"/>
      <c r="EMB66" s="743"/>
      <c r="EMC66" s="743"/>
      <c r="EMD66" s="743"/>
      <c r="EME66" s="743"/>
      <c r="EMF66" s="743"/>
      <c r="EMG66" s="743"/>
      <c r="EMH66" s="743"/>
      <c r="EMI66" s="743"/>
      <c r="EMJ66" s="743"/>
      <c r="EMK66" s="743"/>
      <c r="EML66" s="743"/>
      <c r="EMM66" s="743"/>
      <c r="EMN66" s="743"/>
      <c r="EMO66" s="743"/>
      <c r="EMP66" s="743"/>
      <c r="EMQ66" s="743"/>
      <c r="EMR66" s="743"/>
      <c r="EMS66" s="743"/>
      <c r="EMT66" s="743"/>
      <c r="EMU66" s="743"/>
      <c r="EMV66" s="743"/>
      <c r="EMW66" s="743"/>
      <c r="EMX66" s="743"/>
      <c r="EMY66" s="743"/>
      <c r="EMZ66" s="743"/>
      <c r="ENA66" s="743"/>
      <c r="ENB66" s="743"/>
      <c r="ENC66" s="743"/>
      <c r="END66" s="743"/>
      <c r="ENE66" s="743"/>
      <c r="ENF66" s="743"/>
      <c r="ENG66" s="743"/>
      <c r="ENH66" s="743"/>
      <c r="ENI66" s="743"/>
      <c r="ENJ66" s="743"/>
      <c r="ENK66" s="743"/>
      <c r="ENL66" s="743"/>
      <c r="ENM66" s="743"/>
      <c r="ENN66" s="743"/>
      <c r="ENO66" s="743"/>
      <c r="ENP66" s="743"/>
      <c r="ENQ66" s="743"/>
      <c r="ENR66" s="743"/>
      <c r="ENS66" s="743"/>
      <c r="ENT66" s="743"/>
      <c r="ENU66" s="743"/>
      <c r="ENV66" s="743"/>
      <c r="ENW66" s="743"/>
      <c r="ENX66" s="743"/>
      <c r="ENY66" s="743"/>
      <c r="ENZ66" s="743"/>
      <c r="EOA66" s="743"/>
      <c r="EOB66" s="743"/>
      <c r="EOC66" s="743"/>
      <c r="EOD66" s="743"/>
      <c r="EOE66" s="743"/>
      <c r="EOF66" s="743"/>
      <c r="EOG66" s="743"/>
      <c r="EOH66" s="743"/>
      <c r="EOI66" s="743"/>
      <c r="EOJ66" s="743"/>
      <c r="EOK66" s="743"/>
      <c r="EOL66" s="743"/>
      <c r="EOM66" s="743"/>
      <c r="EON66" s="743"/>
      <c r="EOO66" s="743"/>
      <c r="EOP66" s="743"/>
      <c r="EOQ66" s="743"/>
      <c r="EOR66" s="743"/>
      <c r="EOS66" s="743"/>
      <c r="EOT66" s="743"/>
      <c r="EOU66" s="743"/>
      <c r="EOV66" s="743"/>
      <c r="EOW66" s="743"/>
      <c r="EOX66" s="743"/>
      <c r="EOY66" s="743"/>
      <c r="EOZ66" s="743"/>
      <c r="EPA66" s="743"/>
      <c r="EPB66" s="743"/>
      <c r="EPC66" s="743"/>
      <c r="EPD66" s="743"/>
      <c r="EPE66" s="743"/>
      <c r="EPF66" s="743"/>
      <c r="EPG66" s="743"/>
      <c r="EPH66" s="743"/>
      <c r="EPI66" s="743"/>
      <c r="EPJ66" s="743"/>
      <c r="EPK66" s="743"/>
      <c r="EPL66" s="743"/>
      <c r="EPM66" s="743"/>
      <c r="EPN66" s="743"/>
      <c r="EPO66" s="743"/>
      <c r="EPP66" s="743"/>
      <c r="EPQ66" s="743"/>
      <c r="EPR66" s="743"/>
      <c r="EPS66" s="743"/>
      <c r="EPT66" s="743"/>
      <c r="EPU66" s="743"/>
      <c r="EPV66" s="743"/>
      <c r="EPW66" s="743"/>
      <c r="EPX66" s="743"/>
      <c r="EPY66" s="743"/>
      <c r="EPZ66" s="743"/>
      <c r="EQA66" s="743"/>
      <c r="EQB66" s="743"/>
      <c r="EQC66" s="743"/>
      <c r="EQD66" s="743"/>
      <c r="EQE66" s="743"/>
      <c r="EQF66" s="743"/>
      <c r="EQG66" s="743"/>
      <c r="EQH66" s="743"/>
      <c r="EQI66" s="743"/>
      <c r="EQJ66" s="743"/>
      <c r="EQK66" s="743"/>
      <c r="EQL66" s="743"/>
      <c r="EQM66" s="743"/>
      <c r="EQN66" s="743"/>
      <c r="EQO66" s="743"/>
      <c r="EQP66" s="743"/>
      <c r="EQQ66" s="743"/>
      <c r="EQR66" s="743"/>
      <c r="EQS66" s="743"/>
      <c r="EQT66" s="743"/>
      <c r="EQU66" s="743"/>
      <c r="EQV66" s="743"/>
      <c r="EQW66" s="743"/>
      <c r="EQX66" s="743"/>
      <c r="EQY66" s="743"/>
      <c r="EQZ66" s="743"/>
      <c r="ERA66" s="743"/>
      <c r="ERB66" s="743"/>
      <c r="ERC66" s="743"/>
      <c r="ERD66" s="743"/>
      <c r="ERE66" s="743"/>
      <c r="ERF66" s="743"/>
      <c r="ERG66" s="743"/>
      <c r="ERH66" s="743"/>
      <c r="ERI66" s="743"/>
      <c r="ERJ66" s="743"/>
      <c r="ERK66" s="743"/>
      <c r="ERL66" s="743"/>
      <c r="ERM66" s="743"/>
      <c r="ERN66" s="743"/>
      <c r="ERO66" s="743"/>
      <c r="ERP66" s="743"/>
      <c r="ERQ66" s="743"/>
      <c r="ERR66" s="743"/>
      <c r="ERS66" s="743"/>
      <c r="ERT66" s="743"/>
      <c r="ERU66" s="743"/>
      <c r="ERV66" s="743"/>
      <c r="ERW66" s="743"/>
      <c r="ERX66" s="743"/>
      <c r="ERY66" s="743"/>
      <c r="ERZ66" s="743"/>
      <c r="ESA66" s="743"/>
      <c r="ESB66" s="743"/>
      <c r="ESC66" s="743"/>
      <c r="ESD66" s="743"/>
      <c r="ESE66" s="743"/>
      <c r="ESF66" s="743"/>
      <c r="ESG66" s="743"/>
      <c r="ESH66" s="743"/>
      <c r="ESI66" s="743"/>
      <c r="ESJ66" s="743"/>
      <c r="ESK66" s="743"/>
      <c r="ESL66" s="743"/>
      <c r="ESM66" s="743"/>
      <c r="ESN66" s="743"/>
      <c r="ESO66" s="743"/>
      <c r="ESP66" s="743"/>
      <c r="ESQ66" s="743"/>
      <c r="ESR66" s="743"/>
      <c r="ESS66" s="743"/>
      <c r="EST66" s="743"/>
      <c r="ESU66" s="743"/>
      <c r="ESV66" s="743"/>
      <c r="ESW66" s="743"/>
      <c r="ESX66" s="743"/>
      <c r="ESY66" s="743"/>
      <c r="ESZ66" s="743"/>
      <c r="ETA66" s="743"/>
      <c r="ETB66" s="743"/>
      <c r="ETC66" s="743"/>
      <c r="ETD66" s="743"/>
      <c r="ETE66" s="743"/>
      <c r="ETF66" s="743"/>
      <c r="ETG66" s="743"/>
      <c r="ETH66" s="743"/>
      <c r="ETI66" s="743"/>
      <c r="ETJ66" s="743"/>
      <c r="ETK66" s="743"/>
      <c r="ETL66" s="743"/>
      <c r="ETM66" s="743"/>
      <c r="ETN66" s="743"/>
      <c r="ETO66" s="743"/>
      <c r="ETP66" s="743"/>
      <c r="ETQ66" s="743"/>
      <c r="ETR66" s="743"/>
      <c r="ETS66" s="743"/>
      <c r="ETT66" s="743"/>
      <c r="ETU66" s="743"/>
      <c r="ETV66" s="743"/>
      <c r="ETW66" s="743"/>
      <c r="ETX66" s="743"/>
      <c r="ETY66" s="743"/>
      <c r="ETZ66" s="743"/>
      <c r="EUA66" s="743"/>
      <c r="EUB66" s="743"/>
      <c r="EUC66" s="743"/>
      <c r="EUD66" s="743"/>
      <c r="EUE66" s="743"/>
      <c r="EUF66" s="743"/>
      <c r="EUG66" s="743"/>
      <c r="EUH66" s="743"/>
      <c r="EUI66" s="743"/>
      <c r="EUJ66" s="743"/>
      <c r="EUK66" s="743"/>
      <c r="EUL66" s="743"/>
      <c r="EUM66" s="743"/>
      <c r="EUN66" s="743"/>
      <c r="EUO66" s="743"/>
      <c r="EUP66" s="743"/>
      <c r="EUQ66" s="743"/>
      <c r="EUR66" s="743"/>
      <c r="EUS66" s="743"/>
      <c r="EUT66" s="743"/>
      <c r="EUU66" s="743"/>
      <c r="EUV66" s="743"/>
      <c r="EUW66" s="743"/>
      <c r="EUX66" s="743"/>
      <c r="EUY66" s="743"/>
      <c r="EUZ66" s="743"/>
      <c r="EVA66" s="743"/>
      <c r="EVB66" s="743"/>
      <c r="EVC66" s="743"/>
      <c r="EVD66" s="743"/>
      <c r="EVE66" s="743"/>
      <c r="EVF66" s="743"/>
      <c r="EVG66" s="743"/>
      <c r="EVH66" s="743"/>
      <c r="EVI66" s="743"/>
      <c r="EVJ66" s="743"/>
      <c r="EVK66" s="743"/>
      <c r="EVL66" s="743"/>
      <c r="EVM66" s="743"/>
      <c r="EVN66" s="743"/>
      <c r="EVO66" s="743"/>
      <c r="EVP66" s="743"/>
      <c r="EVQ66" s="743"/>
      <c r="EVR66" s="743"/>
      <c r="EVS66" s="743"/>
      <c r="EVT66" s="743"/>
      <c r="EVU66" s="743"/>
      <c r="EVV66" s="743"/>
      <c r="EVW66" s="743"/>
      <c r="EVX66" s="743"/>
      <c r="EVY66" s="743"/>
      <c r="EVZ66" s="743"/>
      <c r="EWA66" s="743"/>
      <c r="EWB66" s="743"/>
      <c r="EWC66" s="743"/>
      <c r="EWD66" s="743"/>
      <c r="EWE66" s="743"/>
      <c r="EWF66" s="743"/>
      <c r="EWG66" s="743"/>
      <c r="EWH66" s="743"/>
      <c r="EWI66" s="743"/>
      <c r="EWJ66" s="743"/>
      <c r="EWK66" s="743"/>
      <c r="EWL66" s="743"/>
      <c r="EWM66" s="743"/>
      <c r="EWN66" s="743"/>
      <c r="EWO66" s="743"/>
      <c r="EWP66" s="743"/>
      <c r="EWQ66" s="743"/>
      <c r="EWR66" s="743"/>
      <c r="EWS66" s="743"/>
      <c r="EWT66" s="743"/>
      <c r="EWU66" s="743"/>
      <c r="EWV66" s="743"/>
      <c r="EWW66" s="743"/>
      <c r="EWX66" s="743"/>
      <c r="EWY66" s="743"/>
      <c r="EWZ66" s="743"/>
      <c r="EXA66" s="743"/>
      <c r="EXB66" s="743"/>
      <c r="EXC66" s="743"/>
      <c r="EXD66" s="743"/>
      <c r="EXE66" s="743"/>
      <c r="EXF66" s="743"/>
      <c r="EXG66" s="743"/>
      <c r="EXH66" s="743"/>
      <c r="EXI66" s="743"/>
      <c r="EXJ66" s="743"/>
      <c r="EXK66" s="743"/>
      <c r="EXL66" s="743"/>
      <c r="EXM66" s="743"/>
      <c r="EXN66" s="743"/>
      <c r="EXO66" s="743"/>
      <c r="EXP66" s="743"/>
      <c r="EXQ66" s="743"/>
      <c r="EXR66" s="743"/>
      <c r="EXS66" s="743"/>
      <c r="EXT66" s="743"/>
      <c r="EXU66" s="743"/>
      <c r="EXV66" s="743"/>
      <c r="EXW66" s="743"/>
      <c r="EXX66" s="743"/>
      <c r="EXY66" s="743"/>
      <c r="EXZ66" s="743"/>
      <c r="EYA66" s="743"/>
      <c r="EYB66" s="743"/>
      <c r="EYC66" s="743"/>
      <c r="EYD66" s="743"/>
      <c r="EYE66" s="743"/>
      <c r="EYF66" s="743"/>
      <c r="EYG66" s="743"/>
      <c r="EYH66" s="743"/>
      <c r="EYI66" s="743"/>
      <c r="EYJ66" s="743"/>
      <c r="EYK66" s="743"/>
      <c r="EYL66" s="743"/>
      <c r="EYM66" s="743"/>
      <c r="EYN66" s="743"/>
      <c r="EYO66" s="743"/>
      <c r="EYP66" s="743"/>
      <c r="EYQ66" s="743"/>
      <c r="EYR66" s="743"/>
      <c r="EYS66" s="743"/>
      <c r="EYT66" s="743"/>
      <c r="EYU66" s="743"/>
      <c r="EYV66" s="743"/>
      <c r="EYW66" s="743"/>
      <c r="EYX66" s="743"/>
      <c r="EYY66" s="743"/>
      <c r="EYZ66" s="743"/>
      <c r="EZA66" s="743"/>
      <c r="EZB66" s="743"/>
      <c r="EZC66" s="743"/>
      <c r="EZD66" s="743"/>
      <c r="EZE66" s="743"/>
      <c r="EZF66" s="743"/>
      <c r="EZG66" s="743"/>
      <c r="EZH66" s="743"/>
      <c r="EZI66" s="743"/>
      <c r="EZJ66" s="743"/>
      <c r="EZK66" s="743"/>
      <c r="EZL66" s="743"/>
      <c r="EZM66" s="743"/>
      <c r="EZN66" s="743"/>
      <c r="EZO66" s="743"/>
      <c r="EZP66" s="743"/>
      <c r="EZQ66" s="743"/>
      <c r="EZR66" s="743"/>
      <c r="EZS66" s="743"/>
      <c r="EZT66" s="743"/>
      <c r="EZU66" s="743"/>
      <c r="EZV66" s="743"/>
      <c r="EZW66" s="743"/>
      <c r="EZX66" s="743"/>
      <c r="EZY66" s="743"/>
      <c r="EZZ66" s="743"/>
      <c r="FAA66" s="743"/>
      <c r="FAB66" s="743"/>
      <c r="FAC66" s="743"/>
      <c r="FAD66" s="743"/>
      <c r="FAE66" s="743"/>
      <c r="FAF66" s="743"/>
      <c r="FAG66" s="743"/>
      <c r="FAH66" s="743"/>
      <c r="FAI66" s="743"/>
      <c r="FAJ66" s="743"/>
      <c r="FAK66" s="743"/>
      <c r="FAL66" s="743"/>
      <c r="FAM66" s="743"/>
      <c r="FAN66" s="743"/>
      <c r="FAO66" s="743"/>
      <c r="FAP66" s="743"/>
      <c r="FAQ66" s="743"/>
      <c r="FAR66" s="743"/>
      <c r="FAS66" s="743"/>
      <c r="FAT66" s="743"/>
      <c r="FAU66" s="743"/>
      <c r="FAV66" s="743"/>
      <c r="FAW66" s="743"/>
      <c r="FAX66" s="743"/>
      <c r="FAY66" s="743"/>
      <c r="FAZ66" s="743"/>
      <c r="FBA66" s="743"/>
      <c r="FBB66" s="743"/>
      <c r="FBC66" s="743"/>
      <c r="FBD66" s="743"/>
      <c r="FBE66" s="743"/>
      <c r="FBF66" s="743"/>
      <c r="FBG66" s="743"/>
      <c r="FBH66" s="743"/>
      <c r="FBI66" s="743"/>
      <c r="FBJ66" s="743"/>
      <c r="FBK66" s="743"/>
      <c r="FBL66" s="743"/>
      <c r="FBM66" s="743"/>
      <c r="FBN66" s="743"/>
      <c r="FBO66" s="743"/>
      <c r="FBP66" s="743"/>
      <c r="FBQ66" s="743"/>
      <c r="FBR66" s="743"/>
      <c r="FBS66" s="743"/>
      <c r="FBT66" s="743"/>
      <c r="FBU66" s="743"/>
      <c r="FBV66" s="743"/>
      <c r="FBW66" s="743"/>
      <c r="FBX66" s="743"/>
      <c r="FBY66" s="743"/>
      <c r="FBZ66" s="743"/>
      <c r="FCA66" s="743"/>
      <c r="FCB66" s="743"/>
      <c r="FCC66" s="743"/>
      <c r="FCD66" s="743"/>
      <c r="FCE66" s="743"/>
      <c r="FCF66" s="743"/>
      <c r="FCG66" s="743"/>
      <c r="FCH66" s="743"/>
      <c r="FCI66" s="743"/>
      <c r="FCJ66" s="743"/>
      <c r="FCK66" s="743"/>
      <c r="FCL66" s="743"/>
      <c r="FCM66" s="743"/>
      <c r="FCN66" s="743"/>
      <c r="FCO66" s="743"/>
      <c r="FCP66" s="743"/>
      <c r="FCQ66" s="743"/>
      <c r="FCR66" s="743"/>
      <c r="FCS66" s="743"/>
      <c r="FCT66" s="743"/>
      <c r="FCU66" s="743"/>
      <c r="FCV66" s="743"/>
      <c r="FCW66" s="743"/>
      <c r="FCX66" s="743"/>
      <c r="FCY66" s="743"/>
      <c r="FCZ66" s="743"/>
      <c r="FDA66" s="743"/>
      <c r="FDB66" s="743"/>
      <c r="FDC66" s="743"/>
      <c r="FDD66" s="743"/>
      <c r="FDE66" s="743"/>
      <c r="FDF66" s="743"/>
      <c r="FDG66" s="743"/>
      <c r="FDH66" s="743"/>
      <c r="FDI66" s="743"/>
      <c r="FDJ66" s="743"/>
      <c r="FDK66" s="743"/>
      <c r="FDL66" s="743"/>
      <c r="FDM66" s="743"/>
      <c r="FDN66" s="743"/>
      <c r="FDO66" s="743"/>
      <c r="FDP66" s="743"/>
      <c r="FDQ66" s="743"/>
      <c r="FDR66" s="743"/>
      <c r="FDS66" s="743"/>
      <c r="FDT66" s="743"/>
      <c r="FDU66" s="743"/>
      <c r="FDV66" s="743"/>
      <c r="FDW66" s="743"/>
      <c r="FDX66" s="743"/>
      <c r="FDY66" s="743"/>
      <c r="FDZ66" s="743"/>
      <c r="FEA66" s="743"/>
      <c r="FEB66" s="743"/>
      <c r="FEC66" s="743"/>
      <c r="FED66" s="743"/>
      <c r="FEE66" s="743"/>
      <c r="FEF66" s="743"/>
      <c r="FEG66" s="743"/>
      <c r="FEH66" s="743"/>
      <c r="FEI66" s="743"/>
      <c r="FEJ66" s="743"/>
      <c r="FEK66" s="743"/>
      <c r="FEL66" s="743"/>
      <c r="FEM66" s="743"/>
      <c r="FEN66" s="743"/>
      <c r="FEO66" s="743"/>
      <c r="FEP66" s="743"/>
      <c r="FEQ66" s="743"/>
      <c r="FER66" s="743"/>
      <c r="FES66" s="743"/>
      <c r="FET66" s="743"/>
      <c r="FEU66" s="743"/>
      <c r="FEV66" s="743"/>
      <c r="FEW66" s="743"/>
      <c r="FEX66" s="743"/>
      <c r="FEY66" s="743"/>
      <c r="FEZ66" s="743"/>
      <c r="FFA66" s="743"/>
      <c r="FFB66" s="743"/>
      <c r="FFC66" s="743"/>
      <c r="FFD66" s="743"/>
      <c r="FFE66" s="743"/>
      <c r="FFF66" s="743"/>
      <c r="FFG66" s="743"/>
      <c r="FFH66" s="743"/>
      <c r="FFI66" s="743"/>
      <c r="FFJ66" s="743"/>
      <c r="FFK66" s="743"/>
      <c r="FFL66" s="743"/>
      <c r="FFM66" s="743"/>
      <c r="FFN66" s="743"/>
      <c r="FFO66" s="743"/>
      <c r="FFP66" s="743"/>
      <c r="FFQ66" s="743"/>
      <c r="FFR66" s="743"/>
      <c r="FFS66" s="743"/>
      <c r="FFT66" s="743"/>
      <c r="FFU66" s="743"/>
      <c r="FFV66" s="743"/>
      <c r="FFW66" s="743"/>
      <c r="FFX66" s="743"/>
      <c r="FFY66" s="743"/>
      <c r="FFZ66" s="743"/>
      <c r="FGA66" s="743"/>
      <c r="FGB66" s="743"/>
      <c r="FGC66" s="743"/>
      <c r="FGD66" s="743"/>
      <c r="FGE66" s="743"/>
      <c r="FGF66" s="743"/>
      <c r="FGG66" s="743"/>
      <c r="FGH66" s="743"/>
      <c r="FGI66" s="743"/>
      <c r="FGJ66" s="743"/>
      <c r="FGK66" s="743"/>
      <c r="FGL66" s="743"/>
      <c r="FGM66" s="743"/>
      <c r="FGN66" s="743"/>
      <c r="FGO66" s="743"/>
      <c r="FGP66" s="743"/>
      <c r="FGQ66" s="743"/>
      <c r="FGR66" s="743"/>
      <c r="FGS66" s="743"/>
      <c r="FGT66" s="743"/>
      <c r="FGU66" s="743"/>
      <c r="FGV66" s="743"/>
      <c r="FGW66" s="743"/>
      <c r="FGX66" s="743"/>
      <c r="FGY66" s="743"/>
      <c r="FGZ66" s="743"/>
      <c r="FHA66" s="743"/>
      <c r="FHB66" s="743"/>
      <c r="FHC66" s="743"/>
      <c r="FHD66" s="743"/>
      <c r="FHE66" s="743"/>
      <c r="FHF66" s="743"/>
      <c r="FHG66" s="743"/>
      <c r="FHH66" s="743"/>
      <c r="FHI66" s="743"/>
      <c r="FHJ66" s="743"/>
      <c r="FHK66" s="743"/>
      <c r="FHL66" s="743"/>
      <c r="FHM66" s="743"/>
      <c r="FHN66" s="743"/>
      <c r="FHO66" s="743"/>
      <c r="FHP66" s="743"/>
      <c r="FHQ66" s="743"/>
      <c r="FHR66" s="743"/>
      <c r="FHS66" s="743"/>
      <c r="FHT66" s="743"/>
      <c r="FHU66" s="743"/>
      <c r="FHV66" s="743"/>
      <c r="FHW66" s="743"/>
      <c r="FHX66" s="743"/>
      <c r="FHY66" s="743"/>
      <c r="FHZ66" s="743"/>
      <c r="FIA66" s="743"/>
      <c r="FIB66" s="743"/>
      <c r="FIC66" s="743"/>
      <c r="FID66" s="743"/>
      <c r="FIE66" s="743"/>
      <c r="FIF66" s="743"/>
      <c r="FIG66" s="743"/>
      <c r="FIH66" s="743"/>
      <c r="FII66" s="743"/>
      <c r="FIJ66" s="743"/>
      <c r="FIK66" s="743"/>
      <c r="FIL66" s="743"/>
      <c r="FIM66" s="743"/>
      <c r="FIN66" s="743"/>
      <c r="FIO66" s="743"/>
      <c r="FIP66" s="743"/>
      <c r="FIQ66" s="743"/>
      <c r="FIR66" s="743"/>
      <c r="FIS66" s="743"/>
      <c r="FIT66" s="743"/>
      <c r="FIU66" s="743"/>
      <c r="FIV66" s="743"/>
      <c r="FIW66" s="743"/>
      <c r="FIX66" s="743"/>
      <c r="FIY66" s="743"/>
      <c r="FIZ66" s="743"/>
      <c r="FJA66" s="743"/>
      <c r="FJB66" s="743"/>
      <c r="FJC66" s="743"/>
      <c r="FJD66" s="743"/>
      <c r="FJE66" s="743"/>
      <c r="FJF66" s="743"/>
      <c r="FJG66" s="743"/>
      <c r="FJH66" s="743"/>
      <c r="FJI66" s="743"/>
      <c r="FJJ66" s="743"/>
      <c r="FJK66" s="743"/>
      <c r="FJL66" s="743"/>
      <c r="FJM66" s="743"/>
      <c r="FJN66" s="743"/>
      <c r="FJO66" s="743"/>
      <c r="FJP66" s="743"/>
      <c r="FJQ66" s="743"/>
      <c r="FJR66" s="743"/>
      <c r="FJS66" s="743"/>
      <c r="FJT66" s="743"/>
      <c r="FJU66" s="743"/>
      <c r="FJV66" s="743"/>
      <c r="FJW66" s="743"/>
      <c r="FJX66" s="743"/>
      <c r="FJY66" s="743"/>
      <c r="FJZ66" s="743"/>
      <c r="FKA66" s="743"/>
      <c r="FKB66" s="743"/>
      <c r="FKC66" s="743"/>
      <c r="FKD66" s="743"/>
      <c r="FKE66" s="743"/>
      <c r="FKF66" s="743"/>
      <c r="FKG66" s="743"/>
      <c r="FKH66" s="743"/>
      <c r="FKI66" s="743"/>
      <c r="FKJ66" s="743"/>
      <c r="FKK66" s="743"/>
      <c r="FKL66" s="743"/>
      <c r="FKM66" s="743"/>
      <c r="FKN66" s="743"/>
      <c r="FKO66" s="743"/>
      <c r="FKP66" s="743"/>
      <c r="FKQ66" s="743"/>
      <c r="FKR66" s="743"/>
      <c r="FKS66" s="743"/>
      <c r="FKT66" s="743"/>
      <c r="FKU66" s="743"/>
      <c r="FKV66" s="743"/>
      <c r="FKW66" s="743"/>
      <c r="FKX66" s="743"/>
      <c r="FKY66" s="743"/>
      <c r="FKZ66" s="743"/>
      <c r="FLA66" s="743"/>
      <c r="FLB66" s="743"/>
      <c r="FLC66" s="743"/>
      <c r="FLD66" s="743"/>
      <c r="FLE66" s="743"/>
      <c r="FLF66" s="743"/>
      <c r="FLG66" s="743"/>
      <c r="FLH66" s="743"/>
      <c r="FLI66" s="743"/>
      <c r="FLJ66" s="743"/>
      <c r="FLK66" s="743"/>
      <c r="FLL66" s="743"/>
      <c r="FLM66" s="743"/>
      <c r="FLN66" s="743"/>
      <c r="FLO66" s="743"/>
      <c r="FLP66" s="743"/>
      <c r="FLQ66" s="743"/>
      <c r="FLR66" s="743"/>
      <c r="FLS66" s="743"/>
      <c r="FLT66" s="743"/>
      <c r="FLU66" s="743"/>
      <c r="FLV66" s="743"/>
      <c r="FLW66" s="743"/>
      <c r="FLX66" s="743"/>
      <c r="FLY66" s="743"/>
      <c r="FLZ66" s="743"/>
      <c r="FMA66" s="743"/>
      <c r="FMB66" s="743"/>
      <c r="FMC66" s="743"/>
      <c r="FMD66" s="743"/>
      <c r="FME66" s="743"/>
      <c r="FMF66" s="743"/>
      <c r="FMG66" s="743"/>
      <c r="FMH66" s="743"/>
      <c r="FMI66" s="743"/>
      <c r="FMJ66" s="743"/>
      <c r="FMK66" s="743"/>
      <c r="FML66" s="743"/>
      <c r="FMM66" s="743"/>
      <c r="FMN66" s="743"/>
      <c r="FMO66" s="743"/>
      <c r="FMP66" s="743"/>
      <c r="FMQ66" s="743"/>
      <c r="FMR66" s="743"/>
      <c r="FMS66" s="743"/>
      <c r="FMT66" s="743"/>
      <c r="FMU66" s="743"/>
      <c r="FMV66" s="743"/>
      <c r="FMW66" s="743"/>
      <c r="FMX66" s="743"/>
      <c r="FMY66" s="743"/>
      <c r="FMZ66" s="743"/>
      <c r="FNA66" s="743"/>
      <c r="FNB66" s="743"/>
      <c r="FNC66" s="743"/>
      <c r="FND66" s="743"/>
      <c r="FNE66" s="743"/>
      <c r="FNF66" s="743"/>
      <c r="FNG66" s="743"/>
      <c r="FNH66" s="743"/>
      <c r="FNI66" s="743"/>
      <c r="FNJ66" s="743"/>
      <c r="FNK66" s="743"/>
      <c r="FNL66" s="743"/>
      <c r="FNM66" s="743"/>
      <c r="FNN66" s="743"/>
      <c r="FNO66" s="743"/>
      <c r="FNP66" s="743"/>
      <c r="FNQ66" s="743"/>
      <c r="FNR66" s="743"/>
      <c r="FNS66" s="743"/>
      <c r="FNT66" s="743"/>
      <c r="FNU66" s="743"/>
      <c r="FNV66" s="743"/>
      <c r="FNW66" s="743"/>
      <c r="FNX66" s="743"/>
      <c r="FNY66" s="743"/>
      <c r="FNZ66" s="743"/>
      <c r="FOA66" s="743"/>
      <c r="FOB66" s="743"/>
      <c r="FOC66" s="743"/>
      <c r="FOD66" s="743"/>
      <c r="FOE66" s="743"/>
      <c r="FOF66" s="743"/>
      <c r="FOG66" s="743"/>
      <c r="FOH66" s="743"/>
      <c r="FOI66" s="743"/>
      <c r="FOJ66" s="743"/>
      <c r="FOK66" s="743"/>
      <c r="FOL66" s="743"/>
      <c r="FOM66" s="743"/>
      <c r="FON66" s="743"/>
      <c r="FOO66" s="743"/>
      <c r="FOP66" s="743"/>
      <c r="FOQ66" s="743"/>
      <c r="FOR66" s="743"/>
      <c r="FOS66" s="743"/>
      <c r="FOT66" s="743"/>
      <c r="FOU66" s="743"/>
      <c r="FOV66" s="743"/>
      <c r="FOW66" s="743"/>
      <c r="FOX66" s="743"/>
      <c r="FOY66" s="743"/>
      <c r="FOZ66" s="743"/>
      <c r="FPA66" s="743"/>
      <c r="FPB66" s="743"/>
      <c r="FPC66" s="743"/>
      <c r="FPD66" s="743"/>
      <c r="FPE66" s="743"/>
      <c r="FPF66" s="743"/>
      <c r="FPG66" s="743"/>
      <c r="FPH66" s="743"/>
      <c r="FPI66" s="743"/>
      <c r="FPJ66" s="743"/>
      <c r="FPK66" s="743"/>
      <c r="FPL66" s="743"/>
      <c r="FPM66" s="743"/>
      <c r="FPN66" s="743"/>
      <c r="FPO66" s="743"/>
      <c r="FPP66" s="743"/>
      <c r="FPQ66" s="743"/>
      <c r="FPR66" s="743"/>
      <c r="FPS66" s="743"/>
      <c r="FPT66" s="743"/>
      <c r="FPU66" s="743"/>
      <c r="FPV66" s="743"/>
      <c r="FPW66" s="743"/>
      <c r="FPX66" s="743"/>
      <c r="FPY66" s="743"/>
      <c r="FPZ66" s="743"/>
      <c r="FQA66" s="743"/>
      <c r="FQB66" s="743"/>
      <c r="FQC66" s="743"/>
      <c r="FQD66" s="743"/>
      <c r="FQE66" s="743"/>
      <c r="FQF66" s="743"/>
      <c r="FQG66" s="743"/>
      <c r="FQH66" s="743"/>
      <c r="FQI66" s="743"/>
      <c r="FQJ66" s="743"/>
      <c r="FQK66" s="743"/>
      <c r="FQL66" s="743"/>
      <c r="FQM66" s="743"/>
      <c r="FQN66" s="743"/>
      <c r="FQO66" s="743"/>
      <c r="FQP66" s="743"/>
      <c r="FQQ66" s="743"/>
      <c r="FQR66" s="743"/>
      <c r="FQS66" s="743"/>
      <c r="FQT66" s="743"/>
      <c r="FQU66" s="743"/>
      <c r="FQV66" s="743"/>
      <c r="FQW66" s="743"/>
      <c r="FQX66" s="743"/>
      <c r="FQY66" s="743"/>
      <c r="FQZ66" s="743"/>
      <c r="FRA66" s="743"/>
      <c r="FRB66" s="743"/>
      <c r="FRC66" s="743"/>
      <c r="FRD66" s="743"/>
      <c r="FRE66" s="743"/>
      <c r="FRF66" s="743"/>
      <c r="FRG66" s="743"/>
      <c r="FRH66" s="743"/>
      <c r="FRI66" s="743"/>
      <c r="FRJ66" s="743"/>
      <c r="FRK66" s="743"/>
      <c r="FRL66" s="743"/>
      <c r="FRM66" s="743"/>
      <c r="FRN66" s="743"/>
      <c r="FRO66" s="743"/>
      <c r="FRP66" s="743"/>
      <c r="FRQ66" s="743"/>
      <c r="FRR66" s="743"/>
      <c r="FRS66" s="743"/>
      <c r="FRT66" s="743"/>
      <c r="FRU66" s="743"/>
      <c r="FRV66" s="743"/>
      <c r="FRW66" s="743"/>
      <c r="FRX66" s="743"/>
      <c r="FRY66" s="743"/>
      <c r="FRZ66" s="743"/>
      <c r="FSA66" s="743"/>
      <c r="FSB66" s="743"/>
      <c r="FSC66" s="743"/>
      <c r="FSD66" s="743"/>
      <c r="FSE66" s="743"/>
      <c r="FSF66" s="743"/>
      <c r="FSG66" s="743"/>
      <c r="FSH66" s="743"/>
      <c r="FSI66" s="743"/>
      <c r="FSJ66" s="743"/>
      <c r="FSK66" s="743"/>
      <c r="FSL66" s="743"/>
      <c r="FSM66" s="743"/>
      <c r="FSN66" s="743"/>
      <c r="FSO66" s="743"/>
      <c r="FSP66" s="743"/>
      <c r="FSQ66" s="743"/>
      <c r="FSR66" s="743"/>
      <c r="FSS66" s="743"/>
      <c r="FST66" s="743"/>
      <c r="FSU66" s="743"/>
      <c r="FSV66" s="743"/>
      <c r="FSW66" s="743"/>
      <c r="FSX66" s="743"/>
      <c r="FSY66" s="743"/>
      <c r="FSZ66" s="743"/>
      <c r="FTA66" s="743"/>
      <c r="FTB66" s="743"/>
      <c r="FTC66" s="743"/>
      <c r="FTD66" s="743"/>
      <c r="FTE66" s="743"/>
      <c r="FTF66" s="743"/>
      <c r="FTG66" s="743"/>
      <c r="FTH66" s="743"/>
      <c r="FTI66" s="743"/>
      <c r="FTJ66" s="743"/>
      <c r="FTK66" s="743"/>
      <c r="FTL66" s="743"/>
      <c r="FTM66" s="743"/>
      <c r="FTN66" s="743"/>
      <c r="FTO66" s="743"/>
      <c r="FTP66" s="743"/>
      <c r="FTQ66" s="743"/>
      <c r="FTR66" s="743"/>
      <c r="FTS66" s="743"/>
      <c r="FTT66" s="743"/>
      <c r="FTU66" s="743"/>
      <c r="FTV66" s="743"/>
      <c r="FTW66" s="743"/>
      <c r="FTX66" s="743"/>
      <c r="FTY66" s="743"/>
      <c r="FTZ66" s="743"/>
      <c r="FUA66" s="743"/>
      <c r="FUB66" s="743"/>
      <c r="FUC66" s="743"/>
      <c r="FUD66" s="743"/>
      <c r="FUE66" s="743"/>
      <c r="FUF66" s="743"/>
      <c r="FUG66" s="743"/>
      <c r="FUH66" s="743"/>
      <c r="FUI66" s="743"/>
      <c r="FUJ66" s="743"/>
      <c r="FUK66" s="743"/>
      <c r="FUL66" s="743"/>
      <c r="FUM66" s="743"/>
      <c r="FUN66" s="743"/>
      <c r="FUO66" s="743"/>
      <c r="FUP66" s="743"/>
      <c r="FUQ66" s="743"/>
      <c r="FUR66" s="743"/>
      <c r="FUS66" s="743"/>
      <c r="FUT66" s="743"/>
      <c r="FUU66" s="743"/>
      <c r="FUV66" s="743"/>
      <c r="FUW66" s="743"/>
      <c r="FUX66" s="743"/>
      <c r="FUY66" s="743"/>
      <c r="FUZ66" s="743"/>
      <c r="FVA66" s="743"/>
      <c r="FVB66" s="743"/>
      <c r="FVC66" s="743"/>
      <c r="FVD66" s="743"/>
      <c r="FVE66" s="743"/>
      <c r="FVF66" s="743"/>
      <c r="FVG66" s="743"/>
      <c r="FVH66" s="743"/>
      <c r="FVI66" s="743"/>
      <c r="FVJ66" s="743"/>
      <c r="FVK66" s="743"/>
      <c r="FVL66" s="743"/>
      <c r="FVM66" s="743"/>
      <c r="FVN66" s="743"/>
      <c r="FVO66" s="743"/>
      <c r="FVP66" s="743"/>
      <c r="FVQ66" s="743"/>
      <c r="FVR66" s="743"/>
      <c r="FVS66" s="743"/>
      <c r="FVT66" s="743"/>
      <c r="FVU66" s="743"/>
      <c r="FVV66" s="743"/>
      <c r="FVW66" s="743"/>
      <c r="FVX66" s="743"/>
      <c r="FVY66" s="743"/>
      <c r="FVZ66" s="743"/>
      <c r="FWA66" s="743"/>
      <c r="FWB66" s="743"/>
      <c r="FWC66" s="743"/>
      <c r="FWD66" s="743"/>
      <c r="FWE66" s="743"/>
      <c r="FWF66" s="743"/>
      <c r="FWG66" s="743"/>
      <c r="FWH66" s="743"/>
      <c r="FWI66" s="743"/>
      <c r="FWJ66" s="743"/>
      <c r="FWK66" s="743"/>
      <c r="FWL66" s="743"/>
      <c r="FWM66" s="743"/>
      <c r="FWN66" s="743"/>
      <c r="FWO66" s="743"/>
      <c r="FWP66" s="743"/>
      <c r="FWQ66" s="743"/>
      <c r="FWR66" s="743"/>
      <c r="FWS66" s="743"/>
      <c r="FWT66" s="743"/>
      <c r="FWU66" s="743"/>
      <c r="FWV66" s="743"/>
      <c r="FWW66" s="743"/>
      <c r="FWX66" s="743"/>
      <c r="FWY66" s="743"/>
      <c r="FWZ66" s="743"/>
      <c r="FXA66" s="743"/>
      <c r="FXB66" s="743"/>
      <c r="FXC66" s="743"/>
      <c r="FXD66" s="743"/>
      <c r="FXE66" s="743"/>
      <c r="FXF66" s="743"/>
      <c r="FXG66" s="743"/>
      <c r="FXH66" s="743"/>
      <c r="FXI66" s="743"/>
      <c r="FXJ66" s="743"/>
      <c r="FXK66" s="743"/>
      <c r="FXL66" s="743"/>
      <c r="FXM66" s="743"/>
      <c r="FXN66" s="743"/>
      <c r="FXO66" s="743"/>
      <c r="FXP66" s="743"/>
      <c r="FXQ66" s="743"/>
      <c r="FXR66" s="743"/>
      <c r="FXS66" s="743"/>
      <c r="FXT66" s="743"/>
      <c r="FXU66" s="743"/>
      <c r="FXV66" s="743"/>
      <c r="FXW66" s="743"/>
      <c r="FXX66" s="743"/>
      <c r="FXY66" s="743"/>
      <c r="FXZ66" s="743"/>
      <c r="FYA66" s="743"/>
      <c r="FYB66" s="743"/>
      <c r="FYC66" s="743"/>
      <c r="FYD66" s="743"/>
      <c r="FYE66" s="743"/>
      <c r="FYF66" s="743"/>
      <c r="FYG66" s="743"/>
      <c r="FYH66" s="743"/>
      <c r="FYI66" s="743"/>
      <c r="FYJ66" s="743"/>
      <c r="FYK66" s="743"/>
      <c r="FYL66" s="743"/>
      <c r="FYM66" s="743"/>
      <c r="FYN66" s="743"/>
      <c r="FYO66" s="743"/>
      <c r="FYP66" s="743"/>
      <c r="FYQ66" s="743"/>
      <c r="FYR66" s="743"/>
      <c r="FYS66" s="743"/>
      <c r="FYT66" s="743"/>
      <c r="FYU66" s="743"/>
      <c r="FYV66" s="743"/>
      <c r="FYW66" s="743"/>
      <c r="FYX66" s="743"/>
      <c r="FYY66" s="743"/>
      <c r="FYZ66" s="743"/>
      <c r="FZA66" s="743"/>
      <c r="FZB66" s="743"/>
      <c r="FZC66" s="743"/>
      <c r="FZD66" s="743"/>
      <c r="FZE66" s="743"/>
      <c r="FZF66" s="743"/>
      <c r="FZG66" s="743"/>
      <c r="FZH66" s="743"/>
      <c r="FZI66" s="743"/>
      <c r="FZJ66" s="743"/>
      <c r="FZK66" s="743"/>
      <c r="FZL66" s="743"/>
      <c r="FZM66" s="743"/>
      <c r="FZN66" s="743"/>
      <c r="FZO66" s="743"/>
      <c r="FZP66" s="743"/>
      <c r="FZQ66" s="743"/>
      <c r="FZR66" s="743"/>
      <c r="FZS66" s="743"/>
      <c r="FZT66" s="743"/>
      <c r="FZU66" s="743"/>
      <c r="FZV66" s="743"/>
      <c r="FZW66" s="743"/>
      <c r="FZX66" s="743"/>
      <c r="FZY66" s="743"/>
      <c r="FZZ66" s="743"/>
      <c r="GAA66" s="743"/>
      <c r="GAB66" s="743"/>
      <c r="GAC66" s="743"/>
      <c r="GAD66" s="743"/>
      <c r="GAE66" s="743"/>
      <c r="GAF66" s="743"/>
      <c r="GAG66" s="743"/>
      <c r="GAH66" s="743"/>
      <c r="GAI66" s="743"/>
      <c r="GAJ66" s="743"/>
      <c r="GAK66" s="743"/>
      <c r="GAL66" s="743"/>
      <c r="GAM66" s="743"/>
      <c r="GAN66" s="743"/>
      <c r="GAO66" s="743"/>
      <c r="GAP66" s="743"/>
      <c r="GAQ66" s="743"/>
      <c r="GAR66" s="743"/>
      <c r="GAS66" s="743"/>
      <c r="GAT66" s="743"/>
      <c r="GAU66" s="743"/>
      <c r="GAV66" s="743"/>
      <c r="GAW66" s="743"/>
      <c r="GAX66" s="743"/>
      <c r="GAY66" s="743"/>
      <c r="GAZ66" s="743"/>
      <c r="GBA66" s="743"/>
      <c r="GBB66" s="743"/>
      <c r="GBC66" s="743"/>
      <c r="GBD66" s="743"/>
      <c r="GBE66" s="743"/>
      <c r="GBF66" s="743"/>
      <c r="GBG66" s="743"/>
      <c r="GBH66" s="743"/>
      <c r="GBI66" s="743"/>
      <c r="GBJ66" s="743"/>
      <c r="GBK66" s="743"/>
      <c r="GBL66" s="743"/>
      <c r="GBM66" s="743"/>
      <c r="GBN66" s="743"/>
      <c r="GBO66" s="743"/>
      <c r="GBP66" s="743"/>
      <c r="GBQ66" s="743"/>
      <c r="GBR66" s="743"/>
      <c r="GBS66" s="743"/>
      <c r="GBT66" s="743"/>
      <c r="GBU66" s="743"/>
      <c r="GBV66" s="743"/>
      <c r="GBW66" s="743"/>
      <c r="GBX66" s="743"/>
      <c r="GBY66" s="743"/>
      <c r="GBZ66" s="743"/>
      <c r="GCA66" s="743"/>
      <c r="GCB66" s="743"/>
      <c r="GCC66" s="743"/>
      <c r="GCD66" s="743"/>
      <c r="GCE66" s="743"/>
      <c r="GCF66" s="743"/>
      <c r="GCG66" s="743"/>
      <c r="GCH66" s="743"/>
      <c r="GCI66" s="743"/>
      <c r="GCJ66" s="743"/>
      <c r="GCK66" s="743"/>
      <c r="GCL66" s="743"/>
      <c r="GCM66" s="743"/>
      <c r="GCN66" s="743"/>
      <c r="GCO66" s="743"/>
      <c r="GCP66" s="743"/>
      <c r="GCQ66" s="743"/>
      <c r="GCR66" s="743"/>
      <c r="GCS66" s="743"/>
      <c r="GCT66" s="743"/>
      <c r="GCU66" s="743"/>
      <c r="GCV66" s="743"/>
      <c r="GCW66" s="743"/>
      <c r="GCX66" s="743"/>
      <c r="GCY66" s="743"/>
      <c r="GCZ66" s="743"/>
      <c r="GDA66" s="743"/>
      <c r="GDB66" s="743"/>
      <c r="GDC66" s="743"/>
      <c r="GDD66" s="743"/>
      <c r="GDE66" s="743"/>
      <c r="GDF66" s="743"/>
      <c r="GDG66" s="743"/>
      <c r="GDH66" s="743"/>
      <c r="GDI66" s="743"/>
      <c r="GDJ66" s="743"/>
      <c r="GDK66" s="743"/>
      <c r="GDL66" s="743"/>
      <c r="GDM66" s="743"/>
      <c r="GDN66" s="743"/>
      <c r="GDO66" s="743"/>
      <c r="GDP66" s="743"/>
      <c r="GDQ66" s="743"/>
      <c r="GDR66" s="743"/>
      <c r="GDS66" s="743"/>
      <c r="GDT66" s="743"/>
      <c r="GDU66" s="743"/>
      <c r="GDV66" s="743"/>
      <c r="GDW66" s="743"/>
      <c r="GDX66" s="743"/>
      <c r="GDY66" s="743"/>
      <c r="GDZ66" s="743"/>
      <c r="GEA66" s="743"/>
      <c r="GEB66" s="743"/>
      <c r="GEC66" s="743"/>
      <c r="GED66" s="743"/>
      <c r="GEE66" s="743"/>
      <c r="GEF66" s="743"/>
      <c r="GEG66" s="743"/>
      <c r="GEH66" s="743"/>
      <c r="GEI66" s="743"/>
      <c r="GEJ66" s="743"/>
      <c r="GEK66" s="743"/>
      <c r="GEL66" s="743"/>
      <c r="GEM66" s="743"/>
      <c r="GEN66" s="743"/>
      <c r="GEO66" s="743"/>
      <c r="GEP66" s="743"/>
      <c r="GEQ66" s="743"/>
      <c r="GER66" s="743"/>
      <c r="GES66" s="743"/>
      <c r="GET66" s="743"/>
      <c r="GEU66" s="743"/>
      <c r="GEV66" s="743"/>
      <c r="GEW66" s="743"/>
      <c r="GEX66" s="743"/>
      <c r="GEY66" s="743"/>
      <c r="GEZ66" s="743"/>
      <c r="GFA66" s="743"/>
      <c r="GFB66" s="743"/>
      <c r="GFC66" s="743"/>
      <c r="GFD66" s="743"/>
      <c r="GFE66" s="743"/>
      <c r="GFF66" s="743"/>
      <c r="GFG66" s="743"/>
      <c r="GFH66" s="743"/>
      <c r="GFI66" s="743"/>
      <c r="GFJ66" s="743"/>
      <c r="GFK66" s="743"/>
      <c r="GFL66" s="743"/>
      <c r="GFM66" s="743"/>
      <c r="GFN66" s="743"/>
      <c r="GFO66" s="743"/>
      <c r="GFP66" s="743"/>
      <c r="GFQ66" s="743"/>
      <c r="GFR66" s="743"/>
      <c r="GFS66" s="743"/>
      <c r="GFT66" s="743"/>
      <c r="GFU66" s="743"/>
      <c r="GFV66" s="743"/>
      <c r="GFW66" s="743"/>
      <c r="GFX66" s="743"/>
      <c r="GFY66" s="743"/>
      <c r="GFZ66" s="743"/>
      <c r="GGA66" s="743"/>
      <c r="GGB66" s="743"/>
      <c r="GGC66" s="743"/>
      <c r="GGD66" s="743"/>
      <c r="GGE66" s="743"/>
      <c r="GGF66" s="743"/>
      <c r="GGG66" s="743"/>
      <c r="GGH66" s="743"/>
      <c r="GGI66" s="743"/>
      <c r="GGJ66" s="743"/>
      <c r="GGK66" s="743"/>
      <c r="GGL66" s="743"/>
      <c r="GGM66" s="743"/>
      <c r="GGN66" s="743"/>
      <c r="GGO66" s="743"/>
      <c r="GGP66" s="743"/>
      <c r="GGQ66" s="743"/>
      <c r="GGR66" s="743"/>
      <c r="GGS66" s="743"/>
      <c r="GGT66" s="743"/>
      <c r="GGU66" s="743"/>
      <c r="GGV66" s="743"/>
      <c r="GGW66" s="743"/>
      <c r="GGX66" s="743"/>
      <c r="GGY66" s="743"/>
      <c r="GGZ66" s="743"/>
      <c r="GHA66" s="743"/>
      <c r="GHB66" s="743"/>
      <c r="GHC66" s="743"/>
      <c r="GHD66" s="743"/>
      <c r="GHE66" s="743"/>
      <c r="GHF66" s="743"/>
      <c r="GHG66" s="743"/>
      <c r="GHH66" s="743"/>
      <c r="GHI66" s="743"/>
      <c r="GHJ66" s="743"/>
      <c r="GHK66" s="743"/>
      <c r="GHL66" s="743"/>
      <c r="GHM66" s="743"/>
      <c r="GHN66" s="743"/>
      <c r="GHO66" s="743"/>
      <c r="GHP66" s="743"/>
      <c r="GHQ66" s="743"/>
      <c r="GHR66" s="743"/>
      <c r="GHS66" s="743"/>
      <c r="GHT66" s="743"/>
      <c r="GHU66" s="743"/>
      <c r="GHV66" s="743"/>
      <c r="GHW66" s="743"/>
      <c r="GHX66" s="743"/>
      <c r="GHY66" s="743"/>
      <c r="GHZ66" s="743"/>
      <c r="GIA66" s="743"/>
      <c r="GIB66" s="743"/>
      <c r="GIC66" s="743"/>
      <c r="GID66" s="743"/>
      <c r="GIE66" s="743"/>
      <c r="GIF66" s="743"/>
      <c r="GIG66" s="743"/>
      <c r="GIH66" s="743"/>
      <c r="GII66" s="743"/>
      <c r="GIJ66" s="743"/>
      <c r="GIK66" s="743"/>
      <c r="GIL66" s="743"/>
      <c r="GIM66" s="743"/>
      <c r="GIN66" s="743"/>
      <c r="GIO66" s="743"/>
      <c r="GIP66" s="743"/>
      <c r="GIQ66" s="743"/>
      <c r="GIR66" s="743"/>
      <c r="GIS66" s="743"/>
      <c r="GIT66" s="743"/>
      <c r="GIU66" s="743"/>
      <c r="GIV66" s="743"/>
      <c r="GIW66" s="743"/>
      <c r="GIX66" s="743"/>
      <c r="GIY66" s="743"/>
      <c r="GIZ66" s="743"/>
      <c r="GJA66" s="743"/>
      <c r="GJB66" s="743"/>
      <c r="GJC66" s="743"/>
      <c r="GJD66" s="743"/>
      <c r="GJE66" s="743"/>
      <c r="GJF66" s="743"/>
      <c r="GJG66" s="743"/>
      <c r="GJH66" s="743"/>
      <c r="GJI66" s="743"/>
      <c r="GJJ66" s="743"/>
      <c r="GJK66" s="743"/>
      <c r="GJL66" s="743"/>
      <c r="GJM66" s="743"/>
      <c r="GJN66" s="743"/>
      <c r="GJO66" s="743"/>
      <c r="GJP66" s="743"/>
      <c r="GJQ66" s="743"/>
      <c r="GJR66" s="743"/>
      <c r="GJS66" s="743"/>
      <c r="GJT66" s="743"/>
      <c r="GJU66" s="743"/>
      <c r="GJV66" s="743"/>
      <c r="GJW66" s="743"/>
      <c r="GJX66" s="743"/>
      <c r="GJY66" s="743"/>
      <c r="GJZ66" s="743"/>
      <c r="GKA66" s="743"/>
      <c r="GKB66" s="743"/>
      <c r="GKC66" s="743"/>
      <c r="GKD66" s="743"/>
      <c r="GKE66" s="743"/>
      <c r="GKF66" s="743"/>
      <c r="GKG66" s="743"/>
      <c r="GKH66" s="743"/>
      <c r="GKI66" s="743"/>
      <c r="GKJ66" s="743"/>
      <c r="GKK66" s="743"/>
      <c r="GKL66" s="743"/>
      <c r="GKM66" s="743"/>
      <c r="GKN66" s="743"/>
      <c r="GKO66" s="743"/>
      <c r="GKP66" s="743"/>
      <c r="GKQ66" s="743"/>
      <c r="GKR66" s="743"/>
      <c r="GKS66" s="743"/>
      <c r="GKT66" s="743"/>
      <c r="GKU66" s="743"/>
      <c r="GKV66" s="743"/>
      <c r="GKW66" s="743"/>
      <c r="GKX66" s="743"/>
      <c r="GKY66" s="743"/>
      <c r="GKZ66" s="743"/>
      <c r="GLA66" s="743"/>
      <c r="GLB66" s="743"/>
      <c r="GLC66" s="743"/>
      <c r="GLD66" s="743"/>
      <c r="GLE66" s="743"/>
      <c r="GLF66" s="743"/>
      <c r="GLG66" s="743"/>
      <c r="GLH66" s="743"/>
      <c r="GLI66" s="743"/>
      <c r="GLJ66" s="743"/>
      <c r="GLK66" s="743"/>
      <c r="GLL66" s="743"/>
      <c r="GLM66" s="743"/>
      <c r="GLN66" s="743"/>
      <c r="GLO66" s="743"/>
      <c r="GLP66" s="743"/>
      <c r="GLQ66" s="743"/>
      <c r="GLR66" s="743"/>
      <c r="GLS66" s="743"/>
      <c r="GLT66" s="743"/>
      <c r="GLU66" s="743"/>
      <c r="GLV66" s="743"/>
      <c r="GLW66" s="743"/>
      <c r="GLX66" s="743"/>
      <c r="GLY66" s="743"/>
      <c r="GLZ66" s="743"/>
      <c r="GMA66" s="743"/>
      <c r="GMB66" s="743"/>
      <c r="GMC66" s="743"/>
      <c r="GMD66" s="743"/>
      <c r="GME66" s="743"/>
      <c r="GMF66" s="743"/>
      <c r="GMG66" s="743"/>
      <c r="GMH66" s="743"/>
      <c r="GMI66" s="743"/>
      <c r="GMJ66" s="743"/>
      <c r="GMK66" s="743"/>
      <c r="GML66" s="743"/>
      <c r="GMM66" s="743"/>
      <c r="GMN66" s="743"/>
      <c r="GMO66" s="743"/>
      <c r="GMP66" s="743"/>
      <c r="GMQ66" s="743"/>
      <c r="GMR66" s="743"/>
      <c r="GMS66" s="743"/>
      <c r="GMT66" s="743"/>
      <c r="GMU66" s="743"/>
      <c r="GMV66" s="743"/>
      <c r="GMW66" s="743"/>
      <c r="GMX66" s="743"/>
      <c r="GMY66" s="743"/>
      <c r="GMZ66" s="743"/>
      <c r="GNA66" s="743"/>
      <c r="GNB66" s="743"/>
      <c r="GNC66" s="743"/>
      <c r="GND66" s="743"/>
      <c r="GNE66" s="743"/>
      <c r="GNF66" s="743"/>
      <c r="GNG66" s="743"/>
      <c r="GNH66" s="743"/>
      <c r="GNI66" s="743"/>
      <c r="GNJ66" s="743"/>
      <c r="GNK66" s="743"/>
      <c r="GNL66" s="743"/>
      <c r="GNM66" s="743"/>
      <c r="GNN66" s="743"/>
      <c r="GNO66" s="743"/>
      <c r="GNP66" s="743"/>
      <c r="GNQ66" s="743"/>
      <c r="GNR66" s="743"/>
      <c r="GNS66" s="743"/>
      <c r="GNT66" s="743"/>
      <c r="GNU66" s="743"/>
      <c r="GNV66" s="743"/>
      <c r="GNW66" s="743"/>
      <c r="GNX66" s="743"/>
      <c r="GNY66" s="743"/>
      <c r="GNZ66" s="743"/>
      <c r="GOA66" s="743"/>
      <c r="GOB66" s="743"/>
      <c r="GOC66" s="743"/>
      <c r="GOD66" s="743"/>
      <c r="GOE66" s="743"/>
      <c r="GOF66" s="743"/>
      <c r="GOG66" s="743"/>
      <c r="GOH66" s="743"/>
      <c r="GOI66" s="743"/>
      <c r="GOJ66" s="743"/>
      <c r="GOK66" s="743"/>
      <c r="GOL66" s="743"/>
      <c r="GOM66" s="743"/>
      <c r="GON66" s="743"/>
      <c r="GOO66" s="743"/>
      <c r="GOP66" s="743"/>
      <c r="GOQ66" s="743"/>
      <c r="GOR66" s="743"/>
      <c r="GOS66" s="743"/>
      <c r="GOT66" s="743"/>
      <c r="GOU66" s="743"/>
      <c r="GOV66" s="743"/>
      <c r="GOW66" s="743"/>
      <c r="GOX66" s="743"/>
      <c r="GOY66" s="743"/>
      <c r="GOZ66" s="743"/>
      <c r="GPA66" s="743"/>
      <c r="GPB66" s="743"/>
      <c r="GPC66" s="743"/>
      <c r="GPD66" s="743"/>
      <c r="GPE66" s="743"/>
      <c r="GPF66" s="743"/>
      <c r="GPG66" s="743"/>
      <c r="GPH66" s="743"/>
      <c r="GPI66" s="743"/>
      <c r="GPJ66" s="743"/>
      <c r="GPK66" s="743"/>
      <c r="GPL66" s="743"/>
      <c r="GPM66" s="743"/>
      <c r="GPN66" s="743"/>
      <c r="GPO66" s="743"/>
      <c r="GPP66" s="743"/>
      <c r="GPQ66" s="743"/>
      <c r="GPR66" s="743"/>
      <c r="GPS66" s="743"/>
      <c r="GPT66" s="743"/>
      <c r="GPU66" s="743"/>
      <c r="GPV66" s="743"/>
      <c r="GPW66" s="743"/>
      <c r="GPX66" s="743"/>
      <c r="GPY66" s="743"/>
      <c r="GPZ66" s="743"/>
      <c r="GQA66" s="743"/>
      <c r="GQB66" s="743"/>
      <c r="GQC66" s="743"/>
      <c r="GQD66" s="743"/>
      <c r="GQE66" s="743"/>
      <c r="GQF66" s="743"/>
      <c r="GQG66" s="743"/>
      <c r="GQH66" s="743"/>
      <c r="GQI66" s="743"/>
      <c r="GQJ66" s="743"/>
      <c r="GQK66" s="743"/>
      <c r="GQL66" s="743"/>
      <c r="GQM66" s="743"/>
      <c r="GQN66" s="743"/>
      <c r="GQO66" s="743"/>
      <c r="GQP66" s="743"/>
      <c r="GQQ66" s="743"/>
      <c r="GQR66" s="743"/>
      <c r="GQS66" s="743"/>
      <c r="GQT66" s="743"/>
      <c r="GQU66" s="743"/>
      <c r="GQV66" s="743"/>
      <c r="GQW66" s="743"/>
      <c r="GQX66" s="743"/>
      <c r="GQY66" s="743"/>
      <c r="GQZ66" s="743"/>
      <c r="GRA66" s="743"/>
      <c r="GRB66" s="743"/>
      <c r="GRC66" s="743"/>
      <c r="GRD66" s="743"/>
      <c r="GRE66" s="743"/>
      <c r="GRF66" s="743"/>
      <c r="GRG66" s="743"/>
      <c r="GRH66" s="743"/>
      <c r="GRI66" s="743"/>
      <c r="GRJ66" s="743"/>
      <c r="GRK66" s="743"/>
      <c r="GRL66" s="743"/>
      <c r="GRM66" s="743"/>
      <c r="GRN66" s="743"/>
      <c r="GRO66" s="743"/>
      <c r="GRP66" s="743"/>
      <c r="GRQ66" s="743"/>
      <c r="GRR66" s="743"/>
      <c r="GRS66" s="743"/>
      <c r="GRT66" s="743"/>
      <c r="GRU66" s="743"/>
      <c r="GRV66" s="743"/>
      <c r="GRW66" s="743"/>
      <c r="GRX66" s="743"/>
      <c r="GRY66" s="743"/>
      <c r="GRZ66" s="743"/>
      <c r="GSA66" s="743"/>
      <c r="GSB66" s="743"/>
      <c r="GSC66" s="743"/>
      <c r="GSD66" s="743"/>
      <c r="GSE66" s="743"/>
      <c r="GSF66" s="743"/>
      <c r="GSG66" s="743"/>
      <c r="GSH66" s="743"/>
      <c r="GSI66" s="743"/>
      <c r="GSJ66" s="743"/>
      <c r="GSK66" s="743"/>
      <c r="GSL66" s="743"/>
      <c r="GSM66" s="743"/>
      <c r="GSN66" s="743"/>
      <c r="GSO66" s="743"/>
      <c r="GSP66" s="743"/>
      <c r="GSQ66" s="743"/>
      <c r="GSR66" s="743"/>
      <c r="GSS66" s="743"/>
      <c r="GST66" s="743"/>
      <c r="GSU66" s="743"/>
      <c r="GSV66" s="743"/>
      <c r="GSW66" s="743"/>
      <c r="GSX66" s="743"/>
      <c r="GSY66" s="743"/>
      <c r="GSZ66" s="743"/>
      <c r="GTA66" s="743"/>
      <c r="GTB66" s="743"/>
      <c r="GTC66" s="743"/>
      <c r="GTD66" s="743"/>
      <c r="GTE66" s="743"/>
      <c r="GTF66" s="743"/>
      <c r="GTG66" s="743"/>
      <c r="GTH66" s="743"/>
      <c r="GTI66" s="743"/>
      <c r="GTJ66" s="743"/>
      <c r="GTK66" s="743"/>
      <c r="GTL66" s="743"/>
      <c r="GTM66" s="743"/>
      <c r="GTN66" s="743"/>
      <c r="GTO66" s="743"/>
      <c r="GTP66" s="743"/>
      <c r="GTQ66" s="743"/>
      <c r="GTR66" s="743"/>
      <c r="GTS66" s="743"/>
      <c r="GTT66" s="743"/>
      <c r="GTU66" s="743"/>
      <c r="GTV66" s="743"/>
      <c r="GTW66" s="743"/>
      <c r="GTX66" s="743"/>
      <c r="GTY66" s="743"/>
      <c r="GTZ66" s="743"/>
      <c r="GUA66" s="743"/>
      <c r="GUB66" s="743"/>
      <c r="GUC66" s="743"/>
      <c r="GUD66" s="743"/>
      <c r="GUE66" s="743"/>
      <c r="GUF66" s="743"/>
      <c r="GUG66" s="743"/>
      <c r="GUH66" s="743"/>
      <c r="GUI66" s="743"/>
      <c r="GUJ66" s="743"/>
      <c r="GUK66" s="743"/>
      <c r="GUL66" s="743"/>
      <c r="GUM66" s="743"/>
      <c r="GUN66" s="743"/>
      <c r="GUO66" s="743"/>
      <c r="GUP66" s="743"/>
      <c r="GUQ66" s="743"/>
      <c r="GUR66" s="743"/>
      <c r="GUS66" s="743"/>
      <c r="GUT66" s="743"/>
      <c r="GUU66" s="743"/>
      <c r="GUV66" s="743"/>
      <c r="GUW66" s="743"/>
      <c r="GUX66" s="743"/>
      <c r="GUY66" s="743"/>
      <c r="GUZ66" s="743"/>
      <c r="GVA66" s="743"/>
      <c r="GVB66" s="743"/>
      <c r="GVC66" s="743"/>
      <c r="GVD66" s="743"/>
      <c r="GVE66" s="743"/>
      <c r="GVF66" s="743"/>
      <c r="GVG66" s="743"/>
      <c r="GVH66" s="743"/>
      <c r="GVI66" s="743"/>
      <c r="GVJ66" s="743"/>
      <c r="GVK66" s="743"/>
      <c r="GVL66" s="743"/>
      <c r="GVM66" s="743"/>
      <c r="GVN66" s="743"/>
      <c r="GVO66" s="743"/>
      <c r="GVP66" s="743"/>
      <c r="GVQ66" s="743"/>
      <c r="GVR66" s="743"/>
      <c r="GVS66" s="743"/>
      <c r="GVT66" s="743"/>
      <c r="GVU66" s="743"/>
      <c r="GVV66" s="743"/>
      <c r="GVW66" s="743"/>
      <c r="GVX66" s="743"/>
      <c r="GVY66" s="743"/>
      <c r="GVZ66" s="743"/>
      <c r="GWA66" s="743"/>
      <c r="GWB66" s="743"/>
      <c r="GWC66" s="743"/>
      <c r="GWD66" s="743"/>
      <c r="GWE66" s="743"/>
      <c r="GWF66" s="743"/>
      <c r="GWG66" s="743"/>
      <c r="GWH66" s="743"/>
      <c r="GWI66" s="743"/>
      <c r="GWJ66" s="743"/>
      <c r="GWK66" s="743"/>
      <c r="GWL66" s="743"/>
      <c r="GWM66" s="743"/>
      <c r="GWN66" s="743"/>
      <c r="GWO66" s="743"/>
      <c r="GWP66" s="743"/>
      <c r="GWQ66" s="743"/>
      <c r="GWR66" s="743"/>
      <c r="GWS66" s="743"/>
      <c r="GWT66" s="743"/>
      <c r="GWU66" s="743"/>
      <c r="GWV66" s="743"/>
      <c r="GWW66" s="743"/>
      <c r="GWX66" s="743"/>
      <c r="GWY66" s="743"/>
      <c r="GWZ66" s="743"/>
      <c r="GXA66" s="743"/>
      <c r="GXB66" s="743"/>
      <c r="GXC66" s="743"/>
      <c r="GXD66" s="743"/>
      <c r="GXE66" s="743"/>
      <c r="GXF66" s="743"/>
      <c r="GXG66" s="743"/>
      <c r="GXH66" s="743"/>
      <c r="GXI66" s="743"/>
      <c r="GXJ66" s="743"/>
      <c r="GXK66" s="743"/>
      <c r="GXL66" s="743"/>
      <c r="GXM66" s="743"/>
      <c r="GXN66" s="743"/>
      <c r="GXO66" s="743"/>
      <c r="GXP66" s="743"/>
      <c r="GXQ66" s="743"/>
      <c r="GXR66" s="743"/>
      <c r="GXS66" s="743"/>
      <c r="GXT66" s="743"/>
      <c r="GXU66" s="743"/>
      <c r="GXV66" s="743"/>
      <c r="GXW66" s="743"/>
      <c r="GXX66" s="743"/>
      <c r="GXY66" s="743"/>
      <c r="GXZ66" s="743"/>
      <c r="GYA66" s="743"/>
      <c r="GYB66" s="743"/>
      <c r="GYC66" s="743"/>
      <c r="GYD66" s="743"/>
      <c r="GYE66" s="743"/>
      <c r="GYF66" s="743"/>
      <c r="GYG66" s="743"/>
      <c r="GYH66" s="743"/>
      <c r="GYI66" s="743"/>
      <c r="GYJ66" s="743"/>
      <c r="GYK66" s="743"/>
      <c r="GYL66" s="743"/>
      <c r="GYM66" s="743"/>
      <c r="GYN66" s="743"/>
      <c r="GYO66" s="743"/>
      <c r="GYP66" s="743"/>
      <c r="GYQ66" s="743"/>
      <c r="GYR66" s="743"/>
      <c r="GYS66" s="743"/>
      <c r="GYT66" s="743"/>
      <c r="GYU66" s="743"/>
      <c r="GYV66" s="743"/>
      <c r="GYW66" s="743"/>
      <c r="GYX66" s="743"/>
      <c r="GYY66" s="743"/>
      <c r="GYZ66" s="743"/>
      <c r="GZA66" s="743"/>
      <c r="GZB66" s="743"/>
      <c r="GZC66" s="743"/>
      <c r="GZD66" s="743"/>
      <c r="GZE66" s="743"/>
      <c r="GZF66" s="743"/>
      <c r="GZG66" s="743"/>
      <c r="GZH66" s="743"/>
      <c r="GZI66" s="743"/>
      <c r="GZJ66" s="743"/>
      <c r="GZK66" s="743"/>
      <c r="GZL66" s="743"/>
      <c r="GZM66" s="743"/>
      <c r="GZN66" s="743"/>
      <c r="GZO66" s="743"/>
      <c r="GZP66" s="743"/>
      <c r="GZQ66" s="743"/>
      <c r="GZR66" s="743"/>
      <c r="GZS66" s="743"/>
      <c r="GZT66" s="743"/>
      <c r="GZU66" s="743"/>
      <c r="GZV66" s="743"/>
      <c r="GZW66" s="743"/>
      <c r="GZX66" s="743"/>
      <c r="GZY66" s="743"/>
      <c r="GZZ66" s="743"/>
      <c r="HAA66" s="743"/>
      <c r="HAB66" s="743"/>
      <c r="HAC66" s="743"/>
      <c r="HAD66" s="743"/>
      <c r="HAE66" s="743"/>
      <c r="HAF66" s="743"/>
      <c r="HAG66" s="743"/>
      <c r="HAH66" s="743"/>
      <c r="HAI66" s="743"/>
      <c r="HAJ66" s="743"/>
      <c r="HAK66" s="743"/>
      <c r="HAL66" s="743"/>
      <c r="HAM66" s="743"/>
      <c r="HAN66" s="743"/>
      <c r="HAO66" s="743"/>
      <c r="HAP66" s="743"/>
      <c r="HAQ66" s="743"/>
      <c r="HAR66" s="743"/>
      <c r="HAS66" s="743"/>
      <c r="HAT66" s="743"/>
      <c r="HAU66" s="743"/>
      <c r="HAV66" s="743"/>
      <c r="HAW66" s="743"/>
      <c r="HAX66" s="743"/>
      <c r="HAY66" s="743"/>
      <c r="HAZ66" s="743"/>
      <c r="HBA66" s="743"/>
      <c r="HBB66" s="743"/>
      <c r="HBC66" s="743"/>
      <c r="HBD66" s="743"/>
      <c r="HBE66" s="743"/>
      <c r="HBF66" s="743"/>
      <c r="HBG66" s="743"/>
      <c r="HBH66" s="743"/>
      <c r="HBI66" s="743"/>
      <c r="HBJ66" s="743"/>
      <c r="HBK66" s="743"/>
      <c r="HBL66" s="743"/>
      <c r="HBM66" s="743"/>
      <c r="HBN66" s="743"/>
      <c r="HBO66" s="743"/>
      <c r="HBP66" s="743"/>
      <c r="HBQ66" s="743"/>
      <c r="HBR66" s="743"/>
      <c r="HBS66" s="743"/>
      <c r="HBT66" s="743"/>
      <c r="HBU66" s="743"/>
      <c r="HBV66" s="743"/>
      <c r="HBW66" s="743"/>
      <c r="HBX66" s="743"/>
      <c r="HBY66" s="743"/>
      <c r="HBZ66" s="743"/>
      <c r="HCA66" s="743"/>
      <c r="HCB66" s="743"/>
      <c r="HCC66" s="743"/>
      <c r="HCD66" s="743"/>
      <c r="HCE66" s="743"/>
      <c r="HCF66" s="743"/>
      <c r="HCG66" s="743"/>
      <c r="HCH66" s="743"/>
      <c r="HCI66" s="743"/>
      <c r="HCJ66" s="743"/>
      <c r="HCK66" s="743"/>
      <c r="HCL66" s="743"/>
      <c r="HCM66" s="743"/>
      <c r="HCN66" s="743"/>
      <c r="HCO66" s="743"/>
      <c r="HCP66" s="743"/>
      <c r="HCQ66" s="743"/>
      <c r="HCR66" s="743"/>
      <c r="HCS66" s="743"/>
      <c r="HCT66" s="743"/>
      <c r="HCU66" s="743"/>
      <c r="HCV66" s="743"/>
      <c r="HCW66" s="743"/>
      <c r="HCX66" s="743"/>
      <c r="HCY66" s="743"/>
      <c r="HCZ66" s="743"/>
      <c r="HDA66" s="743"/>
      <c r="HDB66" s="743"/>
      <c r="HDC66" s="743"/>
      <c r="HDD66" s="743"/>
      <c r="HDE66" s="743"/>
      <c r="HDF66" s="743"/>
      <c r="HDG66" s="743"/>
      <c r="HDH66" s="743"/>
      <c r="HDI66" s="743"/>
      <c r="HDJ66" s="743"/>
      <c r="HDK66" s="743"/>
      <c r="HDL66" s="743"/>
      <c r="HDM66" s="743"/>
      <c r="HDN66" s="743"/>
      <c r="HDO66" s="743"/>
      <c r="HDP66" s="743"/>
      <c r="HDQ66" s="743"/>
      <c r="HDR66" s="743"/>
      <c r="HDS66" s="743"/>
      <c r="HDT66" s="743"/>
      <c r="HDU66" s="743"/>
      <c r="HDV66" s="743"/>
      <c r="HDW66" s="743"/>
      <c r="HDX66" s="743"/>
      <c r="HDY66" s="743"/>
      <c r="HDZ66" s="743"/>
      <c r="HEA66" s="743"/>
      <c r="HEB66" s="743"/>
      <c r="HEC66" s="743"/>
      <c r="HED66" s="743"/>
      <c r="HEE66" s="743"/>
      <c r="HEF66" s="743"/>
      <c r="HEG66" s="743"/>
      <c r="HEH66" s="743"/>
      <c r="HEI66" s="743"/>
      <c r="HEJ66" s="743"/>
      <c r="HEK66" s="743"/>
      <c r="HEL66" s="743"/>
      <c r="HEM66" s="743"/>
      <c r="HEN66" s="743"/>
      <c r="HEO66" s="743"/>
      <c r="HEP66" s="743"/>
      <c r="HEQ66" s="743"/>
      <c r="HER66" s="743"/>
      <c r="HES66" s="743"/>
      <c r="HET66" s="743"/>
      <c r="HEU66" s="743"/>
      <c r="HEV66" s="743"/>
      <c r="HEW66" s="743"/>
      <c r="HEX66" s="743"/>
      <c r="HEY66" s="743"/>
      <c r="HEZ66" s="743"/>
      <c r="HFA66" s="743"/>
      <c r="HFB66" s="743"/>
      <c r="HFC66" s="743"/>
      <c r="HFD66" s="743"/>
      <c r="HFE66" s="743"/>
      <c r="HFF66" s="743"/>
      <c r="HFG66" s="743"/>
      <c r="HFH66" s="743"/>
      <c r="HFI66" s="743"/>
      <c r="HFJ66" s="743"/>
      <c r="HFK66" s="743"/>
      <c r="HFL66" s="743"/>
      <c r="HFM66" s="743"/>
      <c r="HFN66" s="743"/>
      <c r="HFO66" s="743"/>
      <c r="HFP66" s="743"/>
      <c r="HFQ66" s="743"/>
      <c r="HFR66" s="743"/>
      <c r="HFS66" s="743"/>
      <c r="HFT66" s="743"/>
      <c r="HFU66" s="743"/>
      <c r="HFV66" s="743"/>
      <c r="HFW66" s="743"/>
      <c r="HFX66" s="743"/>
      <c r="HFY66" s="743"/>
      <c r="HFZ66" s="743"/>
      <c r="HGA66" s="743"/>
      <c r="HGB66" s="743"/>
      <c r="HGC66" s="743"/>
      <c r="HGD66" s="743"/>
      <c r="HGE66" s="743"/>
      <c r="HGF66" s="743"/>
      <c r="HGG66" s="743"/>
      <c r="HGH66" s="743"/>
      <c r="HGI66" s="743"/>
      <c r="HGJ66" s="743"/>
      <c r="HGK66" s="743"/>
      <c r="HGL66" s="743"/>
      <c r="HGM66" s="743"/>
      <c r="HGN66" s="743"/>
      <c r="HGO66" s="743"/>
      <c r="HGP66" s="743"/>
      <c r="HGQ66" s="743"/>
      <c r="HGR66" s="743"/>
      <c r="HGS66" s="743"/>
      <c r="HGT66" s="743"/>
      <c r="HGU66" s="743"/>
      <c r="HGV66" s="743"/>
      <c r="HGW66" s="743"/>
      <c r="HGX66" s="743"/>
      <c r="HGY66" s="743"/>
      <c r="HGZ66" s="743"/>
      <c r="HHA66" s="743"/>
      <c r="HHB66" s="743"/>
      <c r="HHC66" s="743"/>
      <c r="HHD66" s="743"/>
      <c r="HHE66" s="743"/>
      <c r="HHF66" s="743"/>
      <c r="HHG66" s="743"/>
      <c r="HHH66" s="743"/>
      <c r="HHI66" s="743"/>
      <c r="HHJ66" s="743"/>
      <c r="HHK66" s="743"/>
      <c r="HHL66" s="743"/>
      <c r="HHM66" s="743"/>
      <c r="HHN66" s="743"/>
      <c r="HHO66" s="743"/>
      <c r="HHP66" s="743"/>
      <c r="HHQ66" s="743"/>
      <c r="HHR66" s="743"/>
      <c r="HHS66" s="743"/>
      <c r="HHT66" s="743"/>
      <c r="HHU66" s="743"/>
      <c r="HHV66" s="743"/>
      <c r="HHW66" s="743"/>
      <c r="HHX66" s="743"/>
      <c r="HHY66" s="743"/>
      <c r="HHZ66" s="743"/>
      <c r="HIA66" s="743"/>
      <c r="HIB66" s="743"/>
      <c r="HIC66" s="743"/>
      <c r="HID66" s="743"/>
      <c r="HIE66" s="743"/>
      <c r="HIF66" s="743"/>
      <c r="HIG66" s="743"/>
      <c r="HIH66" s="743"/>
      <c r="HII66" s="743"/>
      <c r="HIJ66" s="743"/>
      <c r="HIK66" s="743"/>
      <c r="HIL66" s="743"/>
      <c r="HIM66" s="743"/>
      <c r="HIN66" s="743"/>
      <c r="HIO66" s="743"/>
      <c r="HIP66" s="743"/>
      <c r="HIQ66" s="743"/>
      <c r="HIR66" s="743"/>
      <c r="HIS66" s="743"/>
      <c r="HIT66" s="743"/>
      <c r="HIU66" s="743"/>
      <c r="HIV66" s="743"/>
      <c r="HIW66" s="743"/>
      <c r="HIX66" s="743"/>
      <c r="HIY66" s="743"/>
      <c r="HIZ66" s="743"/>
      <c r="HJA66" s="743"/>
      <c r="HJB66" s="743"/>
      <c r="HJC66" s="743"/>
      <c r="HJD66" s="743"/>
      <c r="HJE66" s="743"/>
      <c r="HJF66" s="743"/>
      <c r="HJG66" s="743"/>
      <c r="HJH66" s="743"/>
      <c r="HJI66" s="743"/>
      <c r="HJJ66" s="743"/>
      <c r="HJK66" s="743"/>
      <c r="HJL66" s="743"/>
      <c r="HJM66" s="743"/>
      <c r="HJN66" s="743"/>
      <c r="HJO66" s="743"/>
      <c r="HJP66" s="743"/>
      <c r="HJQ66" s="743"/>
      <c r="HJR66" s="743"/>
      <c r="HJS66" s="743"/>
      <c r="HJT66" s="743"/>
      <c r="HJU66" s="743"/>
      <c r="HJV66" s="743"/>
      <c r="HJW66" s="743"/>
      <c r="HJX66" s="743"/>
      <c r="HJY66" s="743"/>
      <c r="HJZ66" s="743"/>
      <c r="HKA66" s="743"/>
      <c r="HKB66" s="743"/>
      <c r="HKC66" s="743"/>
      <c r="HKD66" s="743"/>
      <c r="HKE66" s="743"/>
      <c r="HKF66" s="743"/>
      <c r="HKG66" s="743"/>
      <c r="HKH66" s="743"/>
      <c r="HKI66" s="743"/>
      <c r="HKJ66" s="743"/>
      <c r="HKK66" s="743"/>
      <c r="HKL66" s="743"/>
      <c r="HKM66" s="743"/>
      <c r="HKN66" s="743"/>
      <c r="HKO66" s="743"/>
      <c r="HKP66" s="743"/>
      <c r="HKQ66" s="743"/>
      <c r="HKR66" s="743"/>
      <c r="HKS66" s="743"/>
      <c r="HKT66" s="743"/>
      <c r="HKU66" s="743"/>
      <c r="HKV66" s="743"/>
      <c r="HKW66" s="743"/>
      <c r="HKX66" s="743"/>
      <c r="HKY66" s="743"/>
      <c r="HKZ66" s="743"/>
      <c r="HLA66" s="743"/>
      <c r="HLB66" s="743"/>
      <c r="HLC66" s="743"/>
      <c r="HLD66" s="743"/>
      <c r="HLE66" s="743"/>
      <c r="HLF66" s="743"/>
      <c r="HLG66" s="743"/>
      <c r="HLH66" s="743"/>
      <c r="HLI66" s="743"/>
      <c r="HLJ66" s="743"/>
      <c r="HLK66" s="743"/>
      <c r="HLL66" s="743"/>
      <c r="HLM66" s="743"/>
      <c r="HLN66" s="743"/>
      <c r="HLO66" s="743"/>
      <c r="HLP66" s="743"/>
      <c r="HLQ66" s="743"/>
      <c r="HLR66" s="743"/>
      <c r="HLS66" s="743"/>
      <c r="HLT66" s="743"/>
      <c r="HLU66" s="743"/>
      <c r="HLV66" s="743"/>
      <c r="HLW66" s="743"/>
      <c r="HLX66" s="743"/>
      <c r="HLY66" s="743"/>
      <c r="HLZ66" s="743"/>
      <c r="HMA66" s="743"/>
      <c r="HMB66" s="743"/>
      <c r="HMC66" s="743"/>
      <c r="HMD66" s="743"/>
      <c r="HME66" s="743"/>
      <c r="HMF66" s="743"/>
      <c r="HMG66" s="743"/>
      <c r="HMH66" s="743"/>
      <c r="HMI66" s="743"/>
      <c r="HMJ66" s="743"/>
      <c r="HMK66" s="743"/>
      <c r="HML66" s="743"/>
      <c r="HMM66" s="743"/>
      <c r="HMN66" s="743"/>
      <c r="HMO66" s="743"/>
      <c r="HMP66" s="743"/>
      <c r="HMQ66" s="743"/>
      <c r="HMR66" s="743"/>
      <c r="HMS66" s="743"/>
      <c r="HMT66" s="743"/>
      <c r="HMU66" s="743"/>
      <c r="HMV66" s="743"/>
      <c r="HMW66" s="743"/>
      <c r="HMX66" s="743"/>
      <c r="HMY66" s="743"/>
      <c r="HMZ66" s="743"/>
      <c r="HNA66" s="743"/>
      <c r="HNB66" s="743"/>
      <c r="HNC66" s="743"/>
      <c r="HND66" s="743"/>
      <c r="HNE66" s="743"/>
      <c r="HNF66" s="743"/>
      <c r="HNG66" s="743"/>
      <c r="HNH66" s="743"/>
      <c r="HNI66" s="743"/>
      <c r="HNJ66" s="743"/>
      <c r="HNK66" s="743"/>
      <c r="HNL66" s="743"/>
      <c r="HNM66" s="743"/>
      <c r="HNN66" s="743"/>
      <c r="HNO66" s="743"/>
      <c r="HNP66" s="743"/>
      <c r="HNQ66" s="743"/>
      <c r="HNR66" s="743"/>
      <c r="HNS66" s="743"/>
      <c r="HNT66" s="743"/>
      <c r="HNU66" s="743"/>
      <c r="HNV66" s="743"/>
      <c r="HNW66" s="743"/>
      <c r="HNX66" s="743"/>
      <c r="HNY66" s="743"/>
      <c r="HNZ66" s="743"/>
      <c r="HOA66" s="743"/>
      <c r="HOB66" s="743"/>
      <c r="HOC66" s="743"/>
      <c r="HOD66" s="743"/>
      <c r="HOE66" s="743"/>
      <c r="HOF66" s="743"/>
      <c r="HOG66" s="743"/>
      <c r="HOH66" s="743"/>
      <c r="HOI66" s="743"/>
      <c r="HOJ66" s="743"/>
      <c r="HOK66" s="743"/>
      <c r="HOL66" s="743"/>
      <c r="HOM66" s="743"/>
      <c r="HON66" s="743"/>
      <c r="HOO66" s="743"/>
      <c r="HOP66" s="743"/>
      <c r="HOQ66" s="743"/>
      <c r="HOR66" s="743"/>
      <c r="HOS66" s="743"/>
      <c r="HOT66" s="743"/>
      <c r="HOU66" s="743"/>
      <c r="HOV66" s="743"/>
      <c r="HOW66" s="743"/>
      <c r="HOX66" s="743"/>
      <c r="HOY66" s="743"/>
      <c r="HOZ66" s="743"/>
      <c r="HPA66" s="743"/>
      <c r="HPB66" s="743"/>
      <c r="HPC66" s="743"/>
      <c r="HPD66" s="743"/>
      <c r="HPE66" s="743"/>
      <c r="HPF66" s="743"/>
      <c r="HPG66" s="743"/>
      <c r="HPH66" s="743"/>
      <c r="HPI66" s="743"/>
      <c r="HPJ66" s="743"/>
      <c r="HPK66" s="743"/>
      <c r="HPL66" s="743"/>
      <c r="HPM66" s="743"/>
      <c r="HPN66" s="743"/>
      <c r="HPO66" s="743"/>
      <c r="HPP66" s="743"/>
      <c r="HPQ66" s="743"/>
      <c r="HPR66" s="743"/>
      <c r="HPS66" s="743"/>
      <c r="HPT66" s="743"/>
      <c r="HPU66" s="743"/>
      <c r="HPV66" s="743"/>
      <c r="HPW66" s="743"/>
      <c r="HPX66" s="743"/>
      <c r="HPY66" s="743"/>
      <c r="HPZ66" s="743"/>
      <c r="HQA66" s="743"/>
      <c r="HQB66" s="743"/>
      <c r="HQC66" s="743"/>
      <c r="HQD66" s="743"/>
      <c r="HQE66" s="743"/>
      <c r="HQF66" s="743"/>
      <c r="HQG66" s="743"/>
      <c r="HQH66" s="743"/>
      <c r="HQI66" s="743"/>
      <c r="HQJ66" s="743"/>
      <c r="HQK66" s="743"/>
      <c r="HQL66" s="743"/>
      <c r="HQM66" s="743"/>
      <c r="HQN66" s="743"/>
      <c r="HQO66" s="743"/>
      <c r="HQP66" s="743"/>
      <c r="HQQ66" s="743"/>
      <c r="HQR66" s="743"/>
      <c r="HQS66" s="743"/>
      <c r="HQT66" s="743"/>
      <c r="HQU66" s="743"/>
      <c r="HQV66" s="743"/>
      <c r="HQW66" s="743"/>
      <c r="HQX66" s="743"/>
      <c r="HQY66" s="743"/>
      <c r="HQZ66" s="743"/>
      <c r="HRA66" s="743"/>
      <c r="HRB66" s="743"/>
      <c r="HRC66" s="743"/>
      <c r="HRD66" s="743"/>
      <c r="HRE66" s="743"/>
      <c r="HRF66" s="743"/>
      <c r="HRG66" s="743"/>
      <c r="HRH66" s="743"/>
      <c r="HRI66" s="743"/>
      <c r="HRJ66" s="743"/>
      <c r="HRK66" s="743"/>
      <c r="HRL66" s="743"/>
      <c r="HRM66" s="743"/>
      <c r="HRN66" s="743"/>
      <c r="HRO66" s="743"/>
      <c r="HRP66" s="743"/>
      <c r="HRQ66" s="743"/>
      <c r="HRR66" s="743"/>
      <c r="HRS66" s="743"/>
      <c r="HRT66" s="743"/>
      <c r="HRU66" s="743"/>
      <c r="HRV66" s="743"/>
      <c r="HRW66" s="743"/>
      <c r="HRX66" s="743"/>
      <c r="HRY66" s="743"/>
      <c r="HRZ66" s="743"/>
      <c r="HSA66" s="743"/>
      <c r="HSB66" s="743"/>
      <c r="HSC66" s="743"/>
      <c r="HSD66" s="743"/>
      <c r="HSE66" s="743"/>
      <c r="HSF66" s="743"/>
      <c r="HSG66" s="743"/>
      <c r="HSH66" s="743"/>
      <c r="HSI66" s="743"/>
      <c r="HSJ66" s="743"/>
      <c r="HSK66" s="743"/>
      <c r="HSL66" s="743"/>
      <c r="HSM66" s="743"/>
      <c r="HSN66" s="743"/>
      <c r="HSO66" s="743"/>
      <c r="HSP66" s="743"/>
      <c r="HSQ66" s="743"/>
      <c r="HSR66" s="743"/>
      <c r="HSS66" s="743"/>
      <c r="HST66" s="743"/>
      <c r="HSU66" s="743"/>
      <c r="HSV66" s="743"/>
      <c r="HSW66" s="743"/>
      <c r="HSX66" s="743"/>
      <c r="HSY66" s="743"/>
      <c r="HSZ66" s="743"/>
      <c r="HTA66" s="743"/>
      <c r="HTB66" s="743"/>
      <c r="HTC66" s="743"/>
      <c r="HTD66" s="743"/>
      <c r="HTE66" s="743"/>
      <c r="HTF66" s="743"/>
      <c r="HTG66" s="743"/>
      <c r="HTH66" s="743"/>
      <c r="HTI66" s="743"/>
      <c r="HTJ66" s="743"/>
      <c r="HTK66" s="743"/>
      <c r="HTL66" s="743"/>
      <c r="HTM66" s="743"/>
      <c r="HTN66" s="743"/>
      <c r="HTO66" s="743"/>
      <c r="HTP66" s="743"/>
      <c r="HTQ66" s="743"/>
      <c r="HTR66" s="743"/>
      <c r="HTS66" s="743"/>
      <c r="HTT66" s="743"/>
      <c r="HTU66" s="743"/>
      <c r="HTV66" s="743"/>
      <c r="HTW66" s="743"/>
      <c r="HTX66" s="743"/>
      <c r="HTY66" s="743"/>
      <c r="HTZ66" s="743"/>
      <c r="HUA66" s="743"/>
      <c r="HUB66" s="743"/>
      <c r="HUC66" s="743"/>
      <c r="HUD66" s="743"/>
      <c r="HUE66" s="743"/>
      <c r="HUF66" s="743"/>
      <c r="HUG66" s="743"/>
      <c r="HUH66" s="743"/>
      <c r="HUI66" s="743"/>
      <c r="HUJ66" s="743"/>
      <c r="HUK66" s="743"/>
      <c r="HUL66" s="743"/>
      <c r="HUM66" s="743"/>
      <c r="HUN66" s="743"/>
      <c r="HUO66" s="743"/>
      <c r="HUP66" s="743"/>
      <c r="HUQ66" s="743"/>
      <c r="HUR66" s="743"/>
      <c r="HUS66" s="743"/>
      <c r="HUT66" s="743"/>
      <c r="HUU66" s="743"/>
      <c r="HUV66" s="743"/>
      <c r="HUW66" s="743"/>
      <c r="HUX66" s="743"/>
      <c r="HUY66" s="743"/>
      <c r="HUZ66" s="743"/>
      <c r="HVA66" s="743"/>
      <c r="HVB66" s="743"/>
      <c r="HVC66" s="743"/>
      <c r="HVD66" s="743"/>
      <c r="HVE66" s="743"/>
      <c r="HVF66" s="743"/>
      <c r="HVG66" s="743"/>
      <c r="HVH66" s="743"/>
      <c r="HVI66" s="743"/>
      <c r="HVJ66" s="743"/>
      <c r="HVK66" s="743"/>
      <c r="HVL66" s="743"/>
      <c r="HVM66" s="743"/>
      <c r="HVN66" s="743"/>
      <c r="HVO66" s="743"/>
      <c r="HVP66" s="743"/>
      <c r="HVQ66" s="743"/>
      <c r="HVR66" s="743"/>
      <c r="HVS66" s="743"/>
      <c r="HVT66" s="743"/>
      <c r="HVU66" s="743"/>
      <c r="HVV66" s="743"/>
      <c r="HVW66" s="743"/>
      <c r="HVX66" s="743"/>
      <c r="HVY66" s="743"/>
      <c r="HVZ66" s="743"/>
      <c r="HWA66" s="743"/>
      <c r="HWB66" s="743"/>
      <c r="HWC66" s="743"/>
      <c r="HWD66" s="743"/>
      <c r="HWE66" s="743"/>
      <c r="HWF66" s="743"/>
      <c r="HWG66" s="743"/>
      <c r="HWH66" s="743"/>
      <c r="HWI66" s="743"/>
      <c r="HWJ66" s="743"/>
      <c r="HWK66" s="743"/>
      <c r="HWL66" s="743"/>
      <c r="HWM66" s="743"/>
      <c r="HWN66" s="743"/>
      <c r="HWO66" s="743"/>
      <c r="HWP66" s="743"/>
      <c r="HWQ66" s="743"/>
      <c r="HWR66" s="743"/>
      <c r="HWS66" s="743"/>
      <c r="HWT66" s="743"/>
      <c r="HWU66" s="743"/>
      <c r="HWV66" s="743"/>
      <c r="HWW66" s="743"/>
      <c r="HWX66" s="743"/>
      <c r="HWY66" s="743"/>
      <c r="HWZ66" s="743"/>
      <c r="HXA66" s="743"/>
      <c r="HXB66" s="743"/>
      <c r="HXC66" s="743"/>
      <c r="HXD66" s="743"/>
      <c r="HXE66" s="743"/>
      <c r="HXF66" s="743"/>
      <c r="HXG66" s="743"/>
      <c r="HXH66" s="743"/>
      <c r="HXI66" s="743"/>
      <c r="HXJ66" s="743"/>
      <c r="HXK66" s="743"/>
      <c r="HXL66" s="743"/>
      <c r="HXM66" s="743"/>
      <c r="HXN66" s="743"/>
      <c r="HXO66" s="743"/>
      <c r="HXP66" s="743"/>
      <c r="HXQ66" s="743"/>
      <c r="HXR66" s="743"/>
      <c r="HXS66" s="743"/>
      <c r="HXT66" s="743"/>
      <c r="HXU66" s="743"/>
      <c r="HXV66" s="743"/>
      <c r="HXW66" s="743"/>
      <c r="HXX66" s="743"/>
      <c r="HXY66" s="743"/>
      <c r="HXZ66" s="743"/>
      <c r="HYA66" s="743"/>
      <c r="HYB66" s="743"/>
      <c r="HYC66" s="743"/>
      <c r="HYD66" s="743"/>
      <c r="HYE66" s="743"/>
      <c r="HYF66" s="743"/>
      <c r="HYG66" s="743"/>
      <c r="HYH66" s="743"/>
      <c r="HYI66" s="743"/>
      <c r="HYJ66" s="743"/>
      <c r="HYK66" s="743"/>
      <c r="HYL66" s="743"/>
      <c r="HYM66" s="743"/>
      <c r="HYN66" s="743"/>
      <c r="HYO66" s="743"/>
      <c r="HYP66" s="743"/>
      <c r="HYQ66" s="743"/>
      <c r="HYR66" s="743"/>
      <c r="HYS66" s="743"/>
      <c r="HYT66" s="743"/>
      <c r="HYU66" s="743"/>
      <c r="HYV66" s="743"/>
      <c r="HYW66" s="743"/>
      <c r="HYX66" s="743"/>
      <c r="HYY66" s="743"/>
      <c r="HYZ66" s="743"/>
      <c r="HZA66" s="743"/>
      <c r="HZB66" s="743"/>
      <c r="HZC66" s="743"/>
      <c r="HZD66" s="743"/>
      <c r="HZE66" s="743"/>
      <c r="HZF66" s="743"/>
      <c r="HZG66" s="743"/>
      <c r="HZH66" s="743"/>
      <c r="HZI66" s="743"/>
      <c r="HZJ66" s="743"/>
      <c r="HZK66" s="743"/>
      <c r="HZL66" s="743"/>
      <c r="HZM66" s="743"/>
      <c r="HZN66" s="743"/>
      <c r="HZO66" s="743"/>
      <c r="HZP66" s="743"/>
      <c r="HZQ66" s="743"/>
      <c r="HZR66" s="743"/>
      <c r="HZS66" s="743"/>
      <c r="HZT66" s="743"/>
      <c r="HZU66" s="743"/>
      <c r="HZV66" s="743"/>
      <c r="HZW66" s="743"/>
      <c r="HZX66" s="743"/>
      <c r="HZY66" s="743"/>
      <c r="HZZ66" s="743"/>
      <c r="IAA66" s="743"/>
      <c r="IAB66" s="743"/>
      <c r="IAC66" s="743"/>
      <c r="IAD66" s="743"/>
      <c r="IAE66" s="743"/>
      <c r="IAF66" s="743"/>
      <c r="IAG66" s="743"/>
      <c r="IAH66" s="743"/>
      <c r="IAI66" s="743"/>
      <c r="IAJ66" s="743"/>
      <c r="IAK66" s="743"/>
      <c r="IAL66" s="743"/>
      <c r="IAM66" s="743"/>
      <c r="IAN66" s="743"/>
      <c r="IAO66" s="743"/>
      <c r="IAP66" s="743"/>
      <c r="IAQ66" s="743"/>
      <c r="IAR66" s="743"/>
      <c r="IAS66" s="743"/>
      <c r="IAT66" s="743"/>
      <c r="IAU66" s="743"/>
      <c r="IAV66" s="743"/>
      <c r="IAW66" s="743"/>
      <c r="IAX66" s="743"/>
      <c r="IAY66" s="743"/>
      <c r="IAZ66" s="743"/>
      <c r="IBA66" s="743"/>
      <c r="IBB66" s="743"/>
      <c r="IBC66" s="743"/>
      <c r="IBD66" s="743"/>
      <c r="IBE66" s="743"/>
      <c r="IBF66" s="743"/>
      <c r="IBG66" s="743"/>
      <c r="IBH66" s="743"/>
      <c r="IBI66" s="743"/>
      <c r="IBJ66" s="743"/>
      <c r="IBK66" s="743"/>
      <c r="IBL66" s="743"/>
      <c r="IBM66" s="743"/>
      <c r="IBN66" s="743"/>
      <c r="IBO66" s="743"/>
      <c r="IBP66" s="743"/>
      <c r="IBQ66" s="743"/>
      <c r="IBR66" s="743"/>
      <c r="IBS66" s="743"/>
      <c r="IBT66" s="743"/>
      <c r="IBU66" s="743"/>
      <c r="IBV66" s="743"/>
      <c r="IBW66" s="743"/>
      <c r="IBX66" s="743"/>
      <c r="IBY66" s="743"/>
      <c r="IBZ66" s="743"/>
      <c r="ICA66" s="743"/>
      <c r="ICB66" s="743"/>
      <c r="ICC66" s="743"/>
      <c r="ICD66" s="743"/>
      <c r="ICE66" s="743"/>
      <c r="ICF66" s="743"/>
      <c r="ICG66" s="743"/>
      <c r="ICH66" s="743"/>
      <c r="ICI66" s="743"/>
      <c r="ICJ66" s="743"/>
      <c r="ICK66" s="743"/>
      <c r="ICL66" s="743"/>
      <c r="ICM66" s="743"/>
      <c r="ICN66" s="743"/>
      <c r="ICO66" s="743"/>
      <c r="ICP66" s="743"/>
      <c r="ICQ66" s="743"/>
      <c r="ICR66" s="743"/>
      <c r="ICS66" s="743"/>
      <c r="ICT66" s="743"/>
      <c r="ICU66" s="743"/>
      <c r="ICV66" s="743"/>
      <c r="ICW66" s="743"/>
      <c r="ICX66" s="743"/>
      <c r="ICY66" s="743"/>
      <c r="ICZ66" s="743"/>
      <c r="IDA66" s="743"/>
      <c r="IDB66" s="743"/>
      <c r="IDC66" s="743"/>
      <c r="IDD66" s="743"/>
      <c r="IDE66" s="743"/>
      <c r="IDF66" s="743"/>
      <c r="IDG66" s="743"/>
      <c r="IDH66" s="743"/>
      <c r="IDI66" s="743"/>
      <c r="IDJ66" s="743"/>
      <c r="IDK66" s="743"/>
      <c r="IDL66" s="743"/>
      <c r="IDM66" s="743"/>
      <c r="IDN66" s="743"/>
      <c r="IDO66" s="743"/>
      <c r="IDP66" s="743"/>
      <c r="IDQ66" s="743"/>
      <c r="IDR66" s="743"/>
      <c r="IDS66" s="743"/>
      <c r="IDT66" s="743"/>
      <c r="IDU66" s="743"/>
      <c r="IDV66" s="743"/>
      <c r="IDW66" s="743"/>
      <c r="IDX66" s="743"/>
      <c r="IDY66" s="743"/>
      <c r="IDZ66" s="743"/>
      <c r="IEA66" s="743"/>
      <c r="IEB66" s="743"/>
      <c r="IEC66" s="743"/>
      <c r="IED66" s="743"/>
      <c r="IEE66" s="743"/>
      <c r="IEF66" s="743"/>
      <c r="IEG66" s="743"/>
      <c r="IEH66" s="743"/>
      <c r="IEI66" s="743"/>
      <c r="IEJ66" s="743"/>
      <c r="IEK66" s="743"/>
      <c r="IEL66" s="743"/>
      <c r="IEM66" s="743"/>
      <c r="IEN66" s="743"/>
      <c r="IEO66" s="743"/>
      <c r="IEP66" s="743"/>
      <c r="IEQ66" s="743"/>
      <c r="IER66" s="743"/>
      <c r="IES66" s="743"/>
      <c r="IET66" s="743"/>
      <c r="IEU66" s="743"/>
      <c r="IEV66" s="743"/>
      <c r="IEW66" s="743"/>
      <c r="IEX66" s="743"/>
      <c r="IEY66" s="743"/>
      <c r="IEZ66" s="743"/>
      <c r="IFA66" s="743"/>
      <c r="IFB66" s="743"/>
      <c r="IFC66" s="743"/>
      <c r="IFD66" s="743"/>
      <c r="IFE66" s="743"/>
      <c r="IFF66" s="743"/>
      <c r="IFG66" s="743"/>
      <c r="IFH66" s="743"/>
      <c r="IFI66" s="743"/>
      <c r="IFJ66" s="743"/>
      <c r="IFK66" s="743"/>
      <c r="IFL66" s="743"/>
      <c r="IFM66" s="743"/>
      <c r="IFN66" s="743"/>
      <c r="IFO66" s="743"/>
      <c r="IFP66" s="743"/>
      <c r="IFQ66" s="743"/>
      <c r="IFR66" s="743"/>
      <c r="IFS66" s="743"/>
      <c r="IFT66" s="743"/>
      <c r="IFU66" s="743"/>
      <c r="IFV66" s="743"/>
      <c r="IFW66" s="743"/>
      <c r="IFX66" s="743"/>
      <c r="IFY66" s="743"/>
      <c r="IFZ66" s="743"/>
      <c r="IGA66" s="743"/>
      <c r="IGB66" s="743"/>
      <c r="IGC66" s="743"/>
      <c r="IGD66" s="743"/>
      <c r="IGE66" s="743"/>
      <c r="IGF66" s="743"/>
      <c r="IGG66" s="743"/>
      <c r="IGH66" s="743"/>
      <c r="IGI66" s="743"/>
      <c r="IGJ66" s="743"/>
      <c r="IGK66" s="743"/>
      <c r="IGL66" s="743"/>
      <c r="IGM66" s="743"/>
      <c r="IGN66" s="743"/>
      <c r="IGO66" s="743"/>
      <c r="IGP66" s="743"/>
      <c r="IGQ66" s="743"/>
      <c r="IGR66" s="743"/>
      <c r="IGS66" s="743"/>
      <c r="IGT66" s="743"/>
      <c r="IGU66" s="743"/>
      <c r="IGV66" s="743"/>
      <c r="IGW66" s="743"/>
      <c r="IGX66" s="743"/>
      <c r="IGY66" s="743"/>
      <c r="IGZ66" s="743"/>
      <c r="IHA66" s="743"/>
      <c r="IHB66" s="743"/>
      <c r="IHC66" s="743"/>
      <c r="IHD66" s="743"/>
      <c r="IHE66" s="743"/>
      <c r="IHF66" s="743"/>
      <c r="IHG66" s="743"/>
      <c r="IHH66" s="743"/>
      <c r="IHI66" s="743"/>
      <c r="IHJ66" s="743"/>
      <c r="IHK66" s="743"/>
      <c r="IHL66" s="743"/>
      <c r="IHM66" s="743"/>
      <c r="IHN66" s="743"/>
      <c r="IHO66" s="743"/>
      <c r="IHP66" s="743"/>
      <c r="IHQ66" s="743"/>
      <c r="IHR66" s="743"/>
      <c r="IHS66" s="743"/>
      <c r="IHT66" s="743"/>
      <c r="IHU66" s="743"/>
      <c r="IHV66" s="743"/>
      <c r="IHW66" s="743"/>
      <c r="IHX66" s="743"/>
      <c r="IHY66" s="743"/>
      <c r="IHZ66" s="743"/>
      <c r="IIA66" s="743"/>
      <c r="IIB66" s="743"/>
      <c r="IIC66" s="743"/>
      <c r="IID66" s="743"/>
      <c r="IIE66" s="743"/>
      <c r="IIF66" s="743"/>
      <c r="IIG66" s="743"/>
      <c r="IIH66" s="743"/>
      <c r="III66" s="743"/>
      <c r="IIJ66" s="743"/>
      <c r="IIK66" s="743"/>
      <c r="IIL66" s="743"/>
      <c r="IIM66" s="743"/>
      <c r="IIN66" s="743"/>
      <c r="IIO66" s="743"/>
      <c r="IIP66" s="743"/>
      <c r="IIQ66" s="743"/>
      <c r="IIR66" s="743"/>
      <c r="IIS66" s="743"/>
      <c r="IIT66" s="743"/>
      <c r="IIU66" s="743"/>
      <c r="IIV66" s="743"/>
      <c r="IIW66" s="743"/>
      <c r="IIX66" s="743"/>
      <c r="IIY66" s="743"/>
      <c r="IIZ66" s="743"/>
      <c r="IJA66" s="743"/>
      <c r="IJB66" s="743"/>
      <c r="IJC66" s="743"/>
      <c r="IJD66" s="743"/>
      <c r="IJE66" s="743"/>
      <c r="IJF66" s="743"/>
      <c r="IJG66" s="743"/>
      <c r="IJH66" s="743"/>
      <c r="IJI66" s="743"/>
      <c r="IJJ66" s="743"/>
      <c r="IJK66" s="743"/>
      <c r="IJL66" s="743"/>
      <c r="IJM66" s="743"/>
      <c r="IJN66" s="743"/>
      <c r="IJO66" s="743"/>
      <c r="IJP66" s="743"/>
      <c r="IJQ66" s="743"/>
      <c r="IJR66" s="743"/>
      <c r="IJS66" s="743"/>
      <c r="IJT66" s="743"/>
      <c r="IJU66" s="743"/>
      <c r="IJV66" s="743"/>
      <c r="IJW66" s="743"/>
      <c r="IJX66" s="743"/>
      <c r="IJY66" s="743"/>
      <c r="IJZ66" s="743"/>
      <c r="IKA66" s="743"/>
      <c r="IKB66" s="743"/>
      <c r="IKC66" s="743"/>
      <c r="IKD66" s="743"/>
      <c r="IKE66" s="743"/>
      <c r="IKF66" s="743"/>
      <c r="IKG66" s="743"/>
      <c r="IKH66" s="743"/>
      <c r="IKI66" s="743"/>
      <c r="IKJ66" s="743"/>
      <c r="IKK66" s="743"/>
      <c r="IKL66" s="743"/>
      <c r="IKM66" s="743"/>
      <c r="IKN66" s="743"/>
      <c r="IKO66" s="743"/>
      <c r="IKP66" s="743"/>
      <c r="IKQ66" s="743"/>
      <c r="IKR66" s="743"/>
      <c r="IKS66" s="743"/>
      <c r="IKT66" s="743"/>
      <c r="IKU66" s="743"/>
      <c r="IKV66" s="743"/>
      <c r="IKW66" s="743"/>
      <c r="IKX66" s="743"/>
      <c r="IKY66" s="743"/>
      <c r="IKZ66" s="743"/>
      <c r="ILA66" s="743"/>
      <c r="ILB66" s="743"/>
      <c r="ILC66" s="743"/>
      <c r="ILD66" s="743"/>
      <c r="ILE66" s="743"/>
      <c r="ILF66" s="743"/>
      <c r="ILG66" s="743"/>
      <c r="ILH66" s="743"/>
      <c r="ILI66" s="743"/>
      <c r="ILJ66" s="743"/>
      <c r="ILK66" s="743"/>
      <c r="ILL66" s="743"/>
      <c r="ILM66" s="743"/>
      <c r="ILN66" s="743"/>
      <c r="ILO66" s="743"/>
      <c r="ILP66" s="743"/>
      <c r="ILQ66" s="743"/>
      <c r="ILR66" s="743"/>
      <c r="ILS66" s="743"/>
      <c r="ILT66" s="743"/>
      <c r="ILU66" s="743"/>
      <c r="ILV66" s="743"/>
      <c r="ILW66" s="743"/>
      <c r="ILX66" s="743"/>
      <c r="ILY66" s="743"/>
      <c r="ILZ66" s="743"/>
      <c r="IMA66" s="743"/>
      <c r="IMB66" s="743"/>
      <c r="IMC66" s="743"/>
      <c r="IMD66" s="743"/>
      <c r="IME66" s="743"/>
      <c r="IMF66" s="743"/>
      <c r="IMG66" s="743"/>
      <c r="IMH66" s="743"/>
      <c r="IMI66" s="743"/>
      <c r="IMJ66" s="743"/>
      <c r="IMK66" s="743"/>
      <c r="IML66" s="743"/>
      <c r="IMM66" s="743"/>
      <c r="IMN66" s="743"/>
      <c r="IMO66" s="743"/>
      <c r="IMP66" s="743"/>
      <c r="IMQ66" s="743"/>
      <c r="IMR66" s="743"/>
      <c r="IMS66" s="743"/>
      <c r="IMT66" s="743"/>
      <c r="IMU66" s="743"/>
      <c r="IMV66" s="743"/>
      <c r="IMW66" s="743"/>
      <c r="IMX66" s="743"/>
      <c r="IMY66" s="743"/>
      <c r="IMZ66" s="743"/>
      <c r="INA66" s="743"/>
      <c r="INB66" s="743"/>
      <c r="INC66" s="743"/>
      <c r="IND66" s="743"/>
      <c r="INE66" s="743"/>
      <c r="INF66" s="743"/>
      <c r="ING66" s="743"/>
      <c r="INH66" s="743"/>
      <c r="INI66" s="743"/>
      <c r="INJ66" s="743"/>
      <c r="INK66" s="743"/>
      <c r="INL66" s="743"/>
      <c r="INM66" s="743"/>
      <c r="INN66" s="743"/>
      <c r="INO66" s="743"/>
      <c r="INP66" s="743"/>
      <c r="INQ66" s="743"/>
      <c r="INR66" s="743"/>
      <c r="INS66" s="743"/>
      <c r="INT66" s="743"/>
      <c r="INU66" s="743"/>
      <c r="INV66" s="743"/>
      <c r="INW66" s="743"/>
      <c r="INX66" s="743"/>
      <c r="INY66" s="743"/>
      <c r="INZ66" s="743"/>
      <c r="IOA66" s="743"/>
      <c r="IOB66" s="743"/>
      <c r="IOC66" s="743"/>
      <c r="IOD66" s="743"/>
      <c r="IOE66" s="743"/>
      <c r="IOF66" s="743"/>
      <c r="IOG66" s="743"/>
      <c r="IOH66" s="743"/>
      <c r="IOI66" s="743"/>
      <c r="IOJ66" s="743"/>
      <c r="IOK66" s="743"/>
      <c r="IOL66" s="743"/>
      <c r="IOM66" s="743"/>
      <c r="ION66" s="743"/>
      <c r="IOO66" s="743"/>
      <c r="IOP66" s="743"/>
      <c r="IOQ66" s="743"/>
      <c r="IOR66" s="743"/>
      <c r="IOS66" s="743"/>
      <c r="IOT66" s="743"/>
      <c r="IOU66" s="743"/>
      <c r="IOV66" s="743"/>
      <c r="IOW66" s="743"/>
      <c r="IOX66" s="743"/>
      <c r="IOY66" s="743"/>
      <c r="IOZ66" s="743"/>
      <c r="IPA66" s="743"/>
      <c r="IPB66" s="743"/>
      <c r="IPC66" s="743"/>
      <c r="IPD66" s="743"/>
      <c r="IPE66" s="743"/>
      <c r="IPF66" s="743"/>
      <c r="IPG66" s="743"/>
      <c r="IPH66" s="743"/>
      <c r="IPI66" s="743"/>
      <c r="IPJ66" s="743"/>
      <c r="IPK66" s="743"/>
      <c r="IPL66" s="743"/>
      <c r="IPM66" s="743"/>
      <c r="IPN66" s="743"/>
      <c r="IPO66" s="743"/>
      <c r="IPP66" s="743"/>
      <c r="IPQ66" s="743"/>
      <c r="IPR66" s="743"/>
      <c r="IPS66" s="743"/>
      <c r="IPT66" s="743"/>
      <c r="IPU66" s="743"/>
      <c r="IPV66" s="743"/>
      <c r="IPW66" s="743"/>
      <c r="IPX66" s="743"/>
      <c r="IPY66" s="743"/>
      <c r="IPZ66" s="743"/>
      <c r="IQA66" s="743"/>
      <c r="IQB66" s="743"/>
      <c r="IQC66" s="743"/>
      <c r="IQD66" s="743"/>
      <c r="IQE66" s="743"/>
      <c r="IQF66" s="743"/>
      <c r="IQG66" s="743"/>
      <c r="IQH66" s="743"/>
      <c r="IQI66" s="743"/>
      <c r="IQJ66" s="743"/>
      <c r="IQK66" s="743"/>
      <c r="IQL66" s="743"/>
      <c r="IQM66" s="743"/>
      <c r="IQN66" s="743"/>
      <c r="IQO66" s="743"/>
      <c r="IQP66" s="743"/>
      <c r="IQQ66" s="743"/>
      <c r="IQR66" s="743"/>
      <c r="IQS66" s="743"/>
      <c r="IQT66" s="743"/>
      <c r="IQU66" s="743"/>
      <c r="IQV66" s="743"/>
      <c r="IQW66" s="743"/>
      <c r="IQX66" s="743"/>
      <c r="IQY66" s="743"/>
      <c r="IQZ66" s="743"/>
      <c r="IRA66" s="743"/>
      <c r="IRB66" s="743"/>
      <c r="IRC66" s="743"/>
      <c r="IRD66" s="743"/>
      <c r="IRE66" s="743"/>
      <c r="IRF66" s="743"/>
      <c r="IRG66" s="743"/>
      <c r="IRH66" s="743"/>
      <c r="IRI66" s="743"/>
      <c r="IRJ66" s="743"/>
      <c r="IRK66" s="743"/>
      <c r="IRL66" s="743"/>
      <c r="IRM66" s="743"/>
      <c r="IRN66" s="743"/>
      <c r="IRO66" s="743"/>
      <c r="IRP66" s="743"/>
      <c r="IRQ66" s="743"/>
      <c r="IRR66" s="743"/>
      <c r="IRS66" s="743"/>
      <c r="IRT66" s="743"/>
      <c r="IRU66" s="743"/>
      <c r="IRV66" s="743"/>
      <c r="IRW66" s="743"/>
      <c r="IRX66" s="743"/>
      <c r="IRY66" s="743"/>
      <c r="IRZ66" s="743"/>
      <c r="ISA66" s="743"/>
      <c r="ISB66" s="743"/>
      <c r="ISC66" s="743"/>
      <c r="ISD66" s="743"/>
      <c r="ISE66" s="743"/>
      <c r="ISF66" s="743"/>
      <c r="ISG66" s="743"/>
      <c r="ISH66" s="743"/>
      <c r="ISI66" s="743"/>
      <c r="ISJ66" s="743"/>
      <c r="ISK66" s="743"/>
      <c r="ISL66" s="743"/>
      <c r="ISM66" s="743"/>
      <c r="ISN66" s="743"/>
      <c r="ISO66" s="743"/>
      <c r="ISP66" s="743"/>
      <c r="ISQ66" s="743"/>
      <c r="ISR66" s="743"/>
      <c r="ISS66" s="743"/>
      <c r="IST66" s="743"/>
      <c r="ISU66" s="743"/>
      <c r="ISV66" s="743"/>
      <c r="ISW66" s="743"/>
      <c r="ISX66" s="743"/>
      <c r="ISY66" s="743"/>
      <c r="ISZ66" s="743"/>
      <c r="ITA66" s="743"/>
      <c r="ITB66" s="743"/>
      <c r="ITC66" s="743"/>
      <c r="ITD66" s="743"/>
      <c r="ITE66" s="743"/>
      <c r="ITF66" s="743"/>
      <c r="ITG66" s="743"/>
      <c r="ITH66" s="743"/>
      <c r="ITI66" s="743"/>
      <c r="ITJ66" s="743"/>
      <c r="ITK66" s="743"/>
      <c r="ITL66" s="743"/>
      <c r="ITM66" s="743"/>
      <c r="ITN66" s="743"/>
      <c r="ITO66" s="743"/>
      <c r="ITP66" s="743"/>
      <c r="ITQ66" s="743"/>
      <c r="ITR66" s="743"/>
      <c r="ITS66" s="743"/>
      <c r="ITT66" s="743"/>
      <c r="ITU66" s="743"/>
      <c r="ITV66" s="743"/>
      <c r="ITW66" s="743"/>
      <c r="ITX66" s="743"/>
      <c r="ITY66" s="743"/>
      <c r="ITZ66" s="743"/>
      <c r="IUA66" s="743"/>
      <c r="IUB66" s="743"/>
      <c r="IUC66" s="743"/>
      <c r="IUD66" s="743"/>
      <c r="IUE66" s="743"/>
      <c r="IUF66" s="743"/>
      <c r="IUG66" s="743"/>
      <c r="IUH66" s="743"/>
      <c r="IUI66" s="743"/>
      <c r="IUJ66" s="743"/>
      <c r="IUK66" s="743"/>
      <c r="IUL66" s="743"/>
      <c r="IUM66" s="743"/>
      <c r="IUN66" s="743"/>
      <c r="IUO66" s="743"/>
      <c r="IUP66" s="743"/>
      <c r="IUQ66" s="743"/>
      <c r="IUR66" s="743"/>
      <c r="IUS66" s="743"/>
      <c r="IUT66" s="743"/>
      <c r="IUU66" s="743"/>
      <c r="IUV66" s="743"/>
      <c r="IUW66" s="743"/>
      <c r="IUX66" s="743"/>
      <c r="IUY66" s="743"/>
      <c r="IUZ66" s="743"/>
      <c r="IVA66" s="743"/>
      <c r="IVB66" s="743"/>
      <c r="IVC66" s="743"/>
      <c r="IVD66" s="743"/>
      <c r="IVE66" s="743"/>
      <c r="IVF66" s="743"/>
      <c r="IVG66" s="743"/>
      <c r="IVH66" s="743"/>
      <c r="IVI66" s="743"/>
      <c r="IVJ66" s="743"/>
      <c r="IVK66" s="743"/>
      <c r="IVL66" s="743"/>
      <c r="IVM66" s="743"/>
      <c r="IVN66" s="743"/>
      <c r="IVO66" s="743"/>
      <c r="IVP66" s="743"/>
      <c r="IVQ66" s="743"/>
      <c r="IVR66" s="743"/>
      <c r="IVS66" s="743"/>
      <c r="IVT66" s="743"/>
      <c r="IVU66" s="743"/>
      <c r="IVV66" s="743"/>
      <c r="IVW66" s="743"/>
      <c r="IVX66" s="743"/>
      <c r="IVY66" s="743"/>
      <c r="IVZ66" s="743"/>
      <c r="IWA66" s="743"/>
      <c r="IWB66" s="743"/>
      <c r="IWC66" s="743"/>
      <c r="IWD66" s="743"/>
      <c r="IWE66" s="743"/>
      <c r="IWF66" s="743"/>
      <c r="IWG66" s="743"/>
      <c r="IWH66" s="743"/>
      <c r="IWI66" s="743"/>
      <c r="IWJ66" s="743"/>
      <c r="IWK66" s="743"/>
      <c r="IWL66" s="743"/>
      <c r="IWM66" s="743"/>
      <c r="IWN66" s="743"/>
      <c r="IWO66" s="743"/>
      <c r="IWP66" s="743"/>
      <c r="IWQ66" s="743"/>
      <c r="IWR66" s="743"/>
      <c r="IWS66" s="743"/>
      <c r="IWT66" s="743"/>
      <c r="IWU66" s="743"/>
      <c r="IWV66" s="743"/>
      <c r="IWW66" s="743"/>
      <c r="IWX66" s="743"/>
      <c r="IWY66" s="743"/>
      <c r="IWZ66" s="743"/>
      <c r="IXA66" s="743"/>
      <c r="IXB66" s="743"/>
      <c r="IXC66" s="743"/>
      <c r="IXD66" s="743"/>
      <c r="IXE66" s="743"/>
      <c r="IXF66" s="743"/>
      <c r="IXG66" s="743"/>
      <c r="IXH66" s="743"/>
      <c r="IXI66" s="743"/>
      <c r="IXJ66" s="743"/>
      <c r="IXK66" s="743"/>
      <c r="IXL66" s="743"/>
      <c r="IXM66" s="743"/>
      <c r="IXN66" s="743"/>
      <c r="IXO66" s="743"/>
      <c r="IXP66" s="743"/>
      <c r="IXQ66" s="743"/>
      <c r="IXR66" s="743"/>
      <c r="IXS66" s="743"/>
      <c r="IXT66" s="743"/>
      <c r="IXU66" s="743"/>
      <c r="IXV66" s="743"/>
      <c r="IXW66" s="743"/>
      <c r="IXX66" s="743"/>
      <c r="IXY66" s="743"/>
      <c r="IXZ66" s="743"/>
      <c r="IYA66" s="743"/>
      <c r="IYB66" s="743"/>
      <c r="IYC66" s="743"/>
      <c r="IYD66" s="743"/>
      <c r="IYE66" s="743"/>
      <c r="IYF66" s="743"/>
      <c r="IYG66" s="743"/>
      <c r="IYH66" s="743"/>
      <c r="IYI66" s="743"/>
      <c r="IYJ66" s="743"/>
      <c r="IYK66" s="743"/>
      <c r="IYL66" s="743"/>
      <c r="IYM66" s="743"/>
      <c r="IYN66" s="743"/>
      <c r="IYO66" s="743"/>
      <c r="IYP66" s="743"/>
      <c r="IYQ66" s="743"/>
      <c r="IYR66" s="743"/>
      <c r="IYS66" s="743"/>
      <c r="IYT66" s="743"/>
      <c r="IYU66" s="743"/>
      <c r="IYV66" s="743"/>
      <c r="IYW66" s="743"/>
      <c r="IYX66" s="743"/>
      <c r="IYY66" s="743"/>
      <c r="IYZ66" s="743"/>
      <c r="IZA66" s="743"/>
      <c r="IZB66" s="743"/>
      <c r="IZC66" s="743"/>
      <c r="IZD66" s="743"/>
      <c r="IZE66" s="743"/>
      <c r="IZF66" s="743"/>
      <c r="IZG66" s="743"/>
      <c r="IZH66" s="743"/>
      <c r="IZI66" s="743"/>
      <c r="IZJ66" s="743"/>
      <c r="IZK66" s="743"/>
      <c r="IZL66" s="743"/>
      <c r="IZM66" s="743"/>
      <c r="IZN66" s="743"/>
      <c r="IZO66" s="743"/>
      <c r="IZP66" s="743"/>
      <c r="IZQ66" s="743"/>
      <c r="IZR66" s="743"/>
      <c r="IZS66" s="743"/>
      <c r="IZT66" s="743"/>
      <c r="IZU66" s="743"/>
      <c r="IZV66" s="743"/>
      <c r="IZW66" s="743"/>
      <c r="IZX66" s="743"/>
      <c r="IZY66" s="743"/>
      <c r="IZZ66" s="743"/>
      <c r="JAA66" s="743"/>
      <c r="JAB66" s="743"/>
      <c r="JAC66" s="743"/>
      <c r="JAD66" s="743"/>
      <c r="JAE66" s="743"/>
      <c r="JAF66" s="743"/>
      <c r="JAG66" s="743"/>
      <c r="JAH66" s="743"/>
      <c r="JAI66" s="743"/>
      <c r="JAJ66" s="743"/>
      <c r="JAK66" s="743"/>
      <c r="JAL66" s="743"/>
      <c r="JAM66" s="743"/>
      <c r="JAN66" s="743"/>
      <c r="JAO66" s="743"/>
      <c r="JAP66" s="743"/>
      <c r="JAQ66" s="743"/>
      <c r="JAR66" s="743"/>
      <c r="JAS66" s="743"/>
      <c r="JAT66" s="743"/>
      <c r="JAU66" s="743"/>
      <c r="JAV66" s="743"/>
      <c r="JAW66" s="743"/>
      <c r="JAX66" s="743"/>
      <c r="JAY66" s="743"/>
      <c r="JAZ66" s="743"/>
      <c r="JBA66" s="743"/>
      <c r="JBB66" s="743"/>
      <c r="JBC66" s="743"/>
      <c r="JBD66" s="743"/>
      <c r="JBE66" s="743"/>
      <c r="JBF66" s="743"/>
      <c r="JBG66" s="743"/>
      <c r="JBH66" s="743"/>
      <c r="JBI66" s="743"/>
      <c r="JBJ66" s="743"/>
      <c r="JBK66" s="743"/>
      <c r="JBL66" s="743"/>
      <c r="JBM66" s="743"/>
      <c r="JBN66" s="743"/>
      <c r="JBO66" s="743"/>
      <c r="JBP66" s="743"/>
      <c r="JBQ66" s="743"/>
      <c r="JBR66" s="743"/>
      <c r="JBS66" s="743"/>
      <c r="JBT66" s="743"/>
      <c r="JBU66" s="743"/>
      <c r="JBV66" s="743"/>
      <c r="JBW66" s="743"/>
      <c r="JBX66" s="743"/>
      <c r="JBY66" s="743"/>
      <c r="JBZ66" s="743"/>
      <c r="JCA66" s="743"/>
      <c r="JCB66" s="743"/>
      <c r="JCC66" s="743"/>
      <c r="JCD66" s="743"/>
      <c r="JCE66" s="743"/>
      <c r="JCF66" s="743"/>
      <c r="JCG66" s="743"/>
      <c r="JCH66" s="743"/>
      <c r="JCI66" s="743"/>
      <c r="JCJ66" s="743"/>
      <c r="JCK66" s="743"/>
      <c r="JCL66" s="743"/>
      <c r="JCM66" s="743"/>
      <c r="JCN66" s="743"/>
      <c r="JCO66" s="743"/>
      <c r="JCP66" s="743"/>
      <c r="JCQ66" s="743"/>
      <c r="JCR66" s="743"/>
      <c r="JCS66" s="743"/>
      <c r="JCT66" s="743"/>
      <c r="JCU66" s="743"/>
      <c r="JCV66" s="743"/>
      <c r="JCW66" s="743"/>
      <c r="JCX66" s="743"/>
      <c r="JCY66" s="743"/>
      <c r="JCZ66" s="743"/>
      <c r="JDA66" s="743"/>
      <c r="JDB66" s="743"/>
      <c r="JDC66" s="743"/>
      <c r="JDD66" s="743"/>
      <c r="JDE66" s="743"/>
      <c r="JDF66" s="743"/>
      <c r="JDG66" s="743"/>
      <c r="JDH66" s="743"/>
      <c r="JDI66" s="743"/>
      <c r="JDJ66" s="743"/>
      <c r="JDK66" s="743"/>
      <c r="JDL66" s="743"/>
      <c r="JDM66" s="743"/>
      <c r="JDN66" s="743"/>
      <c r="JDO66" s="743"/>
      <c r="JDP66" s="743"/>
      <c r="JDQ66" s="743"/>
      <c r="JDR66" s="743"/>
      <c r="JDS66" s="743"/>
      <c r="JDT66" s="743"/>
      <c r="JDU66" s="743"/>
      <c r="JDV66" s="743"/>
      <c r="JDW66" s="743"/>
      <c r="JDX66" s="743"/>
      <c r="JDY66" s="743"/>
      <c r="JDZ66" s="743"/>
      <c r="JEA66" s="743"/>
      <c r="JEB66" s="743"/>
      <c r="JEC66" s="743"/>
      <c r="JED66" s="743"/>
      <c r="JEE66" s="743"/>
      <c r="JEF66" s="743"/>
      <c r="JEG66" s="743"/>
      <c r="JEH66" s="743"/>
      <c r="JEI66" s="743"/>
      <c r="JEJ66" s="743"/>
      <c r="JEK66" s="743"/>
      <c r="JEL66" s="743"/>
      <c r="JEM66" s="743"/>
      <c r="JEN66" s="743"/>
      <c r="JEO66" s="743"/>
      <c r="JEP66" s="743"/>
      <c r="JEQ66" s="743"/>
      <c r="JER66" s="743"/>
      <c r="JES66" s="743"/>
      <c r="JET66" s="743"/>
      <c r="JEU66" s="743"/>
      <c r="JEV66" s="743"/>
      <c r="JEW66" s="743"/>
      <c r="JEX66" s="743"/>
      <c r="JEY66" s="743"/>
      <c r="JEZ66" s="743"/>
      <c r="JFA66" s="743"/>
      <c r="JFB66" s="743"/>
      <c r="JFC66" s="743"/>
      <c r="JFD66" s="743"/>
      <c r="JFE66" s="743"/>
      <c r="JFF66" s="743"/>
      <c r="JFG66" s="743"/>
      <c r="JFH66" s="743"/>
      <c r="JFI66" s="743"/>
      <c r="JFJ66" s="743"/>
      <c r="JFK66" s="743"/>
      <c r="JFL66" s="743"/>
      <c r="JFM66" s="743"/>
      <c r="JFN66" s="743"/>
      <c r="JFO66" s="743"/>
      <c r="JFP66" s="743"/>
      <c r="JFQ66" s="743"/>
      <c r="JFR66" s="743"/>
      <c r="JFS66" s="743"/>
      <c r="JFT66" s="743"/>
      <c r="JFU66" s="743"/>
      <c r="JFV66" s="743"/>
      <c r="JFW66" s="743"/>
      <c r="JFX66" s="743"/>
      <c r="JFY66" s="743"/>
      <c r="JFZ66" s="743"/>
      <c r="JGA66" s="743"/>
      <c r="JGB66" s="743"/>
      <c r="JGC66" s="743"/>
      <c r="JGD66" s="743"/>
      <c r="JGE66" s="743"/>
      <c r="JGF66" s="743"/>
      <c r="JGG66" s="743"/>
      <c r="JGH66" s="743"/>
      <c r="JGI66" s="743"/>
      <c r="JGJ66" s="743"/>
      <c r="JGK66" s="743"/>
      <c r="JGL66" s="743"/>
      <c r="JGM66" s="743"/>
      <c r="JGN66" s="743"/>
      <c r="JGO66" s="743"/>
      <c r="JGP66" s="743"/>
      <c r="JGQ66" s="743"/>
      <c r="JGR66" s="743"/>
      <c r="JGS66" s="743"/>
      <c r="JGT66" s="743"/>
      <c r="JGU66" s="743"/>
      <c r="JGV66" s="743"/>
      <c r="JGW66" s="743"/>
      <c r="JGX66" s="743"/>
      <c r="JGY66" s="743"/>
      <c r="JGZ66" s="743"/>
      <c r="JHA66" s="743"/>
      <c r="JHB66" s="743"/>
      <c r="JHC66" s="743"/>
      <c r="JHD66" s="743"/>
      <c r="JHE66" s="743"/>
      <c r="JHF66" s="743"/>
      <c r="JHG66" s="743"/>
      <c r="JHH66" s="743"/>
      <c r="JHI66" s="743"/>
      <c r="JHJ66" s="743"/>
      <c r="JHK66" s="743"/>
      <c r="JHL66" s="743"/>
      <c r="JHM66" s="743"/>
      <c r="JHN66" s="743"/>
      <c r="JHO66" s="743"/>
      <c r="JHP66" s="743"/>
      <c r="JHQ66" s="743"/>
      <c r="JHR66" s="743"/>
      <c r="JHS66" s="743"/>
      <c r="JHT66" s="743"/>
      <c r="JHU66" s="743"/>
      <c r="JHV66" s="743"/>
      <c r="JHW66" s="743"/>
      <c r="JHX66" s="743"/>
      <c r="JHY66" s="743"/>
      <c r="JHZ66" s="743"/>
      <c r="JIA66" s="743"/>
      <c r="JIB66" s="743"/>
      <c r="JIC66" s="743"/>
      <c r="JID66" s="743"/>
      <c r="JIE66" s="743"/>
      <c r="JIF66" s="743"/>
      <c r="JIG66" s="743"/>
      <c r="JIH66" s="743"/>
      <c r="JII66" s="743"/>
      <c r="JIJ66" s="743"/>
      <c r="JIK66" s="743"/>
      <c r="JIL66" s="743"/>
      <c r="JIM66" s="743"/>
      <c r="JIN66" s="743"/>
      <c r="JIO66" s="743"/>
      <c r="JIP66" s="743"/>
      <c r="JIQ66" s="743"/>
      <c r="JIR66" s="743"/>
      <c r="JIS66" s="743"/>
      <c r="JIT66" s="743"/>
      <c r="JIU66" s="743"/>
      <c r="JIV66" s="743"/>
      <c r="JIW66" s="743"/>
      <c r="JIX66" s="743"/>
      <c r="JIY66" s="743"/>
      <c r="JIZ66" s="743"/>
      <c r="JJA66" s="743"/>
      <c r="JJB66" s="743"/>
      <c r="JJC66" s="743"/>
      <c r="JJD66" s="743"/>
      <c r="JJE66" s="743"/>
      <c r="JJF66" s="743"/>
      <c r="JJG66" s="743"/>
      <c r="JJH66" s="743"/>
      <c r="JJI66" s="743"/>
      <c r="JJJ66" s="743"/>
      <c r="JJK66" s="743"/>
      <c r="JJL66" s="743"/>
      <c r="JJM66" s="743"/>
      <c r="JJN66" s="743"/>
      <c r="JJO66" s="743"/>
      <c r="JJP66" s="743"/>
      <c r="JJQ66" s="743"/>
      <c r="JJR66" s="743"/>
      <c r="JJS66" s="743"/>
      <c r="JJT66" s="743"/>
      <c r="JJU66" s="743"/>
      <c r="JJV66" s="743"/>
      <c r="JJW66" s="743"/>
      <c r="JJX66" s="743"/>
      <c r="JJY66" s="743"/>
      <c r="JJZ66" s="743"/>
      <c r="JKA66" s="743"/>
      <c r="JKB66" s="743"/>
      <c r="JKC66" s="743"/>
      <c r="JKD66" s="743"/>
      <c r="JKE66" s="743"/>
      <c r="JKF66" s="743"/>
      <c r="JKG66" s="743"/>
      <c r="JKH66" s="743"/>
      <c r="JKI66" s="743"/>
      <c r="JKJ66" s="743"/>
      <c r="JKK66" s="743"/>
      <c r="JKL66" s="743"/>
      <c r="JKM66" s="743"/>
      <c r="JKN66" s="743"/>
      <c r="JKO66" s="743"/>
      <c r="JKP66" s="743"/>
      <c r="JKQ66" s="743"/>
      <c r="JKR66" s="743"/>
      <c r="JKS66" s="743"/>
      <c r="JKT66" s="743"/>
      <c r="JKU66" s="743"/>
      <c r="JKV66" s="743"/>
      <c r="JKW66" s="743"/>
      <c r="JKX66" s="743"/>
      <c r="JKY66" s="743"/>
      <c r="JKZ66" s="743"/>
      <c r="JLA66" s="743"/>
      <c r="JLB66" s="743"/>
      <c r="JLC66" s="743"/>
      <c r="JLD66" s="743"/>
      <c r="JLE66" s="743"/>
      <c r="JLF66" s="743"/>
      <c r="JLG66" s="743"/>
      <c r="JLH66" s="743"/>
      <c r="JLI66" s="743"/>
      <c r="JLJ66" s="743"/>
      <c r="JLK66" s="743"/>
      <c r="JLL66" s="743"/>
      <c r="JLM66" s="743"/>
      <c r="JLN66" s="743"/>
      <c r="JLO66" s="743"/>
      <c r="JLP66" s="743"/>
      <c r="JLQ66" s="743"/>
      <c r="JLR66" s="743"/>
      <c r="JLS66" s="743"/>
      <c r="JLT66" s="743"/>
      <c r="JLU66" s="743"/>
      <c r="JLV66" s="743"/>
      <c r="JLW66" s="743"/>
      <c r="JLX66" s="743"/>
      <c r="JLY66" s="743"/>
      <c r="JLZ66" s="743"/>
      <c r="JMA66" s="743"/>
      <c r="JMB66" s="743"/>
      <c r="JMC66" s="743"/>
      <c r="JMD66" s="743"/>
      <c r="JME66" s="743"/>
      <c r="JMF66" s="743"/>
      <c r="JMG66" s="743"/>
      <c r="JMH66" s="743"/>
      <c r="JMI66" s="743"/>
      <c r="JMJ66" s="743"/>
      <c r="JMK66" s="743"/>
      <c r="JML66" s="743"/>
      <c r="JMM66" s="743"/>
      <c r="JMN66" s="743"/>
      <c r="JMO66" s="743"/>
      <c r="JMP66" s="743"/>
      <c r="JMQ66" s="743"/>
      <c r="JMR66" s="743"/>
      <c r="JMS66" s="743"/>
      <c r="JMT66" s="743"/>
      <c r="JMU66" s="743"/>
      <c r="JMV66" s="743"/>
      <c r="JMW66" s="743"/>
      <c r="JMX66" s="743"/>
      <c r="JMY66" s="743"/>
      <c r="JMZ66" s="743"/>
      <c r="JNA66" s="743"/>
      <c r="JNB66" s="743"/>
      <c r="JNC66" s="743"/>
      <c r="JND66" s="743"/>
      <c r="JNE66" s="743"/>
      <c r="JNF66" s="743"/>
      <c r="JNG66" s="743"/>
      <c r="JNH66" s="743"/>
      <c r="JNI66" s="743"/>
      <c r="JNJ66" s="743"/>
      <c r="JNK66" s="743"/>
      <c r="JNL66" s="743"/>
      <c r="JNM66" s="743"/>
      <c r="JNN66" s="743"/>
      <c r="JNO66" s="743"/>
      <c r="JNP66" s="743"/>
      <c r="JNQ66" s="743"/>
      <c r="JNR66" s="743"/>
      <c r="JNS66" s="743"/>
      <c r="JNT66" s="743"/>
      <c r="JNU66" s="743"/>
      <c r="JNV66" s="743"/>
      <c r="JNW66" s="743"/>
      <c r="JNX66" s="743"/>
      <c r="JNY66" s="743"/>
      <c r="JNZ66" s="743"/>
      <c r="JOA66" s="743"/>
      <c r="JOB66" s="743"/>
      <c r="JOC66" s="743"/>
      <c r="JOD66" s="743"/>
      <c r="JOE66" s="743"/>
      <c r="JOF66" s="743"/>
      <c r="JOG66" s="743"/>
      <c r="JOH66" s="743"/>
      <c r="JOI66" s="743"/>
      <c r="JOJ66" s="743"/>
      <c r="JOK66" s="743"/>
      <c r="JOL66" s="743"/>
      <c r="JOM66" s="743"/>
      <c r="JON66" s="743"/>
      <c r="JOO66" s="743"/>
      <c r="JOP66" s="743"/>
      <c r="JOQ66" s="743"/>
      <c r="JOR66" s="743"/>
      <c r="JOS66" s="743"/>
      <c r="JOT66" s="743"/>
      <c r="JOU66" s="743"/>
      <c r="JOV66" s="743"/>
      <c r="JOW66" s="743"/>
      <c r="JOX66" s="743"/>
      <c r="JOY66" s="743"/>
      <c r="JOZ66" s="743"/>
      <c r="JPA66" s="743"/>
      <c r="JPB66" s="743"/>
      <c r="JPC66" s="743"/>
      <c r="JPD66" s="743"/>
      <c r="JPE66" s="743"/>
      <c r="JPF66" s="743"/>
      <c r="JPG66" s="743"/>
      <c r="JPH66" s="743"/>
      <c r="JPI66" s="743"/>
      <c r="JPJ66" s="743"/>
      <c r="JPK66" s="743"/>
      <c r="JPL66" s="743"/>
      <c r="JPM66" s="743"/>
      <c r="JPN66" s="743"/>
      <c r="JPO66" s="743"/>
      <c r="JPP66" s="743"/>
      <c r="JPQ66" s="743"/>
      <c r="JPR66" s="743"/>
      <c r="JPS66" s="743"/>
      <c r="JPT66" s="743"/>
      <c r="JPU66" s="743"/>
      <c r="JPV66" s="743"/>
      <c r="JPW66" s="743"/>
      <c r="JPX66" s="743"/>
      <c r="JPY66" s="743"/>
      <c r="JPZ66" s="743"/>
      <c r="JQA66" s="743"/>
      <c r="JQB66" s="743"/>
      <c r="JQC66" s="743"/>
      <c r="JQD66" s="743"/>
      <c r="JQE66" s="743"/>
      <c r="JQF66" s="743"/>
      <c r="JQG66" s="743"/>
      <c r="JQH66" s="743"/>
      <c r="JQI66" s="743"/>
      <c r="JQJ66" s="743"/>
      <c r="JQK66" s="743"/>
      <c r="JQL66" s="743"/>
      <c r="JQM66" s="743"/>
      <c r="JQN66" s="743"/>
      <c r="JQO66" s="743"/>
      <c r="JQP66" s="743"/>
      <c r="JQQ66" s="743"/>
      <c r="JQR66" s="743"/>
      <c r="JQS66" s="743"/>
      <c r="JQT66" s="743"/>
      <c r="JQU66" s="743"/>
      <c r="JQV66" s="743"/>
      <c r="JQW66" s="743"/>
      <c r="JQX66" s="743"/>
      <c r="JQY66" s="743"/>
      <c r="JQZ66" s="743"/>
      <c r="JRA66" s="743"/>
      <c r="JRB66" s="743"/>
      <c r="JRC66" s="743"/>
      <c r="JRD66" s="743"/>
      <c r="JRE66" s="743"/>
      <c r="JRF66" s="743"/>
      <c r="JRG66" s="743"/>
      <c r="JRH66" s="743"/>
      <c r="JRI66" s="743"/>
      <c r="JRJ66" s="743"/>
      <c r="JRK66" s="743"/>
      <c r="JRL66" s="743"/>
      <c r="JRM66" s="743"/>
      <c r="JRN66" s="743"/>
      <c r="JRO66" s="743"/>
      <c r="JRP66" s="743"/>
      <c r="JRQ66" s="743"/>
      <c r="JRR66" s="743"/>
      <c r="JRS66" s="743"/>
      <c r="JRT66" s="743"/>
      <c r="JRU66" s="743"/>
      <c r="JRV66" s="743"/>
      <c r="JRW66" s="743"/>
      <c r="JRX66" s="743"/>
      <c r="JRY66" s="743"/>
      <c r="JRZ66" s="743"/>
      <c r="JSA66" s="743"/>
      <c r="JSB66" s="743"/>
      <c r="JSC66" s="743"/>
      <c r="JSD66" s="743"/>
      <c r="JSE66" s="743"/>
      <c r="JSF66" s="743"/>
      <c r="JSG66" s="743"/>
      <c r="JSH66" s="743"/>
      <c r="JSI66" s="743"/>
      <c r="JSJ66" s="743"/>
      <c r="JSK66" s="743"/>
      <c r="JSL66" s="743"/>
      <c r="JSM66" s="743"/>
      <c r="JSN66" s="743"/>
      <c r="JSO66" s="743"/>
      <c r="JSP66" s="743"/>
      <c r="JSQ66" s="743"/>
      <c r="JSR66" s="743"/>
      <c r="JSS66" s="743"/>
      <c r="JST66" s="743"/>
      <c r="JSU66" s="743"/>
      <c r="JSV66" s="743"/>
      <c r="JSW66" s="743"/>
      <c r="JSX66" s="743"/>
      <c r="JSY66" s="743"/>
      <c r="JSZ66" s="743"/>
      <c r="JTA66" s="743"/>
      <c r="JTB66" s="743"/>
      <c r="JTC66" s="743"/>
      <c r="JTD66" s="743"/>
      <c r="JTE66" s="743"/>
      <c r="JTF66" s="743"/>
      <c r="JTG66" s="743"/>
      <c r="JTH66" s="743"/>
      <c r="JTI66" s="743"/>
      <c r="JTJ66" s="743"/>
      <c r="JTK66" s="743"/>
      <c r="JTL66" s="743"/>
      <c r="JTM66" s="743"/>
      <c r="JTN66" s="743"/>
      <c r="JTO66" s="743"/>
      <c r="JTP66" s="743"/>
      <c r="JTQ66" s="743"/>
      <c r="JTR66" s="743"/>
      <c r="JTS66" s="743"/>
      <c r="JTT66" s="743"/>
      <c r="JTU66" s="743"/>
      <c r="JTV66" s="743"/>
      <c r="JTW66" s="743"/>
      <c r="JTX66" s="743"/>
      <c r="JTY66" s="743"/>
      <c r="JTZ66" s="743"/>
      <c r="JUA66" s="743"/>
      <c r="JUB66" s="743"/>
      <c r="JUC66" s="743"/>
      <c r="JUD66" s="743"/>
      <c r="JUE66" s="743"/>
      <c r="JUF66" s="743"/>
      <c r="JUG66" s="743"/>
      <c r="JUH66" s="743"/>
      <c r="JUI66" s="743"/>
      <c r="JUJ66" s="743"/>
      <c r="JUK66" s="743"/>
      <c r="JUL66" s="743"/>
      <c r="JUM66" s="743"/>
      <c r="JUN66" s="743"/>
      <c r="JUO66" s="743"/>
      <c r="JUP66" s="743"/>
      <c r="JUQ66" s="743"/>
      <c r="JUR66" s="743"/>
      <c r="JUS66" s="743"/>
      <c r="JUT66" s="743"/>
      <c r="JUU66" s="743"/>
      <c r="JUV66" s="743"/>
      <c r="JUW66" s="743"/>
      <c r="JUX66" s="743"/>
      <c r="JUY66" s="743"/>
      <c r="JUZ66" s="743"/>
      <c r="JVA66" s="743"/>
      <c r="JVB66" s="743"/>
      <c r="JVC66" s="743"/>
      <c r="JVD66" s="743"/>
      <c r="JVE66" s="743"/>
      <c r="JVF66" s="743"/>
      <c r="JVG66" s="743"/>
      <c r="JVH66" s="743"/>
      <c r="JVI66" s="743"/>
      <c r="JVJ66" s="743"/>
      <c r="JVK66" s="743"/>
      <c r="JVL66" s="743"/>
      <c r="JVM66" s="743"/>
      <c r="JVN66" s="743"/>
      <c r="JVO66" s="743"/>
      <c r="JVP66" s="743"/>
      <c r="JVQ66" s="743"/>
      <c r="JVR66" s="743"/>
      <c r="JVS66" s="743"/>
      <c r="JVT66" s="743"/>
      <c r="JVU66" s="743"/>
      <c r="JVV66" s="743"/>
      <c r="JVW66" s="743"/>
      <c r="JVX66" s="743"/>
      <c r="JVY66" s="743"/>
      <c r="JVZ66" s="743"/>
      <c r="JWA66" s="743"/>
      <c r="JWB66" s="743"/>
      <c r="JWC66" s="743"/>
      <c r="JWD66" s="743"/>
      <c r="JWE66" s="743"/>
      <c r="JWF66" s="743"/>
      <c r="JWG66" s="743"/>
      <c r="JWH66" s="743"/>
      <c r="JWI66" s="743"/>
      <c r="JWJ66" s="743"/>
      <c r="JWK66" s="743"/>
      <c r="JWL66" s="743"/>
      <c r="JWM66" s="743"/>
      <c r="JWN66" s="743"/>
      <c r="JWO66" s="743"/>
      <c r="JWP66" s="743"/>
      <c r="JWQ66" s="743"/>
      <c r="JWR66" s="743"/>
      <c r="JWS66" s="743"/>
      <c r="JWT66" s="743"/>
      <c r="JWU66" s="743"/>
      <c r="JWV66" s="743"/>
      <c r="JWW66" s="743"/>
      <c r="JWX66" s="743"/>
      <c r="JWY66" s="743"/>
      <c r="JWZ66" s="743"/>
      <c r="JXA66" s="743"/>
      <c r="JXB66" s="743"/>
      <c r="JXC66" s="743"/>
      <c r="JXD66" s="743"/>
      <c r="JXE66" s="743"/>
      <c r="JXF66" s="743"/>
      <c r="JXG66" s="743"/>
      <c r="JXH66" s="743"/>
      <c r="JXI66" s="743"/>
      <c r="JXJ66" s="743"/>
      <c r="JXK66" s="743"/>
      <c r="JXL66" s="743"/>
      <c r="JXM66" s="743"/>
      <c r="JXN66" s="743"/>
      <c r="JXO66" s="743"/>
      <c r="JXP66" s="743"/>
      <c r="JXQ66" s="743"/>
      <c r="JXR66" s="743"/>
      <c r="JXS66" s="743"/>
      <c r="JXT66" s="743"/>
      <c r="JXU66" s="743"/>
      <c r="JXV66" s="743"/>
      <c r="JXW66" s="743"/>
      <c r="JXX66" s="743"/>
      <c r="JXY66" s="743"/>
      <c r="JXZ66" s="743"/>
      <c r="JYA66" s="743"/>
      <c r="JYB66" s="743"/>
      <c r="JYC66" s="743"/>
      <c r="JYD66" s="743"/>
      <c r="JYE66" s="743"/>
      <c r="JYF66" s="743"/>
      <c r="JYG66" s="743"/>
      <c r="JYH66" s="743"/>
      <c r="JYI66" s="743"/>
      <c r="JYJ66" s="743"/>
      <c r="JYK66" s="743"/>
      <c r="JYL66" s="743"/>
      <c r="JYM66" s="743"/>
      <c r="JYN66" s="743"/>
      <c r="JYO66" s="743"/>
      <c r="JYP66" s="743"/>
      <c r="JYQ66" s="743"/>
      <c r="JYR66" s="743"/>
      <c r="JYS66" s="743"/>
      <c r="JYT66" s="743"/>
      <c r="JYU66" s="743"/>
      <c r="JYV66" s="743"/>
      <c r="JYW66" s="743"/>
      <c r="JYX66" s="743"/>
      <c r="JYY66" s="743"/>
      <c r="JYZ66" s="743"/>
      <c r="JZA66" s="743"/>
      <c r="JZB66" s="743"/>
      <c r="JZC66" s="743"/>
      <c r="JZD66" s="743"/>
      <c r="JZE66" s="743"/>
      <c r="JZF66" s="743"/>
      <c r="JZG66" s="743"/>
      <c r="JZH66" s="743"/>
      <c r="JZI66" s="743"/>
      <c r="JZJ66" s="743"/>
      <c r="JZK66" s="743"/>
      <c r="JZL66" s="743"/>
      <c r="JZM66" s="743"/>
      <c r="JZN66" s="743"/>
      <c r="JZO66" s="743"/>
      <c r="JZP66" s="743"/>
      <c r="JZQ66" s="743"/>
      <c r="JZR66" s="743"/>
      <c r="JZS66" s="743"/>
      <c r="JZT66" s="743"/>
      <c r="JZU66" s="743"/>
      <c r="JZV66" s="743"/>
      <c r="JZW66" s="743"/>
      <c r="JZX66" s="743"/>
      <c r="JZY66" s="743"/>
      <c r="JZZ66" s="743"/>
      <c r="KAA66" s="743"/>
      <c r="KAB66" s="743"/>
      <c r="KAC66" s="743"/>
      <c r="KAD66" s="743"/>
      <c r="KAE66" s="743"/>
      <c r="KAF66" s="743"/>
      <c r="KAG66" s="743"/>
      <c r="KAH66" s="743"/>
      <c r="KAI66" s="743"/>
      <c r="KAJ66" s="743"/>
      <c r="KAK66" s="743"/>
      <c r="KAL66" s="743"/>
      <c r="KAM66" s="743"/>
      <c r="KAN66" s="743"/>
      <c r="KAO66" s="743"/>
      <c r="KAP66" s="743"/>
      <c r="KAQ66" s="743"/>
      <c r="KAR66" s="743"/>
      <c r="KAS66" s="743"/>
      <c r="KAT66" s="743"/>
      <c r="KAU66" s="743"/>
      <c r="KAV66" s="743"/>
      <c r="KAW66" s="743"/>
      <c r="KAX66" s="743"/>
      <c r="KAY66" s="743"/>
      <c r="KAZ66" s="743"/>
      <c r="KBA66" s="743"/>
      <c r="KBB66" s="743"/>
      <c r="KBC66" s="743"/>
      <c r="KBD66" s="743"/>
      <c r="KBE66" s="743"/>
      <c r="KBF66" s="743"/>
      <c r="KBG66" s="743"/>
      <c r="KBH66" s="743"/>
      <c r="KBI66" s="743"/>
      <c r="KBJ66" s="743"/>
      <c r="KBK66" s="743"/>
      <c r="KBL66" s="743"/>
      <c r="KBM66" s="743"/>
      <c r="KBN66" s="743"/>
      <c r="KBO66" s="743"/>
      <c r="KBP66" s="743"/>
      <c r="KBQ66" s="743"/>
      <c r="KBR66" s="743"/>
      <c r="KBS66" s="743"/>
      <c r="KBT66" s="743"/>
      <c r="KBU66" s="743"/>
      <c r="KBV66" s="743"/>
      <c r="KBW66" s="743"/>
      <c r="KBX66" s="743"/>
      <c r="KBY66" s="743"/>
      <c r="KBZ66" s="743"/>
      <c r="KCA66" s="743"/>
      <c r="KCB66" s="743"/>
      <c r="KCC66" s="743"/>
      <c r="KCD66" s="743"/>
      <c r="KCE66" s="743"/>
      <c r="KCF66" s="743"/>
      <c r="KCG66" s="743"/>
      <c r="KCH66" s="743"/>
      <c r="KCI66" s="743"/>
      <c r="KCJ66" s="743"/>
      <c r="KCK66" s="743"/>
      <c r="KCL66" s="743"/>
      <c r="KCM66" s="743"/>
      <c r="KCN66" s="743"/>
      <c r="KCO66" s="743"/>
      <c r="KCP66" s="743"/>
      <c r="KCQ66" s="743"/>
      <c r="KCR66" s="743"/>
      <c r="KCS66" s="743"/>
      <c r="KCT66" s="743"/>
      <c r="KCU66" s="743"/>
      <c r="KCV66" s="743"/>
      <c r="KCW66" s="743"/>
      <c r="KCX66" s="743"/>
      <c r="KCY66" s="743"/>
      <c r="KCZ66" s="743"/>
      <c r="KDA66" s="743"/>
      <c r="KDB66" s="743"/>
      <c r="KDC66" s="743"/>
      <c r="KDD66" s="743"/>
      <c r="KDE66" s="743"/>
      <c r="KDF66" s="743"/>
      <c r="KDG66" s="743"/>
      <c r="KDH66" s="743"/>
      <c r="KDI66" s="743"/>
      <c r="KDJ66" s="743"/>
      <c r="KDK66" s="743"/>
      <c r="KDL66" s="743"/>
      <c r="KDM66" s="743"/>
      <c r="KDN66" s="743"/>
      <c r="KDO66" s="743"/>
      <c r="KDP66" s="743"/>
      <c r="KDQ66" s="743"/>
      <c r="KDR66" s="743"/>
      <c r="KDS66" s="743"/>
      <c r="KDT66" s="743"/>
      <c r="KDU66" s="743"/>
      <c r="KDV66" s="743"/>
      <c r="KDW66" s="743"/>
      <c r="KDX66" s="743"/>
      <c r="KDY66" s="743"/>
      <c r="KDZ66" s="743"/>
      <c r="KEA66" s="743"/>
      <c r="KEB66" s="743"/>
      <c r="KEC66" s="743"/>
      <c r="KED66" s="743"/>
      <c r="KEE66" s="743"/>
      <c r="KEF66" s="743"/>
      <c r="KEG66" s="743"/>
      <c r="KEH66" s="743"/>
      <c r="KEI66" s="743"/>
      <c r="KEJ66" s="743"/>
      <c r="KEK66" s="743"/>
      <c r="KEL66" s="743"/>
      <c r="KEM66" s="743"/>
      <c r="KEN66" s="743"/>
      <c r="KEO66" s="743"/>
      <c r="KEP66" s="743"/>
      <c r="KEQ66" s="743"/>
      <c r="KER66" s="743"/>
      <c r="KES66" s="743"/>
      <c r="KET66" s="743"/>
      <c r="KEU66" s="743"/>
      <c r="KEV66" s="743"/>
      <c r="KEW66" s="743"/>
      <c r="KEX66" s="743"/>
      <c r="KEY66" s="743"/>
      <c r="KEZ66" s="743"/>
      <c r="KFA66" s="743"/>
      <c r="KFB66" s="743"/>
      <c r="KFC66" s="743"/>
      <c r="KFD66" s="743"/>
      <c r="KFE66" s="743"/>
      <c r="KFF66" s="743"/>
      <c r="KFG66" s="743"/>
      <c r="KFH66" s="743"/>
      <c r="KFI66" s="743"/>
      <c r="KFJ66" s="743"/>
      <c r="KFK66" s="743"/>
      <c r="KFL66" s="743"/>
      <c r="KFM66" s="743"/>
      <c r="KFN66" s="743"/>
      <c r="KFO66" s="743"/>
      <c r="KFP66" s="743"/>
      <c r="KFQ66" s="743"/>
      <c r="KFR66" s="743"/>
      <c r="KFS66" s="743"/>
      <c r="KFT66" s="743"/>
      <c r="KFU66" s="743"/>
      <c r="KFV66" s="743"/>
      <c r="KFW66" s="743"/>
      <c r="KFX66" s="743"/>
      <c r="KFY66" s="743"/>
      <c r="KFZ66" s="743"/>
      <c r="KGA66" s="743"/>
      <c r="KGB66" s="743"/>
      <c r="KGC66" s="743"/>
      <c r="KGD66" s="743"/>
      <c r="KGE66" s="743"/>
      <c r="KGF66" s="743"/>
      <c r="KGG66" s="743"/>
      <c r="KGH66" s="743"/>
      <c r="KGI66" s="743"/>
      <c r="KGJ66" s="743"/>
      <c r="KGK66" s="743"/>
      <c r="KGL66" s="743"/>
      <c r="KGM66" s="743"/>
      <c r="KGN66" s="743"/>
      <c r="KGO66" s="743"/>
      <c r="KGP66" s="743"/>
      <c r="KGQ66" s="743"/>
      <c r="KGR66" s="743"/>
      <c r="KGS66" s="743"/>
      <c r="KGT66" s="743"/>
      <c r="KGU66" s="743"/>
      <c r="KGV66" s="743"/>
      <c r="KGW66" s="743"/>
      <c r="KGX66" s="743"/>
      <c r="KGY66" s="743"/>
      <c r="KGZ66" s="743"/>
      <c r="KHA66" s="743"/>
      <c r="KHB66" s="743"/>
      <c r="KHC66" s="743"/>
      <c r="KHD66" s="743"/>
      <c r="KHE66" s="743"/>
      <c r="KHF66" s="743"/>
      <c r="KHG66" s="743"/>
      <c r="KHH66" s="743"/>
      <c r="KHI66" s="743"/>
      <c r="KHJ66" s="743"/>
      <c r="KHK66" s="743"/>
      <c r="KHL66" s="743"/>
      <c r="KHM66" s="743"/>
      <c r="KHN66" s="743"/>
      <c r="KHO66" s="743"/>
      <c r="KHP66" s="743"/>
      <c r="KHQ66" s="743"/>
      <c r="KHR66" s="743"/>
      <c r="KHS66" s="743"/>
      <c r="KHT66" s="743"/>
      <c r="KHU66" s="743"/>
      <c r="KHV66" s="743"/>
      <c r="KHW66" s="743"/>
      <c r="KHX66" s="743"/>
      <c r="KHY66" s="743"/>
      <c r="KHZ66" s="743"/>
      <c r="KIA66" s="743"/>
      <c r="KIB66" s="743"/>
      <c r="KIC66" s="743"/>
      <c r="KID66" s="743"/>
      <c r="KIE66" s="743"/>
      <c r="KIF66" s="743"/>
      <c r="KIG66" s="743"/>
      <c r="KIH66" s="743"/>
      <c r="KII66" s="743"/>
      <c r="KIJ66" s="743"/>
      <c r="KIK66" s="743"/>
      <c r="KIL66" s="743"/>
      <c r="KIM66" s="743"/>
      <c r="KIN66" s="743"/>
      <c r="KIO66" s="743"/>
      <c r="KIP66" s="743"/>
      <c r="KIQ66" s="743"/>
      <c r="KIR66" s="743"/>
      <c r="KIS66" s="743"/>
      <c r="KIT66" s="743"/>
      <c r="KIU66" s="743"/>
      <c r="KIV66" s="743"/>
      <c r="KIW66" s="743"/>
      <c r="KIX66" s="743"/>
      <c r="KIY66" s="743"/>
      <c r="KIZ66" s="743"/>
      <c r="KJA66" s="743"/>
      <c r="KJB66" s="743"/>
      <c r="KJC66" s="743"/>
      <c r="KJD66" s="743"/>
      <c r="KJE66" s="743"/>
      <c r="KJF66" s="743"/>
      <c r="KJG66" s="743"/>
      <c r="KJH66" s="743"/>
      <c r="KJI66" s="743"/>
      <c r="KJJ66" s="743"/>
      <c r="KJK66" s="743"/>
      <c r="KJL66" s="743"/>
      <c r="KJM66" s="743"/>
      <c r="KJN66" s="743"/>
      <c r="KJO66" s="743"/>
      <c r="KJP66" s="743"/>
      <c r="KJQ66" s="743"/>
      <c r="KJR66" s="743"/>
      <c r="KJS66" s="743"/>
      <c r="KJT66" s="743"/>
      <c r="KJU66" s="743"/>
      <c r="KJV66" s="743"/>
      <c r="KJW66" s="743"/>
      <c r="KJX66" s="743"/>
      <c r="KJY66" s="743"/>
      <c r="KJZ66" s="743"/>
      <c r="KKA66" s="743"/>
      <c r="KKB66" s="743"/>
      <c r="KKC66" s="743"/>
      <c r="KKD66" s="743"/>
      <c r="KKE66" s="743"/>
      <c r="KKF66" s="743"/>
      <c r="KKG66" s="743"/>
      <c r="KKH66" s="743"/>
      <c r="KKI66" s="743"/>
      <c r="KKJ66" s="743"/>
      <c r="KKK66" s="743"/>
      <c r="KKL66" s="743"/>
      <c r="KKM66" s="743"/>
      <c r="KKN66" s="743"/>
      <c r="KKO66" s="743"/>
      <c r="KKP66" s="743"/>
      <c r="KKQ66" s="743"/>
      <c r="KKR66" s="743"/>
      <c r="KKS66" s="743"/>
      <c r="KKT66" s="743"/>
      <c r="KKU66" s="743"/>
      <c r="KKV66" s="743"/>
      <c r="KKW66" s="743"/>
      <c r="KKX66" s="743"/>
      <c r="KKY66" s="743"/>
      <c r="KKZ66" s="743"/>
      <c r="KLA66" s="743"/>
      <c r="KLB66" s="743"/>
      <c r="KLC66" s="743"/>
      <c r="KLD66" s="743"/>
      <c r="KLE66" s="743"/>
      <c r="KLF66" s="743"/>
      <c r="KLG66" s="743"/>
      <c r="KLH66" s="743"/>
      <c r="KLI66" s="743"/>
      <c r="KLJ66" s="743"/>
      <c r="KLK66" s="743"/>
      <c r="KLL66" s="743"/>
      <c r="KLM66" s="743"/>
      <c r="KLN66" s="743"/>
      <c r="KLO66" s="743"/>
      <c r="KLP66" s="743"/>
      <c r="KLQ66" s="743"/>
      <c r="KLR66" s="743"/>
      <c r="KLS66" s="743"/>
      <c r="KLT66" s="743"/>
      <c r="KLU66" s="743"/>
      <c r="KLV66" s="743"/>
      <c r="KLW66" s="743"/>
      <c r="KLX66" s="743"/>
      <c r="KLY66" s="743"/>
      <c r="KLZ66" s="743"/>
      <c r="KMA66" s="743"/>
      <c r="KMB66" s="743"/>
      <c r="KMC66" s="743"/>
      <c r="KMD66" s="743"/>
      <c r="KME66" s="743"/>
      <c r="KMF66" s="743"/>
      <c r="KMG66" s="743"/>
      <c r="KMH66" s="743"/>
      <c r="KMI66" s="743"/>
      <c r="KMJ66" s="743"/>
      <c r="KMK66" s="743"/>
      <c r="KML66" s="743"/>
      <c r="KMM66" s="743"/>
      <c r="KMN66" s="743"/>
      <c r="KMO66" s="743"/>
      <c r="KMP66" s="743"/>
      <c r="KMQ66" s="743"/>
      <c r="KMR66" s="743"/>
      <c r="KMS66" s="743"/>
      <c r="KMT66" s="743"/>
      <c r="KMU66" s="743"/>
      <c r="KMV66" s="743"/>
      <c r="KMW66" s="743"/>
      <c r="KMX66" s="743"/>
      <c r="KMY66" s="743"/>
      <c r="KMZ66" s="743"/>
      <c r="KNA66" s="743"/>
      <c r="KNB66" s="743"/>
      <c r="KNC66" s="743"/>
      <c r="KND66" s="743"/>
      <c r="KNE66" s="743"/>
      <c r="KNF66" s="743"/>
      <c r="KNG66" s="743"/>
      <c r="KNH66" s="743"/>
      <c r="KNI66" s="743"/>
      <c r="KNJ66" s="743"/>
      <c r="KNK66" s="743"/>
      <c r="KNL66" s="743"/>
      <c r="KNM66" s="743"/>
      <c r="KNN66" s="743"/>
      <c r="KNO66" s="743"/>
      <c r="KNP66" s="743"/>
      <c r="KNQ66" s="743"/>
      <c r="KNR66" s="743"/>
      <c r="KNS66" s="743"/>
      <c r="KNT66" s="743"/>
      <c r="KNU66" s="743"/>
      <c r="KNV66" s="743"/>
      <c r="KNW66" s="743"/>
      <c r="KNX66" s="743"/>
      <c r="KNY66" s="743"/>
      <c r="KNZ66" s="743"/>
      <c r="KOA66" s="743"/>
      <c r="KOB66" s="743"/>
      <c r="KOC66" s="743"/>
      <c r="KOD66" s="743"/>
      <c r="KOE66" s="743"/>
      <c r="KOF66" s="743"/>
      <c r="KOG66" s="743"/>
      <c r="KOH66" s="743"/>
      <c r="KOI66" s="743"/>
      <c r="KOJ66" s="743"/>
      <c r="KOK66" s="743"/>
      <c r="KOL66" s="743"/>
      <c r="KOM66" s="743"/>
      <c r="KON66" s="743"/>
      <c r="KOO66" s="743"/>
      <c r="KOP66" s="743"/>
      <c r="KOQ66" s="743"/>
      <c r="KOR66" s="743"/>
      <c r="KOS66" s="743"/>
      <c r="KOT66" s="743"/>
      <c r="KOU66" s="743"/>
      <c r="KOV66" s="743"/>
      <c r="KOW66" s="743"/>
      <c r="KOX66" s="743"/>
      <c r="KOY66" s="743"/>
      <c r="KOZ66" s="743"/>
      <c r="KPA66" s="743"/>
      <c r="KPB66" s="743"/>
      <c r="KPC66" s="743"/>
      <c r="KPD66" s="743"/>
      <c r="KPE66" s="743"/>
      <c r="KPF66" s="743"/>
      <c r="KPG66" s="743"/>
      <c r="KPH66" s="743"/>
      <c r="KPI66" s="743"/>
      <c r="KPJ66" s="743"/>
      <c r="KPK66" s="743"/>
      <c r="KPL66" s="743"/>
      <c r="KPM66" s="743"/>
      <c r="KPN66" s="743"/>
      <c r="KPO66" s="743"/>
      <c r="KPP66" s="743"/>
      <c r="KPQ66" s="743"/>
      <c r="KPR66" s="743"/>
      <c r="KPS66" s="743"/>
      <c r="KPT66" s="743"/>
      <c r="KPU66" s="743"/>
      <c r="KPV66" s="743"/>
      <c r="KPW66" s="743"/>
      <c r="KPX66" s="743"/>
      <c r="KPY66" s="743"/>
      <c r="KPZ66" s="743"/>
      <c r="KQA66" s="743"/>
      <c r="KQB66" s="743"/>
      <c r="KQC66" s="743"/>
      <c r="KQD66" s="743"/>
      <c r="KQE66" s="743"/>
      <c r="KQF66" s="743"/>
      <c r="KQG66" s="743"/>
      <c r="KQH66" s="743"/>
      <c r="KQI66" s="743"/>
      <c r="KQJ66" s="743"/>
      <c r="KQK66" s="743"/>
      <c r="KQL66" s="743"/>
      <c r="KQM66" s="743"/>
      <c r="KQN66" s="743"/>
      <c r="KQO66" s="743"/>
      <c r="KQP66" s="743"/>
      <c r="KQQ66" s="743"/>
      <c r="KQR66" s="743"/>
      <c r="KQS66" s="743"/>
      <c r="KQT66" s="743"/>
      <c r="KQU66" s="743"/>
      <c r="KQV66" s="743"/>
      <c r="KQW66" s="743"/>
      <c r="KQX66" s="743"/>
      <c r="KQY66" s="743"/>
      <c r="KQZ66" s="743"/>
      <c r="KRA66" s="743"/>
      <c r="KRB66" s="743"/>
      <c r="KRC66" s="743"/>
      <c r="KRD66" s="743"/>
      <c r="KRE66" s="743"/>
      <c r="KRF66" s="743"/>
      <c r="KRG66" s="743"/>
      <c r="KRH66" s="743"/>
      <c r="KRI66" s="743"/>
      <c r="KRJ66" s="743"/>
      <c r="KRK66" s="743"/>
      <c r="KRL66" s="743"/>
      <c r="KRM66" s="743"/>
      <c r="KRN66" s="743"/>
      <c r="KRO66" s="743"/>
      <c r="KRP66" s="743"/>
      <c r="KRQ66" s="743"/>
      <c r="KRR66" s="743"/>
      <c r="KRS66" s="743"/>
      <c r="KRT66" s="743"/>
      <c r="KRU66" s="743"/>
      <c r="KRV66" s="743"/>
      <c r="KRW66" s="743"/>
      <c r="KRX66" s="743"/>
      <c r="KRY66" s="743"/>
      <c r="KRZ66" s="743"/>
      <c r="KSA66" s="743"/>
      <c r="KSB66" s="743"/>
      <c r="KSC66" s="743"/>
      <c r="KSD66" s="743"/>
      <c r="KSE66" s="743"/>
      <c r="KSF66" s="743"/>
      <c r="KSG66" s="743"/>
      <c r="KSH66" s="743"/>
      <c r="KSI66" s="743"/>
      <c r="KSJ66" s="743"/>
      <c r="KSK66" s="743"/>
      <c r="KSL66" s="743"/>
      <c r="KSM66" s="743"/>
      <c r="KSN66" s="743"/>
      <c r="KSO66" s="743"/>
      <c r="KSP66" s="743"/>
      <c r="KSQ66" s="743"/>
      <c r="KSR66" s="743"/>
      <c r="KSS66" s="743"/>
      <c r="KST66" s="743"/>
      <c r="KSU66" s="743"/>
      <c r="KSV66" s="743"/>
      <c r="KSW66" s="743"/>
      <c r="KSX66" s="743"/>
      <c r="KSY66" s="743"/>
      <c r="KSZ66" s="743"/>
      <c r="KTA66" s="743"/>
      <c r="KTB66" s="743"/>
      <c r="KTC66" s="743"/>
      <c r="KTD66" s="743"/>
      <c r="KTE66" s="743"/>
      <c r="KTF66" s="743"/>
      <c r="KTG66" s="743"/>
      <c r="KTH66" s="743"/>
      <c r="KTI66" s="743"/>
      <c r="KTJ66" s="743"/>
      <c r="KTK66" s="743"/>
      <c r="KTL66" s="743"/>
      <c r="KTM66" s="743"/>
      <c r="KTN66" s="743"/>
      <c r="KTO66" s="743"/>
      <c r="KTP66" s="743"/>
      <c r="KTQ66" s="743"/>
      <c r="KTR66" s="743"/>
      <c r="KTS66" s="743"/>
      <c r="KTT66" s="743"/>
      <c r="KTU66" s="743"/>
      <c r="KTV66" s="743"/>
      <c r="KTW66" s="743"/>
      <c r="KTX66" s="743"/>
      <c r="KTY66" s="743"/>
      <c r="KTZ66" s="743"/>
      <c r="KUA66" s="743"/>
      <c r="KUB66" s="743"/>
      <c r="KUC66" s="743"/>
      <c r="KUD66" s="743"/>
      <c r="KUE66" s="743"/>
      <c r="KUF66" s="743"/>
      <c r="KUG66" s="743"/>
      <c r="KUH66" s="743"/>
      <c r="KUI66" s="743"/>
      <c r="KUJ66" s="743"/>
      <c r="KUK66" s="743"/>
      <c r="KUL66" s="743"/>
      <c r="KUM66" s="743"/>
      <c r="KUN66" s="743"/>
      <c r="KUO66" s="743"/>
      <c r="KUP66" s="743"/>
      <c r="KUQ66" s="743"/>
      <c r="KUR66" s="743"/>
      <c r="KUS66" s="743"/>
      <c r="KUT66" s="743"/>
      <c r="KUU66" s="743"/>
      <c r="KUV66" s="743"/>
      <c r="KUW66" s="743"/>
      <c r="KUX66" s="743"/>
      <c r="KUY66" s="743"/>
      <c r="KUZ66" s="743"/>
      <c r="KVA66" s="743"/>
      <c r="KVB66" s="743"/>
      <c r="KVC66" s="743"/>
      <c r="KVD66" s="743"/>
      <c r="KVE66" s="743"/>
      <c r="KVF66" s="743"/>
      <c r="KVG66" s="743"/>
      <c r="KVH66" s="743"/>
      <c r="KVI66" s="743"/>
      <c r="KVJ66" s="743"/>
      <c r="KVK66" s="743"/>
      <c r="KVL66" s="743"/>
      <c r="KVM66" s="743"/>
      <c r="KVN66" s="743"/>
      <c r="KVO66" s="743"/>
      <c r="KVP66" s="743"/>
      <c r="KVQ66" s="743"/>
      <c r="KVR66" s="743"/>
      <c r="KVS66" s="743"/>
      <c r="KVT66" s="743"/>
      <c r="KVU66" s="743"/>
      <c r="KVV66" s="743"/>
      <c r="KVW66" s="743"/>
      <c r="KVX66" s="743"/>
      <c r="KVY66" s="743"/>
      <c r="KVZ66" s="743"/>
      <c r="KWA66" s="743"/>
      <c r="KWB66" s="743"/>
      <c r="KWC66" s="743"/>
      <c r="KWD66" s="743"/>
      <c r="KWE66" s="743"/>
      <c r="KWF66" s="743"/>
      <c r="KWG66" s="743"/>
      <c r="KWH66" s="743"/>
      <c r="KWI66" s="743"/>
      <c r="KWJ66" s="743"/>
      <c r="KWK66" s="743"/>
      <c r="KWL66" s="743"/>
      <c r="KWM66" s="743"/>
      <c r="KWN66" s="743"/>
      <c r="KWO66" s="743"/>
      <c r="KWP66" s="743"/>
      <c r="KWQ66" s="743"/>
      <c r="KWR66" s="743"/>
      <c r="KWS66" s="743"/>
      <c r="KWT66" s="743"/>
      <c r="KWU66" s="743"/>
      <c r="KWV66" s="743"/>
      <c r="KWW66" s="743"/>
      <c r="KWX66" s="743"/>
      <c r="KWY66" s="743"/>
      <c r="KWZ66" s="743"/>
      <c r="KXA66" s="743"/>
      <c r="KXB66" s="743"/>
      <c r="KXC66" s="743"/>
      <c r="KXD66" s="743"/>
      <c r="KXE66" s="743"/>
      <c r="KXF66" s="743"/>
      <c r="KXG66" s="743"/>
      <c r="KXH66" s="743"/>
      <c r="KXI66" s="743"/>
      <c r="KXJ66" s="743"/>
      <c r="KXK66" s="743"/>
      <c r="KXL66" s="743"/>
      <c r="KXM66" s="743"/>
      <c r="KXN66" s="743"/>
      <c r="KXO66" s="743"/>
      <c r="KXP66" s="743"/>
      <c r="KXQ66" s="743"/>
      <c r="KXR66" s="743"/>
      <c r="KXS66" s="743"/>
      <c r="KXT66" s="743"/>
      <c r="KXU66" s="743"/>
      <c r="KXV66" s="743"/>
      <c r="KXW66" s="743"/>
      <c r="KXX66" s="743"/>
      <c r="KXY66" s="743"/>
      <c r="KXZ66" s="743"/>
      <c r="KYA66" s="743"/>
      <c r="KYB66" s="743"/>
      <c r="KYC66" s="743"/>
      <c r="KYD66" s="743"/>
      <c r="KYE66" s="743"/>
      <c r="KYF66" s="743"/>
      <c r="KYG66" s="743"/>
      <c r="KYH66" s="743"/>
      <c r="KYI66" s="743"/>
      <c r="KYJ66" s="743"/>
      <c r="KYK66" s="743"/>
      <c r="KYL66" s="743"/>
      <c r="KYM66" s="743"/>
      <c r="KYN66" s="743"/>
      <c r="KYO66" s="743"/>
      <c r="KYP66" s="743"/>
      <c r="KYQ66" s="743"/>
      <c r="KYR66" s="743"/>
      <c r="KYS66" s="743"/>
      <c r="KYT66" s="743"/>
      <c r="KYU66" s="743"/>
      <c r="KYV66" s="743"/>
      <c r="KYW66" s="743"/>
      <c r="KYX66" s="743"/>
      <c r="KYY66" s="743"/>
      <c r="KYZ66" s="743"/>
      <c r="KZA66" s="743"/>
      <c r="KZB66" s="743"/>
      <c r="KZC66" s="743"/>
      <c r="KZD66" s="743"/>
      <c r="KZE66" s="743"/>
      <c r="KZF66" s="743"/>
      <c r="KZG66" s="743"/>
      <c r="KZH66" s="743"/>
      <c r="KZI66" s="743"/>
      <c r="KZJ66" s="743"/>
      <c r="KZK66" s="743"/>
      <c r="KZL66" s="743"/>
      <c r="KZM66" s="743"/>
      <c r="KZN66" s="743"/>
      <c r="KZO66" s="743"/>
      <c r="KZP66" s="743"/>
      <c r="KZQ66" s="743"/>
      <c r="KZR66" s="743"/>
      <c r="KZS66" s="743"/>
      <c r="KZT66" s="743"/>
      <c r="KZU66" s="743"/>
      <c r="KZV66" s="743"/>
      <c r="KZW66" s="743"/>
      <c r="KZX66" s="743"/>
      <c r="KZY66" s="743"/>
      <c r="KZZ66" s="743"/>
      <c r="LAA66" s="743"/>
      <c r="LAB66" s="743"/>
      <c r="LAC66" s="743"/>
      <c r="LAD66" s="743"/>
      <c r="LAE66" s="743"/>
      <c r="LAF66" s="743"/>
      <c r="LAG66" s="743"/>
      <c r="LAH66" s="743"/>
      <c r="LAI66" s="743"/>
      <c r="LAJ66" s="743"/>
      <c r="LAK66" s="743"/>
      <c r="LAL66" s="743"/>
      <c r="LAM66" s="743"/>
      <c r="LAN66" s="743"/>
      <c r="LAO66" s="743"/>
      <c r="LAP66" s="743"/>
      <c r="LAQ66" s="743"/>
      <c r="LAR66" s="743"/>
      <c r="LAS66" s="743"/>
      <c r="LAT66" s="743"/>
      <c r="LAU66" s="743"/>
      <c r="LAV66" s="743"/>
      <c r="LAW66" s="743"/>
      <c r="LAX66" s="743"/>
      <c r="LAY66" s="743"/>
      <c r="LAZ66" s="743"/>
      <c r="LBA66" s="743"/>
      <c r="LBB66" s="743"/>
      <c r="LBC66" s="743"/>
      <c r="LBD66" s="743"/>
      <c r="LBE66" s="743"/>
      <c r="LBF66" s="743"/>
      <c r="LBG66" s="743"/>
      <c r="LBH66" s="743"/>
      <c r="LBI66" s="743"/>
      <c r="LBJ66" s="743"/>
      <c r="LBK66" s="743"/>
      <c r="LBL66" s="743"/>
      <c r="LBM66" s="743"/>
      <c r="LBN66" s="743"/>
      <c r="LBO66" s="743"/>
      <c r="LBP66" s="743"/>
      <c r="LBQ66" s="743"/>
      <c r="LBR66" s="743"/>
      <c r="LBS66" s="743"/>
      <c r="LBT66" s="743"/>
      <c r="LBU66" s="743"/>
      <c r="LBV66" s="743"/>
      <c r="LBW66" s="743"/>
      <c r="LBX66" s="743"/>
      <c r="LBY66" s="743"/>
      <c r="LBZ66" s="743"/>
      <c r="LCA66" s="743"/>
      <c r="LCB66" s="743"/>
      <c r="LCC66" s="743"/>
      <c r="LCD66" s="743"/>
      <c r="LCE66" s="743"/>
      <c r="LCF66" s="743"/>
      <c r="LCG66" s="743"/>
      <c r="LCH66" s="743"/>
      <c r="LCI66" s="743"/>
      <c r="LCJ66" s="743"/>
      <c r="LCK66" s="743"/>
      <c r="LCL66" s="743"/>
      <c r="LCM66" s="743"/>
      <c r="LCN66" s="743"/>
      <c r="LCO66" s="743"/>
      <c r="LCP66" s="743"/>
      <c r="LCQ66" s="743"/>
      <c r="LCR66" s="743"/>
      <c r="LCS66" s="743"/>
      <c r="LCT66" s="743"/>
      <c r="LCU66" s="743"/>
      <c r="LCV66" s="743"/>
      <c r="LCW66" s="743"/>
      <c r="LCX66" s="743"/>
      <c r="LCY66" s="743"/>
      <c r="LCZ66" s="743"/>
      <c r="LDA66" s="743"/>
      <c r="LDB66" s="743"/>
      <c r="LDC66" s="743"/>
      <c r="LDD66" s="743"/>
      <c r="LDE66" s="743"/>
      <c r="LDF66" s="743"/>
      <c r="LDG66" s="743"/>
      <c r="LDH66" s="743"/>
      <c r="LDI66" s="743"/>
      <c r="LDJ66" s="743"/>
      <c r="LDK66" s="743"/>
      <c r="LDL66" s="743"/>
      <c r="LDM66" s="743"/>
      <c r="LDN66" s="743"/>
      <c r="LDO66" s="743"/>
      <c r="LDP66" s="743"/>
      <c r="LDQ66" s="743"/>
      <c r="LDR66" s="743"/>
      <c r="LDS66" s="743"/>
      <c r="LDT66" s="743"/>
      <c r="LDU66" s="743"/>
      <c r="LDV66" s="743"/>
      <c r="LDW66" s="743"/>
      <c r="LDX66" s="743"/>
      <c r="LDY66" s="743"/>
      <c r="LDZ66" s="743"/>
      <c r="LEA66" s="743"/>
      <c r="LEB66" s="743"/>
      <c r="LEC66" s="743"/>
      <c r="LED66" s="743"/>
      <c r="LEE66" s="743"/>
      <c r="LEF66" s="743"/>
      <c r="LEG66" s="743"/>
      <c r="LEH66" s="743"/>
      <c r="LEI66" s="743"/>
      <c r="LEJ66" s="743"/>
      <c r="LEK66" s="743"/>
      <c r="LEL66" s="743"/>
      <c r="LEM66" s="743"/>
      <c r="LEN66" s="743"/>
      <c r="LEO66" s="743"/>
      <c r="LEP66" s="743"/>
      <c r="LEQ66" s="743"/>
      <c r="LER66" s="743"/>
      <c r="LES66" s="743"/>
      <c r="LET66" s="743"/>
      <c r="LEU66" s="743"/>
      <c r="LEV66" s="743"/>
      <c r="LEW66" s="743"/>
      <c r="LEX66" s="743"/>
      <c r="LEY66" s="743"/>
      <c r="LEZ66" s="743"/>
      <c r="LFA66" s="743"/>
      <c r="LFB66" s="743"/>
      <c r="LFC66" s="743"/>
      <c r="LFD66" s="743"/>
      <c r="LFE66" s="743"/>
      <c r="LFF66" s="743"/>
      <c r="LFG66" s="743"/>
      <c r="LFH66" s="743"/>
      <c r="LFI66" s="743"/>
      <c r="LFJ66" s="743"/>
      <c r="LFK66" s="743"/>
      <c r="LFL66" s="743"/>
      <c r="LFM66" s="743"/>
      <c r="LFN66" s="743"/>
      <c r="LFO66" s="743"/>
      <c r="LFP66" s="743"/>
      <c r="LFQ66" s="743"/>
      <c r="LFR66" s="743"/>
      <c r="LFS66" s="743"/>
      <c r="LFT66" s="743"/>
      <c r="LFU66" s="743"/>
      <c r="LFV66" s="743"/>
      <c r="LFW66" s="743"/>
      <c r="LFX66" s="743"/>
      <c r="LFY66" s="743"/>
      <c r="LFZ66" s="743"/>
      <c r="LGA66" s="743"/>
      <c r="LGB66" s="743"/>
      <c r="LGC66" s="743"/>
      <c r="LGD66" s="743"/>
      <c r="LGE66" s="743"/>
      <c r="LGF66" s="743"/>
      <c r="LGG66" s="743"/>
      <c r="LGH66" s="743"/>
      <c r="LGI66" s="743"/>
      <c r="LGJ66" s="743"/>
      <c r="LGK66" s="743"/>
      <c r="LGL66" s="743"/>
      <c r="LGM66" s="743"/>
      <c r="LGN66" s="743"/>
      <c r="LGO66" s="743"/>
      <c r="LGP66" s="743"/>
      <c r="LGQ66" s="743"/>
      <c r="LGR66" s="743"/>
      <c r="LGS66" s="743"/>
      <c r="LGT66" s="743"/>
      <c r="LGU66" s="743"/>
      <c r="LGV66" s="743"/>
      <c r="LGW66" s="743"/>
      <c r="LGX66" s="743"/>
      <c r="LGY66" s="743"/>
      <c r="LGZ66" s="743"/>
      <c r="LHA66" s="743"/>
      <c r="LHB66" s="743"/>
      <c r="LHC66" s="743"/>
      <c r="LHD66" s="743"/>
      <c r="LHE66" s="743"/>
      <c r="LHF66" s="743"/>
      <c r="LHG66" s="743"/>
      <c r="LHH66" s="743"/>
      <c r="LHI66" s="743"/>
      <c r="LHJ66" s="743"/>
      <c r="LHK66" s="743"/>
      <c r="LHL66" s="743"/>
      <c r="LHM66" s="743"/>
      <c r="LHN66" s="743"/>
      <c r="LHO66" s="743"/>
      <c r="LHP66" s="743"/>
      <c r="LHQ66" s="743"/>
      <c r="LHR66" s="743"/>
      <c r="LHS66" s="743"/>
      <c r="LHT66" s="743"/>
      <c r="LHU66" s="743"/>
      <c r="LHV66" s="743"/>
      <c r="LHW66" s="743"/>
      <c r="LHX66" s="743"/>
      <c r="LHY66" s="743"/>
      <c r="LHZ66" s="743"/>
      <c r="LIA66" s="743"/>
      <c r="LIB66" s="743"/>
      <c r="LIC66" s="743"/>
      <c r="LID66" s="743"/>
      <c r="LIE66" s="743"/>
      <c r="LIF66" s="743"/>
      <c r="LIG66" s="743"/>
      <c r="LIH66" s="743"/>
      <c r="LII66" s="743"/>
      <c r="LIJ66" s="743"/>
      <c r="LIK66" s="743"/>
      <c r="LIL66" s="743"/>
      <c r="LIM66" s="743"/>
      <c r="LIN66" s="743"/>
      <c r="LIO66" s="743"/>
      <c r="LIP66" s="743"/>
      <c r="LIQ66" s="743"/>
      <c r="LIR66" s="743"/>
      <c r="LIS66" s="743"/>
      <c r="LIT66" s="743"/>
      <c r="LIU66" s="743"/>
      <c r="LIV66" s="743"/>
      <c r="LIW66" s="743"/>
      <c r="LIX66" s="743"/>
      <c r="LIY66" s="743"/>
      <c r="LIZ66" s="743"/>
      <c r="LJA66" s="743"/>
      <c r="LJB66" s="743"/>
      <c r="LJC66" s="743"/>
      <c r="LJD66" s="743"/>
      <c r="LJE66" s="743"/>
      <c r="LJF66" s="743"/>
      <c r="LJG66" s="743"/>
      <c r="LJH66" s="743"/>
      <c r="LJI66" s="743"/>
      <c r="LJJ66" s="743"/>
      <c r="LJK66" s="743"/>
      <c r="LJL66" s="743"/>
      <c r="LJM66" s="743"/>
      <c r="LJN66" s="743"/>
      <c r="LJO66" s="743"/>
      <c r="LJP66" s="743"/>
      <c r="LJQ66" s="743"/>
      <c r="LJR66" s="743"/>
      <c r="LJS66" s="743"/>
      <c r="LJT66" s="743"/>
      <c r="LJU66" s="743"/>
      <c r="LJV66" s="743"/>
      <c r="LJW66" s="743"/>
      <c r="LJX66" s="743"/>
      <c r="LJY66" s="743"/>
      <c r="LJZ66" s="743"/>
      <c r="LKA66" s="743"/>
      <c r="LKB66" s="743"/>
      <c r="LKC66" s="743"/>
      <c r="LKD66" s="743"/>
      <c r="LKE66" s="743"/>
      <c r="LKF66" s="743"/>
      <c r="LKG66" s="743"/>
      <c r="LKH66" s="743"/>
      <c r="LKI66" s="743"/>
      <c r="LKJ66" s="743"/>
      <c r="LKK66" s="743"/>
      <c r="LKL66" s="743"/>
      <c r="LKM66" s="743"/>
      <c r="LKN66" s="743"/>
      <c r="LKO66" s="743"/>
      <c r="LKP66" s="743"/>
      <c r="LKQ66" s="743"/>
      <c r="LKR66" s="743"/>
      <c r="LKS66" s="743"/>
      <c r="LKT66" s="743"/>
      <c r="LKU66" s="743"/>
      <c r="LKV66" s="743"/>
      <c r="LKW66" s="743"/>
      <c r="LKX66" s="743"/>
      <c r="LKY66" s="743"/>
      <c r="LKZ66" s="743"/>
      <c r="LLA66" s="743"/>
      <c r="LLB66" s="743"/>
      <c r="LLC66" s="743"/>
      <c r="LLD66" s="743"/>
      <c r="LLE66" s="743"/>
      <c r="LLF66" s="743"/>
      <c r="LLG66" s="743"/>
      <c r="LLH66" s="743"/>
      <c r="LLI66" s="743"/>
      <c r="LLJ66" s="743"/>
      <c r="LLK66" s="743"/>
      <c r="LLL66" s="743"/>
      <c r="LLM66" s="743"/>
      <c r="LLN66" s="743"/>
      <c r="LLO66" s="743"/>
      <c r="LLP66" s="743"/>
      <c r="LLQ66" s="743"/>
      <c r="LLR66" s="743"/>
      <c r="LLS66" s="743"/>
      <c r="LLT66" s="743"/>
      <c r="LLU66" s="743"/>
      <c r="LLV66" s="743"/>
      <c r="LLW66" s="743"/>
      <c r="LLX66" s="743"/>
      <c r="LLY66" s="743"/>
      <c r="LLZ66" s="743"/>
      <c r="LMA66" s="743"/>
      <c r="LMB66" s="743"/>
      <c r="LMC66" s="743"/>
      <c r="LMD66" s="743"/>
      <c r="LME66" s="743"/>
      <c r="LMF66" s="743"/>
      <c r="LMG66" s="743"/>
      <c r="LMH66" s="743"/>
      <c r="LMI66" s="743"/>
      <c r="LMJ66" s="743"/>
      <c r="LMK66" s="743"/>
      <c r="LML66" s="743"/>
      <c r="LMM66" s="743"/>
      <c r="LMN66" s="743"/>
      <c r="LMO66" s="743"/>
      <c r="LMP66" s="743"/>
      <c r="LMQ66" s="743"/>
      <c r="LMR66" s="743"/>
      <c r="LMS66" s="743"/>
      <c r="LMT66" s="743"/>
      <c r="LMU66" s="743"/>
      <c r="LMV66" s="743"/>
      <c r="LMW66" s="743"/>
      <c r="LMX66" s="743"/>
      <c r="LMY66" s="743"/>
      <c r="LMZ66" s="743"/>
      <c r="LNA66" s="743"/>
      <c r="LNB66" s="743"/>
      <c r="LNC66" s="743"/>
      <c r="LND66" s="743"/>
      <c r="LNE66" s="743"/>
      <c r="LNF66" s="743"/>
      <c r="LNG66" s="743"/>
      <c r="LNH66" s="743"/>
      <c r="LNI66" s="743"/>
      <c r="LNJ66" s="743"/>
      <c r="LNK66" s="743"/>
      <c r="LNL66" s="743"/>
      <c r="LNM66" s="743"/>
      <c r="LNN66" s="743"/>
      <c r="LNO66" s="743"/>
      <c r="LNP66" s="743"/>
      <c r="LNQ66" s="743"/>
      <c r="LNR66" s="743"/>
      <c r="LNS66" s="743"/>
      <c r="LNT66" s="743"/>
      <c r="LNU66" s="743"/>
      <c r="LNV66" s="743"/>
      <c r="LNW66" s="743"/>
      <c r="LNX66" s="743"/>
      <c r="LNY66" s="743"/>
      <c r="LNZ66" s="743"/>
      <c r="LOA66" s="743"/>
      <c r="LOB66" s="743"/>
      <c r="LOC66" s="743"/>
      <c r="LOD66" s="743"/>
      <c r="LOE66" s="743"/>
      <c r="LOF66" s="743"/>
      <c r="LOG66" s="743"/>
      <c r="LOH66" s="743"/>
      <c r="LOI66" s="743"/>
      <c r="LOJ66" s="743"/>
      <c r="LOK66" s="743"/>
      <c r="LOL66" s="743"/>
      <c r="LOM66" s="743"/>
      <c r="LON66" s="743"/>
      <c r="LOO66" s="743"/>
      <c r="LOP66" s="743"/>
      <c r="LOQ66" s="743"/>
      <c r="LOR66" s="743"/>
      <c r="LOS66" s="743"/>
      <c r="LOT66" s="743"/>
      <c r="LOU66" s="743"/>
      <c r="LOV66" s="743"/>
      <c r="LOW66" s="743"/>
      <c r="LOX66" s="743"/>
      <c r="LOY66" s="743"/>
      <c r="LOZ66" s="743"/>
      <c r="LPA66" s="743"/>
      <c r="LPB66" s="743"/>
      <c r="LPC66" s="743"/>
      <c r="LPD66" s="743"/>
      <c r="LPE66" s="743"/>
      <c r="LPF66" s="743"/>
      <c r="LPG66" s="743"/>
      <c r="LPH66" s="743"/>
      <c r="LPI66" s="743"/>
      <c r="LPJ66" s="743"/>
      <c r="LPK66" s="743"/>
      <c r="LPL66" s="743"/>
      <c r="LPM66" s="743"/>
      <c r="LPN66" s="743"/>
      <c r="LPO66" s="743"/>
      <c r="LPP66" s="743"/>
      <c r="LPQ66" s="743"/>
      <c r="LPR66" s="743"/>
      <c r="LPS66" s="743"/>
      <c r="LPT66" s="743"/>
      <c r="LPU66" s="743"/>
      <c r="LPV66" s="743"/>
      <c r="LPW66" s="743"/>
      <c r="LPX66" s="743"/>
      <c r="LPY66" s="743"/>
      <c r="LPZ66" s="743"/>
      <c r="LQA66" s="743"/>
      <c r="LQB66" s="743"/>
      <c r="LQC66" s="743"/>
      <c r="LQD66" s="743"/>
      <c r="LQE66" s="743"/>
      <c r="LQF66" s="743"/>
      <c r="LQG66" s="743"/>
      <c r="LQH66" s="743"/>
      <c r="LQI66" s="743"/>
      <c r="LQJ66" s="743"/>
      <c r="LQK66" s="743"/>
      <c r="LQL66" s="743"/>
      <c r="LQM66" s="743"/>
      <c r="LQN66" s="743"/>
      <c r="LQO66" s="743"/>
      <c r="LQP66" s="743"/>
      <c r="LQQ66" s="743"/>
      <c r="LQR66" s="743"/>
      <c r="LQS66" s="743"/>
      <c r="LQT66" s="743"/>
      <c r="LQU66" s="743"/>
      <c r="LQV66" s="743"/>
      <c r="LQW66" s="743"/>
      <c r="LQX66" s="743"/>
      <c r="LQY66" s="743"/>
      <c r="LQZ66" s="743"/>
      <c r="LRA66" s="743"/>
      <c r="LRB66" s="743"/>
      <c r="LRC66" s="743"/>
      <c r="LRD66" s="743"/>
      <c r="LRE66" s="743"/>
      <c r="LRF66" s="743"/>
      <c r="LRG66" s="743"/>
      <c r="LRH66" s="743"/>
      <c r="LRI66" s="743"/>
      <c r="LRJ66" s="743"/>
      <c r="LRK66" s="743"/>
      <c r="LRL66" s="743"/>
      <c r="LRM66" s="743"/>
      <c r="LRN66" s="743"/>
      <c r="LRO66" s="743"/>
      <c r="LRP66" s="743"/>
      <c r="LRQ66" s="743"/>
      <c r="LRR66" s="743"/>
      <c r="LRS66" s="743"/>
      <c r="LRT66" s="743"/>
      <c r="LRU66" s="743"/>
      <c r="LRV66" s="743"/>
      <c r="LRW66" s="743"/>
      <c r="LRX66" s="743"/>
      <c r="LRY66" s="743"/>
      <c r="LRZ66" s="743"/>
      <c r="LSA66" s="743"/>
      <c r="LSB66" s="743"/>
      <c r="LSC66" s="743"/>
      <c r="LSD66" s="743"/>
      <c r="LSE66" s="743"/>
      <c r="LSF66" s="743"/>
      <c r="LSG66" s="743"/>
      <c r="LSH66" s="743"/>
      <c r="LSI66" s="743"/>
      <c r="LSJ66" s="743"/>
      <c r="LSK66" s="743"/>
      <c r="LSL66" s="743"/>
      <c r="LSM66" s="743"/>
      <c r="LSN66" s="743"/>
      <c r="LSO66" s="743"/>
      <c r="LSP66" s="743"/>
      <c r="LSQ66" s="743"/>
      <c r="LSR66" s="743"/>
      <c r="LSS66" s="743"/>
      <c r="LST66" s="743"/>
      <c r="LSU66" s="743"/>
      <c r="LSV66" s="743"/>
      <c r="LSW66" s="743"/>
      <c r="LSX66" s="743"/>
      <c r="LSY66" s="743"/>
      <c r="LSZ66" s="743"/>
      <c r="LTA66" s="743"/>
      <c r="LTB66" s="743"/>
      <c r="LTC66" s="743"/>
      <c r="LTD66" s="743"/>
      <c r="LTE66" s="743"/>
      <c r="LTF66" s="743"/>
      <c r="LTG66" s="743"/>
      <c r="LTH66" s="743"/>
      <c r="LTI66" s="743"/>
      <c r="LTJ66" s="743"/>
      <c r="LTK66" s="743"/>
      <c r="LTL66" s="743"/>
      <c r="LTM66" s="743"/>
      <c r="LTN66" s="743"/>
      <c r="LTO66" s="743"/>
      <c r="LTP66" s="743"/>
      <c r="LTQ66" s="743"/>
      <c r="LTR66" s="743"/>
      <c r="LTS66" s="743"/>
      <c r="LTT66" s="743"/>
      <c r="LTU66" s="743"/>
      <c r="LTV66" s="743"/>
      <c r="LTW66" s="743"/>
      <c r="LTX66" s="743"/>
      <c r="LTY66" s="743"/>
      <c r="LTZ66" s="743"/>
      <c r="LUA66" s="743"/>
      <c r="LUB66" s="743"/>
      <c r="LUC66" s="743"/>
      <c r="LUD66" s="743"/>
      <c r="LUE66" s="743"/>
      <c r="LUF66" s="743"/>
      <c r="LUG66" s="743"/>
      <c r="LUH66" s="743"/>
      <c r="LUI66" s="743"/>
      <c r="LUJ66" s="743"/>
      <c r="LUK66" s="743"/>
      <c r="LUL66" s="743"/>
      <c r="LUM66" s="743"/>
      <c r="LUN66" s="743"/>
      <c r="LUO66" s="743"/>
      <c r="LUP66" s="743"/>
      <c r="LUQ66" s="743"/>
      <c r="LUR66" s="743"/>
      <c r="LUS66" s="743"/>
      <c r="LUT66" s="743"/>
      <c r="LUU66" s="743"/>
      <c r="LUV66" s="743"/>
      <c r="LUW66" s="743"/>
      <c r="LUX66" s="743"/>
      <c r="LUY66" s="743"/>
      <c r="LUZ66" s="743"/>
      <c r="LVA66" s="743"/>
      <c r="LVB66" s="743"/>
      <c r="LVC66" s="743"/>
      <c r="LVD66" s="743"/>
      <c r="LVE66" s="743"/>
      <c r="LVF66" s="743"/>
      <c r="LVG66" s="743"/>
      <c r="LVH66" s="743"/>
      <c r="LVI66" s="743"/>
      <c r="LVJ66" s="743"/>
      <c r="LVK66" s="743"/>
      <c r="LVL66" s="743"/>
      <c r="LVM66" s="743"/>
      <c r="LVN66" s="743"/>
      <c r="LVO66" s="743"/>
      <c r="LVP66" s="743"/>
      <c r="LVQ66" s="743"/>
      <c r="LVR66" s="743"/>
      <c r="LVS66" s="743"/>
      <c r="LVT66" s="743"/>
      <c r="LVU66" s="743"/>
      <c r="LVV66" s="743"/>
      <c r="LVW66" s="743"/>
      <c r="LVX66" s="743"/>
      <c r="LVY66" s="743"/>
      <c r="LVZ66" s="743"/>
      <c r="LWA66" s="743"/>
      <c r="LWB66" s="743"/>
      <c r="LWC66" s="743"/>
      <c r="LWD66" s="743"/>
      <c r="LWE66" s="743"/>
      <c r="LWF66" s="743"/>
      <c r="LWG66" s="743"/>
      <c r="LWH66" s="743"/>
      <c r="LWI66" s="743"/>
      <c r="LWJ66" s="743"/>
      <c r="LWK66" s="743"/>
      <c r="LWL66" s="743"/>
      <c r="LWM66" s="743"/>
      <c r="LWN66" s="743"/>
      <c r="LWO66" s="743"/>
      <c r="LWP66" s="743"/>
      <c r="LWQ66" s="743"/>
      <c r="LWR66" s="743"/>
      <c r="LWS66" s="743"/>
      <c r="LWT66" s="743"/>
      <c r="LWU66" s="743"/>
      <c r="LWV66" s="743"/>
      <c r="LWW66" s="743"/>
      <c r="LWX66" s="743"/>
      <c r="LWY66" s="743"/>
      <c r="LWZ66" s="743"/>
      <c r="LXA66" s="743"/>
      <c r="LXB66" s="743"/>
      <c r="LXC66" s="743"/>
      <c r="LXD66" s="743"/>
      <c r="LXE66" s="743"/>
      <c r="LXF66" s="743"/>
      <c r="LXG66" s="743"/>
      <c r="LXH66" s="743"/>
      <c r="LXI66" s="743"/>
      <c r="LXJ66" s="743"/>
      <c r="LXK66" s="743"/>
      <c r="LXL66" s="743"/>
      <c r="LXM66" s="743"/>
      <c r="LXN66" s="743"/>
      <c r="LXO66" s="743"/>
      <c r="LXP66" s="743"/>
      <c r="LXQ66" s="743"/>
      <c r="LXR66" s="743"/>
      <c r="LXS66" s="743"/>
      <c r="LXT66" s="743"/>
      <c r="LXU66" s="743"/>
      <c r="LXV66" s="743"/>
      <c r="LXW66" s="743"/>
      <c r="LXX66" s="743"/>
      <c r="LXY66" s="743"/>
      <c r="LXZ66" s="743"/>
      <c r="LYA66" s="743"/>
      <c r="LYB66" s="743"/>
      <c r="LYC66" s="743"/>
      <c r="LYD66" s="743"/>
      <c r="LYE66" s="743"/>
      <c r="LYF66" s="743"/>
      <c r="LYG66" s="743"/>
      <c r="LYH66" s="743"/>
      <c r="LYI66" s="743"/>
      <c r="LYJ66" s="743"/>
      <c r="LYK66" s="743"/>
      <c r="LYL66" s="743"/>
      <c r="LYM66" s="743"/>
      <c r="LYN66" s="743"/>
      <c r="LYO66" s="743"/>
      <c r="LYP66" s="743"/>
      <c r="LYQ66" s="743"/>
      <c r="LYR66" s="743"/>
      <c r="LYS66" s="743"/>
      <c r="LYT66" s="743"/>
      <c r="LYU66" s="743"/>
      <c r="LYV66" s="743"/>
      <c r="LYW66" s="743"/>
      <c r="LYX66" s="743"/>
      <c r="LYY66" s="743"/>
      <c r="LYZ66" s="743"/>
      <c r="LZA66" s="743"/>
      <c r="LZB66" s="743"/>
      <c r="LZC66" s="743"/>
      <c r="LZD66" s="743"/>
      <c r="LZE66" s="743"/>
      <c r="LZF66" s="743"/>
      <c r="LZG66" s="743"/>
      <c r="LZH66" s="743"/>
      <c r="LZI66" s="743"/>
      <c r="LZJ66" s="743"/>
      <c r="LZK66" s="743"/>
      <c r="LZL66" s="743"/>
      <c r="LZM66" s="743"/>
      <c r="LZN66" s="743"/>
      <c r="LZO66" s="743"/>
      <c r="LZP66" s="743"/>
      <c r="LZQ66" s="743"/>
      <c r="LZR66" s="743"/>
      <c r="LZS66" s="743"/>
      <c r="LZT66" s="743"/>
      <c r="LZU66" s="743"/>
      <c r="LZV66" s="743"/>
      <c r="LZW66" s="743"/>
      <c r="LZX66" s="743"/>
      <c r="LZY66" s="743"/>
      <c r="LZZ66" s="743"/>
      <c r="MAA66" s="743"/>
      <c r="MAB66" s="743"/>
      <c r="MAC66" s="743"/>
      <c r="MAD66" s="743"/>
      <c r="MAE66" s="743"/>
      <c r="MAF66" s="743"/>
      <c r="MAG66" s="743"/>
      <c r="MAH66" s="743"/>
      <c r="MAI66" s="743"/>
      <c r="MAJ66" s="743"/>
      <c r="MAK66" s="743"/>
      <c r="MAL66" s="743"/>
      <c r="MAM66" s="743"/>
      <c r="MAN66" s="743"/>
      <c r="MAO66" s="743"/>
      <c r="MAP66" s="743"/>
      <c r="MAQ66" s="743"/>
      <c r="MAR66" s="743"/>
      <c r="MAS66" s="743"/>
      <c r="MAT66" s="743"/>
      <c r="MAU66" s="743"/>
      <c r="MAV66" s="743"/>
      <c r="MAW66" s="743"/>
      <c r="MAX66" s="743"/>
      <c r="MAY66" s="743"/>
      <c r="MAZ66" s="743"/>
      <c r="MBA66" s="743"/>
      <c r="MBB66" s="743"/>
      <c r="MBC66" s="743"/>
      <c r="MBD66" s="743"/>
      <c r="MBE66" s="743"/>
      <c r="MBF66" s="743"/>
      <c r="MBG66" s="743"/>
      <c r="MBH66" s="743"/>
      <c r="MBI66" s="743"/>
      <c r="MBJ66" s="743"/>
      <c r="MBK66" s="743"/>
      <c r="MBL66" s="743"/>
      <c r="MBM66" s="743"/>
      <c r="MBN66" s="743"/>
      <c r="MBO66" s="743"/>
      <c r="MBP66" s="743"/>
      <c r="MBQ66" s="743"/>
      <c r="MBR66" s="743"/>
      <c r="MBS66" s="743"/>
      <c r="MBT66" s="743"/>
      <c r="MBU66" s="743"/>
      <c r="MBV66" s="743"/>
      <c r="MBW66" s="743"/>
      <c r="MBX66" s="743"/>
      <c r="MBY66" s="743"/>
      <c r="MBZ66" s="743"/>
      <c r="MCA66" s="743"/>
      <c r="MCB66" s="743"/>
      <c r="MCC66" s="743"/>
      <c r="MCD66" s="743"/>
      <c r="MCE66" s="743"/>
      <c r="MCF66" s="743"/>
      <c r="MCG66" s="743"/>
      <c r="MCH66" s="743"/>
      <c r="MCI66" s="743"/>
      <c r="MCJ66" s="743"/>
      <c r="MCK66" s="743"/>
      <c r="MCL66" s="743"/>
      <c r="MCM66" s="743"/>
      <c r="MCN66" s="743"/>
      <c r="MCO66" s="743"/>
      <c r="MCP66" s="743"/>
      <c r="MCQ66" s="743"/>
      <c r="MCR66" s="743"/>
      <c r="MCS66" s="743"/>
      <c r="MCT66" s="743"/>
      <c r="MCU66" s="743"/>
      <c r="MCV66" s="743"/>
      <c r="MCW66" s="743"/>
      <c r="MCX66" s="743"/>
      <c r="MCY66" s="743"/>
      <c r="MCZ66" s="743"/>
      <c r="MDA66" s="743"/>
      <c r="MDB66" s="743"/>
      <c r="MDC66" s="743"/>
      <c r="MDD66" s="743"/>
      <c r="MDE66" s="743"/>
      <c r="MDF66" s="743"/>
      <c r="MDG66" s="743"/>
      <c r="MDH66" s="743"/>
      <c r="MDI66" s="743"/>
      <c r="MDJ66" s="743"/>
      <c r="MDK66" s="743"/>
      <c r="MDL66" s="743"/>
      <c r="MDM66" s="743"/>
      <c r="MDN66" s="743"/>
      <c r="MDO66" s="743"/>
      <c r="MDP66" s="743"/>
      <c r="MDQ66" s="743"/>
      <c r="MDR66" s="743"/>
      <c r="MDS66" s="743"/>
      <c r="MDT66" s="743"/>
      <c r="MDU66" s="743"/>
      <c r="MDV66" s="743"/>
      <c r="MDW66" s="743"/>
      <c r="MDX66" s="743"/>
      <c r="MDY66" s="743"/>
      <c r="MDZ66" s="743"/>
      <c r="MEA66" s="743"/>
      <c r="MEB66" s="743"/>
      <c r="MEC66" s="743"/>
      <c r="MED66" s="743"/>
      <c r="MEE66" s="743"/>
      <c r="MEF66" s="743"/>
      <c r="MEG66" s="743"/>
      <c r="MEH66" s="743"/>
      <c r="MEI66" s="743"/>
      <c r="MEJ66" s="743"/>
      <c r="MEK66" s="743"/>
      <c r="MEL66" s="743"/>
      <c r="MEM66" s="743"/>
      <c r="MEN66" s="743"/>
      <c r="MEO66" s="743"/>
      <c r="MEP66" s="743"/>
      <c r="MEQ66" s="743"/>
      <c r="MER66" s="743"/>
      <c r="MES66" s="743"/>
      <c r="MET66" s="743"/>
      <c r="MEU66" s="743"/>
      <c r="MEV66" s="743"/>
      <c r="MEW66" s="743"/>
      <c r="MEX66" s="743"/>
      <c r="MEY66" s="743"/>
      <c r="MEZ66" s="743"/>
      <c r="MFA66" s="743"/>
      <c r="MFB66" s="743"/>
      <c r="MFC66" s="743"/>
      <c r="MFD66" s="743"/>
      <c r="MFE66" s="743"/>
      <c r="MFF66" s="743"/>
      <c r="MFG66" s="743"/>
      <c r="MFH66" s="743"/>
      <c r="MFI66" s="743"/>
      <c r="MFJ66" s="743"/>
      <c r="MFK66" s="743"/>
      <c r="MFL66" s="743"/>
      <c r="MFM66" s="743"/>
      <c r="MFN66" s="743"/>
      <c r="MFO66" s="743"/>
      <c r="MFP66" s="743"/>
      <c r="MFQ66" s="743"/>
      <c r="MFR66" s="743"/>
      <c r="MFS66" s="743"/>
      <c r="MFT66" s="743"/>
      <c r="MFU66" s="743"/>
      <c r="MFV66" s="743"/>
      <c r="MFW66" s="743"/>
      <c r="MFX66" s="743"/>
      <c r="MFY66" s="743"/>
      <c r="MFZ66" s="743"/>
      <c r="MGA66" s="743"/>
      <c r="MGB66" s="743"/>
      <c r="MGC66" s="743"/>
      <c r="MGD66" s="743"/>
      <c r="MGE66" s="743"/>
      <c r="MGF66" s="743"/>
      <c r="MGG66" s="743"/>
      <c r="MGH66" s="743"/>
      <c r="MGI66" s="743"/>
      <c r="MGJ66" s="743"/>
      <c r="MGK66" s="743"/>
      <c r="MGL66" s="743"/>
      <c r="MGM66" s="743"/>
      <c r="MGN66" s="743"/>
      <c r="MGO66" s="743"/>
      <c r="MGP66" s="743"/>
      <c r="MGQ66" s="743"/>
      <c r="MGR66" s="743"/>
      <c r="MGS66" s="743"/>
      <c r="MGT66" s="743"/>
      <c r="MGU66" s="743"/>
      <c r="MGV66" s="743"/>
      <c r="MGW66" s="743"/>
      <c r="MGX66" s="743"/>
      <c r="MGY66" s="743"/>
      <c r="MGZ66" s="743"/>
      <c r="MHA66" s="743"/>
      <c r="MHB66" s="743"/>
      <c r="MHC66" s="743"/>
      <c r="MHD66" s="743"/>
      <c r="MHE66" s="743"/>
      <c r="MHF66" s="743"/>
      <c r="MHG66" s="743"/>
      <c r="MHH66" s="743"/>
      <c r="MHI66" s="743"/>
      <c r="MHJ66" s="743"/>
      <c r="MHK66" s="743"/>
      <c r="MHL66" s="743"/>
      <c r="MHM66" s="743"/>
      <c r="MHN66" s="743"/>
      <c r="MHO66" s="743"/>
      <c r="MHP66" s="743"/>
      <c r="MHQ66" s="743"/>
      <c r="MHR66" s="743"/>
      <c r="MHS66" s="743"/>
      <c r="MHT66" s="743"/>
      <c r="MHU66" s="743"/>
      <c r="MHV66" s="743"/>
      <c r="MHW66" s="743"/>
      <c r="MHX66" s="743"/>
      <c r="MHY66" s="743"/>
      <c r="MHZ66" s="743"/>
      <c r="MIA66" s="743"/>
      <c r="MIB66" s="743"/>
      <c r="MIC66" s="743"/>
      <c r="MID66" s="743"/>
      <c r="MIE66" s="743"/>
      <c r="MIF66" s="743"/>
      <c r="MIG66" s="743"/>
      <c r="MIH66" s="743"/>
      <c r="MII66" s="743"/>
      <c r="MIJ66" s="743"/>
      <c r="MIK66" s="743"/>
      <c r="MIL66" s="743"/>
      <c r="MIM66" s="743"/>
      <c r="MIN66" s="743"/>
      <c r="MIO66" s="743"/>
      <c r="MIP66" s="743"/>
      <c r="MIQ66" s="743"/>
      <c r="MIR66" s="743"/>
      <c r="MIS66" s="743"/>
      <c r="MIT66" s="743"/>
      <c r="MIU66" s="743"/>
      <c r="MIV66" s="743"/>
      <c r="MIW66" s="743"/>
      <c r="MIX66" s="743"/>
      <c r="MIY66" s="743"/>
      <c r="MIZ66" s="743"/>
      <c r="MJA66" s="743"/>
      <c r="MJB66" s="743"/>
      <c r="MJC66" s="743"/>
      <c r="MJD66" s="743"/>
      <c r="MJE66" s="743"/>
      <c r="MJF66" s="743"/>
      <c r="MJG66" s="743"/>
      <c r="MJH66" s="743"/>
      <c r="MJI66" s="743"/>
      <c r="MJJ66" s="743"/>
      <c r="MJK66" s="743"/>
      <c r="MJL66" s="743"/>
      <c r="MJM66" s="743"/>
      <c r="MJN66" s="743"/>
      <c r="MJO66" s="743"/>
      <c r="MJP66" s="743"/>
      <c r="MJQ66" s="743"/>
      <c r="MJR66" s="743"/>
      <c r="MJS66" s="743"/>
      <c r="MJT66" s="743"/>
      <c r="MJU66" s="743"/>
      <c r="MJV66" s="743"/>
      <c r="MJW66" s="743"/>
      <c r="MJX66" s="743"/>
      <c r="MJY66" s="743"/>
      <c r="MJZ66" s="743"/>
      <c r="MKA66" s="743"/>
      <c r="MKB66" s="743"/>
      <c r="MKC66" s="743"/>
      <c r="MKD66" s="743"/>
      <c r="MKE66" s="743"/>
      <c r="MKF66" s="743"/>
      <c r="MKG66" s="743"/>
      <c r="MKH66" s="743"/>
      <c r="MKI66" s="743"/>
      <c r="MKJ66" s="743"/>
      <c r="MKK66" s="743"/>
      <c r="MKL66" s="743"/>
      <c r="MKM66" s="743"/>
      <c r="MKN66" s="743"/>
      <c r="MKO66" s="743"/>
      <c r="MKP66" s="743"/>
      <c r="MKQ66" s="743"/>
      <c r="MKR66" s="743"/>
      <c r="MKS66" s="743"/>
      <c r="MKT66" s="743"/>
      <c r="MKU66" s="743"/>
      <c r="MKV66" s="743"/>
      <c r="MKW66" s="743"/>
      <c r="MKX66" s="743"/>
      <c r="MKY66" s="743"/>
      <c r="MKZ66" s="743"/>
      <c r="MLA66" s="743"/>
      <c r="MLB66" s="743"/>
      <c r="MLC66" s="743"/>
      <c r="MLD66" s="743"/>
      <c r="MLE66" s="743"/>
      <c r="MLF66" s="743"/>
      <c r="MLG66" s="743"/>
      <c r="MLH66" s="743"/>
      <c r="MLI66" s="743"/>
      <c r="MLJ66" s="743"/>
      <c r="MLK66" s="743"/>
      <c r="MLL66" s="743"/>
      <c r="MLM66" s="743"/>
      <c r="MLN66" s="743"/>
      <c r="MLO66" s="743"/>
      <c r="MLP66" s="743"/>
      <c r="MLQ66" s="743"/>
      <c r="MLR66" s="743"/>
      <c r="MLS66" s="743"/>
      <c r="MLT66" s="743"/>
      <c r="MLU66" s="743"/>
      <c r="MLV66" s="743"/>
      <c r="MLW66" s="743"/>
      <c r="MLX66" s="743"/>
      <c r="MLY66" s="743"/>
      <c r="MLZ66" s="743"/>
      <c r="MMA66" s="743"/>
      <c r="MMB66" s="743"/>
      <c r="MMC66" s="743"/>
      <c r="MMD66" s="743"/>
      <c r="MME66" s="743"/>
      <c r="MMF66" s="743"/>
      <c r="MMG66" s="743"/>
      <c r="MMH66" s="743"/>
      <c r="MMI66" s="743"/>
      <c r="MMJ66" s="743"/>
      <c r="MMK66" s="743"/>
      <c r="MML66" s="743"/>
      <c r="MMM66" s="743"/>
      <c r="MMN66" s="743"/>
      <c r="MMO66" s="743"/>
      <c r="MMP66" s="743"/>
      <c r="MMQ66" s="743"/>
      <c r="MMR66" s="743"/>
      <c r="MMS66" s="743"/>
      <c r="MMT66" s="743"/>
      <c r="MMU66" s="743"/>
      <c r="MMV66" s="743"/>
      <c r="MMW66" s="743"/>
      <c r="MMX66" s="743"/>
      <c r="MMY66" s="743"/>
      <c r="MMZ66" s="743"/>
      <c r="MNA66" s="743"/>
      <c r="MNB66" s="743"/>
      <c r="MNC66" s="743"/>
      <c r="MND66" s="743"/>
      <c r="MNE66" s="743"/>
      <c r="MNF66" s="743"/>
      <c r="MNG66" s="743"/>
      <c r="MNH66" s="743"/>
      <c r="MNI66" s="743"/>
      <c r="MNJ66" s="743"/>
      <c r="MNK66" s="743"/>
      <c r="MNL66" s="743"/>
      <c r="MNM66" s="743"/>
      <c r="MNN66" s="743"/>
      <c r="MNO66" s="743"/>
      <c r="MNP66" s="743"/>
      <c r="MNQ66" s="743"/>
      <c r="MNR66" s="743"/>
      <c r="MNS66" s="743"/>
      <c r="MNT66" s="743"/>
      <c r="MNU66" s="743"/>
      <c r="MNV66" s="743"/>
      <c r="MNW66" s="743"/>
      <c r="MNX66" s="743"/>
      <c r="MNY66" s="743"/>
      <c r="MNZ66" s="743"/>
      <c r="MOA66" s="743"/>
      <c r="MOB66" s="743"/>
      <c r="MOC66" s="743"/>
      <c r="MOD66" s="743"/>
      <c r="MOE66" s="743"/>
      <c r="MOF66" s="743"/>
      <c r="MOG66" s="743"/>
      <c r="MOH66" s="743"/>
      <c r="MOI66" s="743"/>
      <c r="MOJ66" s="743"/>
      <c r="MOK66" s="743"/>
      <c r="MOL66" s="743"/>
      <c r="MOM66" s="743"/>
      <c r="MON66" s="743"/>
      <c r="MOO66" s="743"/>
      <c r="MOP66" s="743"/>
      <c r="MOQ66" s="743"/>
      <c r="MOR66" s="743"/>
      <c r="MOS66" s="743"/>
      <c r="MOT66" s="743"/>
      <c r="MOU66" s="743"/>
      <c r="MOV66" s="743"/>
      <c r="MOW66" s="743"/>
      <c r="MOX66" s="743"/>
      <c r="MOY66" s="743"/>
      <c r="MOZ66" s="743"/>
      <c r="MPA66" s="743"/>
      <c r="MPB66" s="743"/>
      <c r="MPC66" s="743"/>
      <c r="MPD66" s="743"/>
      <c r="MPE66" s="743"/>
      <c r="MPF66" s="743"/>
      <c r="MPG66" s="743"/>
      <c r="MPH66" s="743"/>
      <c r="MPI66" s="743"/>
      <c r="MPJ66" s="743"/>
      <c r="MPK66" s="743"/>
      <c r="MPL66" s="743"/>
      <c r="MPM66" s="743"/>
      <c r="MPN66" s="743"/>
      <c r="MPO66" s="743"/>
      <c r="MPP66" s="743"/>
      <c r="MPQ66" s="743"/>
      <c r="MPR66" s="743"/>
      <c r="MPS66" s="743"/>
      <c r="MPT66" s="743"/>
      <c r="MPU66" s="743"/>
      <c r="MPV66" s="743"/>
      <c r="MPW66" s="743"/>
      <c r="MPX66" s="743"/>
      <c r="MPY66" s="743"/>
      <c r="MPZ66" s="743"/>
      <c r="MQA66" s="743"/>
      <c r="MQB66" s="743"/>
      <c r="MQC66" s="743"/>
      <c r="MQD66" s="743"/>
      <c r="MQE66" s="743"/>
      <c r="MQF66" s="743"/>
      <c r="MQG66" s="743"/>
      <c r="MQH66" s="743"/>
      <c r="MQI66" s="743"/>
      <c r="MQJ66" s="743"/>
      <c r="MQK66" s="743"/>
      <c r="MQL66" s="743"/>
      <c r="MQM66" s="743"/>
      <c r="MQN66" s="743"/>
      <c r="MQO66" s="743"/>
      <c r="MQP66" s="743"/>
      <c r="MQQ66" s="743"/>
      <c r="MQR66" s="743"/>
      <c r="MQS66" s="743"/>
      <c r="MQT66" s="743"/>
      <c r="MQU66" s="743"/>
      <c r="MQV66" s="743"/>
      <c r="MQW66" s="743"/>
      <c r="MQX66" s="743"/>
      <c r="MQY66" s="743"/>
      <c r="MQZ66" s="743"/>
      <c r="MRA66" s="743"/>
      <c r="MRB66" s="743"/>
      <c r="MRC66" s="743"/>
      <c r="MRD66" s="743"/>
      <c r="MRE66" s="743"/>
      <c r="MRF66" s="743"/>
      <c r="MRG66" s="743"/>
      <c r="MRH66" s="743"/>
      <c r="MRI66" s="743"/>
      <c r="MRJ66" s="743"/>
      <c r="MRK66" s="743"/>
      <c r="MRL66" s="743"/>
      <c r="MRM66" s="743"/>
      <c r="MRN66" s="743"/>
      <c r="MRO66" s="743"/>
      <c r="MRP66" s="743"/>
      <c r="MRQ66" s="743"/>
      <c r="MRR66" s="743"/>
      <c r="MRS66" s="743"/>
      <c r="MRT66" s="743"/>
      <c r="MRU66" s="743"/>
      <c r="MRV66" s="743"/>
      <c r="MRW66" s="743"/>
      <c r="MRX66" s="743"/>
      <c r="MRY66" s="743"/>
      <c r="MRZ66" s="743"/>
      <c r="MSA66" s="743"/>
      <c r="MSB66" s="743"/>
      <c r="MSC66" s="743"/>
      <c r="MSD66" s="743"/>
      <c r="MSE66" s="743"/>
      <c r="MSF66" s="743"/>
      <c r="MSG66" s="743"/>
      <c r="MSH66" s="743"/>
      <c r="MSI66" s="743"/>
      <c r="MSJ66" s="743"/>
      <c r="MSK66" s="743"/>
      <c r="MSL66" s="743"/>
      <c r="MSM66" s="743"/>
      <c r="MSN66" s="743"/>
      <c r="MSO66" s="743"/>
      <c r="MSP66" s="743"/>
      <c r="MSQ66" s="743"/>
      <c r="MSR66" s="743"/>
      <c r="MSS66" s="743"/>
      <c r="MST66" s="743"/>
      <c r="MSU66" s="743"/>
      <c r="MSV66" s="743"/>
      <c r="MSW66" s="743"/>
      <c r="MSX66" s="743"/>
      <c r="MSY66" s="743"/>
      <c r="MSZ66" s="743"/>
      <c r="MTA66" s="743"/>
      <c r="MTB66" s="743"/>
      <c r="MTC66" s="743"/>
      <c r="MTD66" s="743"/>
      <c r="MTE66" s="743"/>
      <c r="MTF66" s="743"/>
      <c r="MTG66" s="743"/>
      <c r="MTH66" s="743"/>
      <c r="MTI66" s="743"/>
      <c r="MTJ66" s="743"/>
      <c r="MTK66" s="743"/>
      <c r="MTL66" s="743"/>
      <c r="MTM66" s="743"/>
      <c r="MTN66" s="743"/>
      <c r="MTO66" s="743"/>
      <c r="MTP66" s="743"/>
      <c r="MTQ66" s="743"/>
      <c r="MTR66" s="743"/>
      <c r="MTS66" s="743"/>
      <c r="MTT66" s="743"/>
      <c r="MTU66" s="743"/>
      <c r="MTV66" s="743"/>
      <c r="MTW66" s="743"/>
      <c r="MTX66" s="743"/>
      <c r="MTY66" s="743"/>
      <c r="MTZ66" s="743"/>
      <c r="MUA66" s="743"/>
      <c r="MUB66" s="743"/>
      <c r="MUC66" s="743"/>
      <c r="MUD66" s="743"/>
      <c r="MUE66" s="743"/>
      <c r="MUF66" s="743"/>
      <c r="MUG66" s="743"/>
      <c r="MUH66" s="743"/>
      <c r="MUI66" s="743"/>
      <c r="MUJ66" s="743"/>
      <c r="MUK66" s="743"/>
      <c r="MUL66" s="743"/>
      <c r="MUM66" s="743"/>
      <c r="MUN66" s="743"/>
      <c r="MUO66" s="743"/>
      <c r="MUP66" s="743"/>
      <c r="MUQ66" s="743"/>
      <c r="MUR66" s="743"/>
      <c r="MUS66" s="743"/>
      <c r="MUT66" s="743"/>
      <c r="MUU66" s="743"/>
      <c r="MUV66" s="743"/>
      <c r="MUW66" s="743"/>
      <c r="MUX66" s="743"/>
      <c r="MUY66" s="743"/>
      <c r="MUZ66" s="743"/>
      <c r="MVA66" s="743"/>
      <c r="MVB66" s="743"/>
      <c r="MVC66" s="743"/>
      <c r="MVD66" s="743"/>
      <c r="MVE66" s="743"/>
      <c r="MVF66" s="743"/>
      <c r="MVG66" s="743"/>
      <c r="MVH66" s="743"/>
      <c r="MVI66" s="743"/>
      <c r="MVJ66" s="743"/>
      <c r="MVK66" s="743"/>
      <c r="MVL66" s="743"/>
      <c r="MVM66" s="743"/>
      <c r="MVN66" s="743"/>
      <c r="MVO66" s="743"/>
      <c r="MVP66" s="743"/>
      <c r="MVQ66" s="743"/>
      <c r="MVR66" s="743"/>
      <c r="MVS66" s="743"/>
      <c r="MVT66" s="743"/>
      <c r="MVU66" s="743"/>
      <c r="MVV66" s="743"/>
      <c r="MVW66" s="743"/>
      <c r="MVX66" s="743"/>
      <c r="MVY66" s="743"/>
      <c r="MVZ66" s="743"/>
      <c r="MWA66" s="743"/>
      <c r="MWB66" s="743"/>
      <c r="MWC66" s="743"/>
      <c r="MWD66" s="743"/>
      <c r="MWE66" s="743"/>
      <c r="MWF66" s="743"/>
      <c r="MWG66" s="743"/>
      <c r="MWH66" s="743"/>
      <c r="MWI66" s="743"/>
      <c r="MWJ66" s="743"/>
      <c r="MWK66" s="743"/>
      <c r="MWL66" s="743"/>
      <c r="MWM66" s="743"/>
      <c r="MWN66" s="743"/>
      <c r="MWO66" s="743"/>
      <c r="MWP66" s="743"/>
      <c r="MWQ66" s="743"/>
      <c r="MWR66" s="743"/>
      <c r="MWS66" s="743"/>
      <c r="MWT66" s="743"/>
      <c r="MWU66" s="743"/>
      <c r="MWV66" s="743"/>
      <c r="MWW66" s="743"/>
      <c r="MWX66" s="743"/>
      <c r="MWY66" s="743"/>
      <c r="MWZ66" s="743"/>
      <c r="MXA66" s="743"/>
      <c r="MXB66" s="743"/>
      <c r="MXC66" s="743"/>
      <c r="MXD66" s="743"/>
      <c r="MXE66" s="743"/>
      <c r="MXF66" s="743"/>
      <c r="MXG66" s="743"/>
      <c r="MXH66" s="743"/>
      <c r="MXI66" s="743"/>
      <c r="MXJ66" s="743"/>
      <c r="MXK66" s="743"/>
      <c r="MXL66" s="743"/>
      <c r="MXM66" s="743"/>
      <c r="MXN66" s="743"/>
      <c r="MXO66" s="743"/>
      <c r="MXP66" s="743"/>
      <c r="MXQ66" s="743"/>
      <c r="MXR66" s="743"/>
      <c r="MXS66" s="743"/>
      <c r="MXT66" s="743"/>
      <c r="MXU66" s="743"/>
      <c r="MXV66" s="743"/>
      <c r="MXW66" s="743"/>
      <c r="MXX66" s="743"/>
      <c r="MXY66" s="743"/>
      <c r="MXZ66" s="743"/>
      <c r="MYA66" s="743"/>
      <c r="MYB66" s="743"/>
      <c r="MYC66" s="743"/>
      <c r="MYD66" s="743"/>
      <c r="MYE66" s="743"/>
      <c r="MYF66" s="743"/>
      <c r="MYG66" s="743"/>
      <c r="MYH66" s="743"/>
      <c r="MYI66" s="743"/>
      <c r="MYJ66" s="743"/>
      <c r="MYK66" s="743"/>
      <c r="MYL66" s="743"/>
      <c r="MYM66" s="743"/>
      <c r="MYN66" s="743"/>
      <c r="MYO66" s="743"/>
      <c r="MYP66" s="743"/>
      <c r="MYQ66" s="743"/>
      <c r="MYR66" s="743"/>
      <c r="MYS66" s="743"/>
      <c r="MYT66" s="743"/>
      <c r="MYU66" s="743"/>
      <c r="MYV66" s="743"/>
      <c r="MYW66" s="743"/>
      <c r="MYX66" s="743"/>
      <c r="MYY66" s="743"/>
      <c r="MYZ66" s="743"/>
      <c r="MZA66" s="743"/>
      <c r="MZB66" s="743"/>
      <c r="MZC66" s="743"/>
      <c r="MZD66" s="743"/>
      <c r="MZE66" s="743"/>
      <c r="MZF66" s="743"/>
      <c r="MZG66" s="743"/>
      <c r="MZH66" s="743"/>
      <c r="MZI66" s="743"/>
      <c r="MZJ66" s="743"/>
      <c r="MZK66" s="743"/>
      <c r="MZL66" s="743"/>
      <c r="MZM66" s="743"/>
      <c r="MZN66" s="743"/>
      <c r="MZO66" s="743"/>
      <c r="MZP66" s="743"/>
      <c r="MZQ66" s="743"/>
      <c r="MZR66" s="743"/>
      <c r="MZS66" s="743"/>
      <c r="MZT66" s="743"/>
      <c r="MZU66" s="743"/>
      <c r="MZV66" s="743"/>
      <c r="MZW66" s="743"/>
      <c r="MZX66" s="743"/>
      <c r="MZY66" s="743"/>
      <c r="MZZ66" s="743"/>
      <c r="NAA66" s="743"/>
      <c r="NAB66" s="743"/>
      <c r="NAC66" s="743"/>
      <c r="NAD66" s="743"/>
      <c r="NAE66" s="743"/>
      <c r="NAF66" s="743"/>
      <c r="NAG66" s="743"/>
      <c r="NAH66" s="743"/>
      <c r="NAI66" s="743"/>
      <c r="NAJ66" s="743"/>
      <c r="NAK66" s="743"/>
      <c r="NAL66" s="743"/>
      <c r="NAM66" s="743"/>
      <c r="NAN66" s="743"/>
      <c r="NAO66" s="743"/>
      <c r="NAP66" s="743"/>
      <c r="NAQ66" s="743"/>
      <c r="NAR66" s="743"/>
      <c r="NAS66" s="743"/>
      <c r="NAT66" s="743"/>
      <c r="NAU66" s="743"/>
      <c r="NAV66" s="743"/>
      <c r="NAW66" s="743"/>
      <c r="NAX66" s="743"/>
      <c r="NAY66" s="743"/>
      <c r="NAZ66" s="743"/>
      <c r="NBA66" s="743"/>
      <c r="NBB66" s="743"/>
      <c r="NBC66" s="743"/>
      <c r="NBD66" s="743"/>
      <c r="NBE66" s="743"/>
      <c r="NBF66" s="743"/>
      <c r="NBG66" s="743"/>
      <c r="NBH66" s="743"/>
      <c r="NBI66" s="743"/>
      <c r="NBJ66" s="743"/>
      <c r="NBK66" s="743"/>
      <c r="NBL66" s="743"/>
      <c r="NBM66" s="743"/>
      <c r="NBN66" s="743"/>
      <c r="NBO66" s="743"/>
      <c r="NBP66" s="743"/>
      <c r="NBQ66" s="743"/>
      <c r="NBR66" s="743"/>
      <c r="NBS66" s="743"/>
      <c r="NBT66" s="743"/>
      <c r="NBU66" s="743"/>
      <c r="NBV66" s="743"/>
      <c r="NBW66" s="743"/>
      <c r="NBX66" s="743"/>
      <c r="NBY66" s="743"/>
      <c r="NBZ66" s="743"/>
      <c r="NCA66" s="743"/>
      <c r="NCB66" s="743"/>
      <c r="NCC66" s="743"/>
      <c r="NCD66" s="743"/>
      <c r="NCE66" s="743"/>
      <c r="NCF66" s="743"/>
      <c r="NCG66" s="743"/>
      <c r="NCH66" s="743"/>
      <c r="NCI66" s="743"/>
      <c r="NCJ66" s="743"/>
      <c r="NCK66" s="743"/>
      <c r="NCL66" s="743"/>
      <c r="NCM66" s="743"/>
      <c r="NCN66" s="743"/>
      <c r="NCO66" s="743"/>
      <c r="NCP66" s="743"/>
      <c r="NCQ66" s="743"/>
      <c r="NCR66" s="743"/>
      <c r="NCS66" s="743"/>
      <c r="NCT66" s="743"/>
      <c r="NCU66" s="743"/>
      <c r="NCV66" s="743"/>
      <c r="NCW66" s="743"/>
      <c r="NCX66" s="743"/>
      <c r="NCY66" s="743"/>
      <c r="NCZ66" s="743"/>
      <c r="NDA66" s="743"/>
      <c r="NDB66" s="743"/>
      <c r="NDC66" s="743"/>
      <c r="NDD66" s="743"/>
      <c r="NDE66" s="743"/>
      <c r="NDF66" s="743"/>
      <c r="NDG66" s="743"/>
      <c r="NDH66" s="743"/>
      <c r="NDI66" s="743"/>
      <c r="NDJ66" s="743"/>
      <c r="NDK66" s="743"/>
      <c r="NDL66" s="743"/>
      <c r="NDM66" s="743"/>
      <c r="NDN66" s="743"/>
      <c r="NDO66" s="743"/>
      <c r="NDP66" s="743"/>
      <c r="NDQ66" s="743"/>
      <c r="NDR66" s="743"/>
      <c r="NDS66" s="743"/>
      <c r="NDT66" s="743"/>
      <c r="NDU66" s="743"/>
      <c r="NDV66" s="743"/>
      <c r="NDW66" s="743"/>
      <c r="NDX66" s="743"/>
      <c r="NDY66" s="743"/>
      <c r="NDZ66" s="743"/>
      <c r="NEA66" s="743"/>
      <c r="NEB66" s="743"/>
      <c r="NEC66" s="743"/>
      <c r="NED66" s="743"/>
      <c r="NEE66" s="743"/>
      <c r="NEF66" s="743"/>
      <c r="NEG66" s="743"/>
      <c r="NEH66" s="743"/>
      <c r="NEI66" s="743"/>
      <c r="NEJ66" s="743"/>
      <c r="NEK66" s="743"/>
      <c r="NEL66" s="743"/>
      <c r="NEM66" s="743"/>
      <c r="NEN66" s="743"/>
      <c r="NEO66" s="743"/>
      <c r="NEP66" s="743"/>
      <c r="NEQ66" s="743"/>
      <c r="NER66" s="743"/>
      <c r="NES66" s="743"/>
      <c r="NET66" s="743"/>
      <c r="NEU66" s="743"/>
      <c r="NEV66" s="743"/>
      <c r="NEW66" s="743"/>
      <c r="NEX66" s="743"/>
      <c r="NEY66" s="743"/>
      <c r="NEZ66" s="743"/>
      <c r="NFA66" s="743"/>
      <c r="NFB66" s="743"/>
      <c r="NFC66" s="743"/>
      <c r="NFD66" s="743"/>
      <c r="NFE66" s="743"/>
      <c r="NFF66" s="743"/>
      <c r="NFG66" s="743"/>
      <c r="NFH66" s="743"/>
      <c r="NFI66" s="743"/>
      <c r="NFJ66" s="743"/>
      <c r="NFK66" s="743"/>
      <c r="NFL66" s="743"/>
      <c r="NFM66" s="743"/>
      <c r="NFN66" s="743"/>
      <c r="NFO66" s="743"/>
      <c r="NFP66" s="743"/>
      <c r="NFQ66" s="743"/>
      <c r="NFR66" s="743"/>
      <c r="NFS66" s="743"/>
      <c r="NFT66" s="743"/>
      <c r="NFU66" s="743"/>
      <c r="NFV66" s="743"/>
      <c r="NFW66" s="743"/>
      <c r="NFX66" s="743"/>
      <c r="NFY66" s="743"/>
      <c r="NFZ66" s="743"/>
      <c r="NGA66" s="743"/>
      <c r="NGB66" s="743"/>
      <c r="NGC66" s="743"/>
      <c r="NGD66" s="743"/>
      <c r="NGE66" s="743"/>
      <c r="NGF66" s="743"/>
      <c r="NGG66" s="743"/>
      <c r="NGH66" s="743"/>
      <c r="NGI66" s="743"/>
      <c r="NGJ66" s="743"/>
      <c r="NGK66" s="743"/>
      <c r="NGL66" s="743"/>
      <c r="NGM66" s="743"/>
      <c r="NGN66" s="743"/>
      <c r="NGO66" s="743"/>
      <c r="NGP66" s="743"/>
      <c r="NGQ66" s="743"/>
      <c r="NGR66" s="743"/>
      <c r="NGS66" s="743"/>
      <c r="NGT66" s="743"/>
      <c r="NGU66" s="743"/>
      <c r="NGV66" s="743"/>
      <c r="NGW66" s="743"/>
      <c r="NGX66" s="743"/>
      <c r="NGY66" s="743"/>
      <c r="NGZ66" s="743"/>
      <c r="NHA66" s="743"/>
      <c r="NHB66" s="743"/>
      <c r="NHC66" s="743"/>
      <c r="NHD66" s="743"/>
      <c r="NHE66" s="743"/>
      <c r="NHF66" s="743"/>
      <c r="NHG66" s="743"/>
      <c r="NHH66" s="743"/>
      <c r="NHI66" s="743"/>
      <c r="NHJ66" s="743"/>
      <c r="NHK66" s="743"/>
      <c r="NHL66" s="743"/>
      <c r="NHM66" s="743"/>
      <c r="NHN66" s="743"/>
      <c r="NHO66" s="743"/>
      <c r="NHP66" s="743"/>
      <c r="NHQ66" s="743"/>
      <c r="NHR66" s="743"/>
      <c r="NHS66" s="743"/>
      <c r="NHT66" s="743"/>
      <c r="NHU66" s="743"/>
      <c r="NHV66" s="743"/>
      <c r="NHW66" s="743"/>
      <c r="NHX66" s="743"/>
      <c r="NHY66" s="743"/>
      <c r="NHZ66" s="743"/>
      <c r="NIA66" s="743"/>
      <c r="NIB66" s="743"/>
      <c r="NIC66" s="743"/>
      <c r="NID66" s="743"/>
      <c r="NIE66" s="743"/>
      <c r="NIF66" s="743"/>
      <c r="NIG66" s="743"/>
      <c r="NIH66" s="743"/>
      <c r="NII66" s="743"/>
      <c r="NIJ66" s="743"/>
      <c r="NIK66" s="743"/>
      <c r="NIL66" s="743"/>
      <c r="NIM66" s="743"/>
      <c r="NIN66" s="743"/>
      <c r="NIO66" s="743"/>
      <c r="NIP66" s="743"/>
      <c r="NIQ66" s="743"/>
      <c r="NIR66" s="743"/>
      <c r="NIS66" s="743"/>
      <c r="NIT66" s="743"/>
      <c r="NIU66" s="743"/>
      <c r="NIV66" s="743"/>
      <c r="NIW66" s="743"/>
      <c r="NIX66" s="743"/>
      <c r="NIY66" s="743"/>
      <c r="NIZ66" s="743"/>
      <c r="NJA66" s="743"/>
      <c r="NJB66" s="743"/>
      <c r="NJC66" s="743"/>
      <c r="NJD66" s="743"/>
      <c r="NJE66" s="743"/>
      <c r="NJF66" s="743"/>
      <c r="NJG66" s="743"/>
      <c r="NJH66" s="743"/>
      <c r="NJI66" s="743"/>
      <c r="NJJ66" s="743"/>
      <c r="NJK66" s="743"/>
      <c r="NJL66" s="743"/>
      <c r="NJM66" s="743"/>
      <c r="NJN66" s="743"/>
      <c r="NJO66" s="743"/>
      <c r="NJP66" s="743"/>
      <c r="NJQ66" s="743"/>
      <c r="NJR66" s="743"/>
      <c r="NJS66" s="743"/>
      <c r="NJT66" s="743"/>
      <c r="NJU66" s="743"/>
      <c r="NJV66" s="743"/>
      <c r="NJW66" s="743"/>
      <c r="NJX66" s="743"/>
      <c r="NJY66" s="743"/>
      <c r="NJZ66" s="743"/>
      <c r="NKA66" s="743"/>
      <c r="NKB66" s="743"/>
      <c r="NKC66" s="743"/>
      <c r="NKD66" s="743"/>
      <c r="NKE66" s="743"/>
      <c r="NKF66" s="743"/>
      <c r="NKG66" s="743"/>
      <c r="NKH66" s="743"/>
      <c r="NKI66" s="743"/>
      <c r="NKJ66" s="743"/>
      <c r="NKK66" s="743"/>
      <c r="NKL66" s="743"/>
      <c r="NKM66" s="743"/>
      <c r="NKN66" s="743"/>
      <c r="NKO66" s="743"/>
      <c r="NKP66" s="743"/>
      <c r="NKQ66" s="743"/>
      <c r="NKR66" s="743"/>
      <c r="NKS66" s="743"/>
      <c r="NKT66" s="743"/>
      <c r="NKU66" s="743"/>
      <c r="NKV66" s="743"/>
      <c r="NKW66" s="743"/>
      <c r="NKX66" s="743"/>
      <c r="NKY66" s="743"/>
      <c r="NKZ66" s="743"/>
      <c r="NLA66" s="743"/>
      <c r="NLB66" s="743"/>
      <c r="NLC66" s="743"/>
      <c r="NLD66" s="743"/>
      <c r="NLE66" s="743"/>
      <c r="NLF66" s="743"/>
      <c r="NLG66" s="743"/>
      <c r="NLH66" s="743"/>
      <c r="NLI66" s="743"/>
      <c r="NLJ66" s="743"/>
      <c r="NLK66" s="743"/>
      <c r="NLL66" s="743"/>
      <c r="NLM66" s="743"/>
      <c r="NLN66" s="743"/>
      <c r="NLO66" s="743"/>
      <c r="NLP66" s="743"/>
      <c r="NLQ66" s="743"/>
      <c r="NLR66" s="743"/>
      <c r="NLS66" s="743"/>
      <c r="NLT66" s="743"/>
      <c r="NLU66" s="743"/>
      <c r="NLV66" s="743"/>
      <c r="NLW66" s="743"/>
      <c r="NLX66" s="743"/>
      <c r="NLY66" s="743"/>
      <c r="NLZ66" s="743"/>
      <c r="NMA66" s="743"/>
      <c r="NMB66" s="743"/>
      <c r="NMC66" s="743"/>
      <c r="NMD66" s="743"/>
      <c r="NME66" s="743"/>
      <c r="NMF66" s="743"/>
      <c r="NMG66" s="743"/>
      <c r="NMH66" s="743"/>
      <c r="NMI66" s="743"/>
      <c r="NMJ66" s="743"/>
      <c r="NMK66" s="743"/>
      <c r="NML66" s="743"/>
      <c r="NMM66" s="743"/>
      <c r="NMN66" s="743"/>
      <c r="NMO66" s="743"/>
      <c r="NMP66" s="743"/>
      <c r="NMQ66" s="743"/>
      <c r="NMR66" s="743"/>
      <c r="NMS66" s="743"/>
      <c r="NMT66" s="743"/>
      <c r="NMU66" s="743"/>
      <c r="NMV66" s="743"/>
      <c r="NMW66" s="743"/>
      <c r="NMX66" s="743"/>
      <c r="NMY66" s="743"/>
      <c r="NMZ66" s="743"/>
      <c r="NNA66" s="743"/>
      <c r="NNB66" s="743"/>
      <c r="NNC66" s="743"/>
      <c r="NND66" s="743"/>
      <c r="NNE66" s="743"/>
      <c r="NNF66" s="743"/>
      <c r="NNG66" s="743"/>
      <c r="NNH66" s="743"/>
      <c r="NNI66" s="743"/>
      <c r="NNJ66" s="743"/>
      <c r="NNK66" s="743"/>
      <c r="NNL66" s="743"/>
      <c r="NNM66" s="743"/>
      <c r="NNN66" s="743"/>
      <c r="NNO66" s="743"/>
      <c r="NNP66" s="743"/>
      <c r="NNQ66" s="743"/>
      <c r="NNR66" s="743"/>
      <c r="NNS66" s="743"/>
      <c r="NNT66" s="743"/>
      <c r="NNU66" s="743"/>
      <c r="NNV66" s="743"/>
      <c r="NNW66" s="743"/>
      <c r="NNX66" s="743"/>
      <c r="NNY66" s="743"/>
      <c r="NNZ66" s="743"/>
      <c r="NOA66" s="743"/>
      <c r="NOB66" s="743"/>
      <c r="NOC66" s="743"/>
      <c r="NOD66" s="743"/>
      <c r="NOE66" s="743"/>
      <c r="NOF66" s="743"/>
      <c r="NOG66" s="743"/>
      <c r="NOH66" s="743"/>
      <c r="NOI66" s="743"/>
      <c r="NOJ66" s="743"/>
      <c r="NOK66" s="743"/>
      <c r="NOL66" s="743"/>
      <c r="NOM66" s="743"/>
      <c r="NON66" s="743"/>
      <c r="NOO66" s="743"/>
      <c r="NOP66" s="743"/>
      <c r="NOQ66" s="743"/>
      <c r="NOR66" s="743"/>
      <c r="NOS66" s="743"/>
      <c r="NOT66" s="743"/>
      <c r="NOU66" s="743"/>
      <c r="NOV66" s="743"/>
      <c r="NOW66" s="743"/>
      <c r="NOX66" s="743"/>
      <c r="NOY66" s="743"/>
      <c r="NOZ66" s="743"/>
      <c r="NPA66" s="743"/>
      <c r="NPB66" s="743"/>
      <c r="NPC66" s="743"/>
      <c r="NPD66" s="743"/>
      <c r="NPE66" s="743"/>
      <c r="NPF66" s="743"/>
      <c r="NPG66" s="743"/>
      <c r="NPH66" s="743"/>
      <c r="NPI66" s="743"/>
      <c r="NPJ66" s="743"/>
      <c r="NPK66" s="743"/>
      <c r="NPL66" s="743"/>
      <c r="NPM66" s="743"/>
      <c r="NPN66" s="743"/>
      <c r="NPO66" s="743"/>
      <c r="NPP66" s="743"/>
      <c r="NPQ66" s="743"/>
      <c r="NPR66" s="743"/>
      <c r="NPS66" s="743"/>
      <c r="NPT66" s="743"/>
      <c r="NPU66" s="743"/>
      <c r="NPV66" s="743"/>
      <c r="NPW66" s="743"/>
      <c r="NPX66" s="743"/>
      <c r="NPY66" s="743"/>
      <c r="NPZ66" s="743"/>
      <c r="NQA66" s="743"/>
      <c r="NQB66" s="743"/>
      <c r="NQC66" s="743"/>
      <c r="NQD66" s="743"/>
      <c r="NQE66" s="743"/>
      <c r="NQF66" s="743"/>
      <c r="NQG66" s="743"/>
      <c r="NQH66" s="743"/>
      <c r="NQI66" s="743"/>
      <c r="NQJ66" s="743"/>
      <c r="NQK66" s="743"/>
      <c r="NQL66" s="743"/>
      <c r="NQM66" s="743"/>
      <c r="NQN66" s="743"/>
      <c r="NQO66" s="743"/>
      <c r="NQP66" s="743"/>
      <c r="NQQ66" s="743"/>
      <c r="NQR66" s="743"/>
      <c r="NQS66" s="743"/>
      <c r="NQT66" s="743"/>
      <c r="NQU66" s="743"/>
      <c r="NQV66" s="743"/>
      <c r="NQW66" s="743"/>
      <c r="NQX66" s="743"/>
      <c r="NQY66" s="743"/>
      <c r="NQZ66" s="743"/>
      <c r="NRA66" s="743"/>
      <c r="NRB66" s="743"/>
      <c r="NRC66" s="743"/>
      <c r="NRD66" s="743"/>
      <c r="NRE66" s="743"/>
      <c r="NRF66" s="743"/>
      <c r="NRG66" s="743"/>
      <c r="NRH66" s="743"/>
      <c r="NRI66" s="743"/>
      <c r="NRJ66" s="743"/>
      <c r="NRK66" s="743"/>
      <c r="NRL66" s="743"/>
      <c r="NRM66" s="743"/>
      <c r="NRN66" s="743"/>
      <c r="NRO66" s="743"/>
      <c r="NRP66" s="743"/>
      <c r="NRQ66" s="743"/>
      <c r="NRR66" s="743"/>
      <c r="NRS66" s="743"/>
      <c r="NRT66" s="743"/>
      <c r="NRU66" s="743"/>
      <c r="NRV66" s="743"/>
      <c r="NRW66" s="743"/>
      <c r="NRX66" s="743"/>
      <c r="NRY66" s="743"/>
      <c r="NRZ66" s="743"/>
      <c r="NSA66" s="743"/>
      <c r="NSB66" s="743"/>
      <c r="NSC66" s="743"/>
      <c r="NSD66" s="743"/>
      <c r="NSE66" s="743"/>
      <c r="NSF66" s="743"/>
      <c r="NSG66" s="743"/>
      <c r="NSH66" s="743"/>
      <c r="NSI66" s="743"/>
      <c r="NSJ66" s="743"/>
      <c r="NSK66" s="743"/>
      <c r="NSL66" s="743"/>
      <c r="NSM66" s="743"/>
      <c r="NSN66" s="743"/>
      <c r="NSO66" s="743"/>
      <c r="NSP66" s="743"/>
      <c r="NSQ66" s="743"/>
      <c r="NSR66" s="743"/>
      <c r="NSS66" s="743"/>
      <c r="NST66" s="743"/>
      <c r="NSU66" s="743"/>
      <c r="NSV66" s="743"/>
      <c r="NSW66" s="743"/>
      <c r="NSX66" s="743"/>
      <c r="NSY66" s="743"/>
      <c r="NSZ66" s="743"/>
      <c r="NTA66" s="743"/>
      <c r="NTB66" s="743"/>
      <c r="NTC66" s="743"/>
      <c r="NTD66" s="743"/>
      <c r="NTE66" s="743"/>
      <c r="NTF66" s="743"/>
      <c r="NTG66" s="743"/>
      <c r="NTH66" s="743"/>
      <c r="NTI66" s="743"/>
      <c r="NTJ66" s="743"/>
      <c r="NTK66" s="743"/>
      <c r="NTL66" s="743"/>
      <c r="NTM66" s="743"/>
      <c r="NTN66" s="743"/>
      <c r="NTO66" s="743"/>
      <c r="NTP66" s="743"/>
      <c r="NTQ66" s="743"/>
      <c r="NTR66" s="743"/>
      <c r="NTS66" s="743"/>
      <c r="NTT66" s="743"/>
      <c r="NTU66" s="743"/>
      <c r="NTV66" s="743"/>
      <c r="NTW66" s="743"/>
      <c r="NTX66" s="743"/>
      <c r="NTY66" s="743"/>
      <c r="NTZ66" s="743"/>
      <c r="NUA66" s="743"/>
      <c r="NUB66" s="743"/>
      <c r="NUC66" s="743"/>
      <c r="NUD66" s="743"/>
      <c r="NUE66" s="743"/>
      <c r="NUF66" s="743"/>
      <c r="NUG66" s="743"/>
      <c r="NUH66" s="743"/>
      <c r="NUI66" s="743"/>
      <c r="NUJ66" s="743"/>
      <c r="NUK66" s="743"/>
      <c r="NUL66" s="743"/>
      <c r="NUM66" s="743"/>
      <c r="NUN66" s="743"/>
      <c r="NUO66" s="743"/>
      <c r="NUP66" s="743"/>
      <c r="NUQ66" s="743"/>
      <c r="NUR66" s="743"/>
      <c r="NUS66" s="743"/>
      <c r="NUT66" s="743"/>
      <c r="NUU66" s="743"/>
      <c r="NUV66" s="743"/>
      <c r="NUW66" s="743"/>
      <c r="NUX66" s="743"/>
      <c r="NUY66" s="743"/>
      <c r="NUZ66" s="743"/>
      <c r="NVA66" s="743"/>
      <c r="NVB66" s="743"/>
      <c r="NVC66" s="743"/>
      <c r="NVD66" s="743"/>
      <c r="NVE66" s="743"/>
      <c r="NVF66" s="743"/>
      <c r="NVG66" s="743"/>
      <c r="NVH66" s="743"/>
      <c r="NVI66" s="743"/>
      <c r="NVJ66" s="743"/>
      <c r="NVK66" s="743"/>
      <c r="NVL66" s="743"/>
      <c r="NVM66" s="743"/>
      <c r="NVN66" s="743"/>
      <c r="NVO66" s="743"/>
      <c r="NVP66" s="743"/>
      <c r="NVQ66" s="743"/>
      <c r="NVR66" s="743"/>
      <c r="NVS66" s="743"/>
      <c r="NVT66" s="743"/>
      <c r="NVU66" s="743"/>
      <c r="NVV66" s="743"/>
      <c r="NVW66" s="743"/>
      <c r="NVX66" s="743"/>
      <c r="NVY66" s="743"/>
      <c r="NVZ66" s="743"/>
      <c r="NWA66" s="743"/>
      <c r="NWB66" s="743"/>
      <c r="NWC66" s="743"/>
      <c r="NWD66" s="743"/>
      <c r="NWE66" s="743"/>
      <c r="NWF66" s="743"/>
      <c r="NWG66" s="743"/>
      <c r="NWH66" s="743"/>
      <c r="NWI66" s="743"/>
      <c r="NWJ66" s="743"/>
      <c r="NWK66" s="743"/>
      <c r="NWL66" s="743"/>
      <c r="NWM66" s="743"/>
      <c r="NWN66" s="743"/>
      <c r="NWO66" s="743"/>
      <c r="NWP66" s="743"/>
      <c r="NWQ66" s="743"/>
      <c r="NWR66" s="743"/>
      <c r="NWS66" s="743"/>
      <c r="NWT66" s="743"/>
      <c r="NWU66" s="743"/>
      <c r="NWV66" s="743"/>
      <c r="NWW66" s="743"/>
      <c r="NWX66" s="743"/>
      <c r="NWY66" s="743"/>
      <c r="NWZ66" s="743"/>
      <c r="NXA66" s="743"/>
      <c r="NXB66" s="743"/>
      <c r="NXC66" s="743"/>
      <c r="NXD66" s="743"/>
      <c r="NXE66" s="743"/>
      <c r="NXF66" s="743"/>
      <c r="NXG66" s="743"/>
      <c r="NXH66" s="743"/>
      <c r="NXI66" s="743"/>
      <c r="NXJ66" s="743"/>
      <c r="NXK66" s="743"/>
      <c r="NXL66" s="743"/>
      <c r="NXM66" s="743"/>
      <c r="NXN66" s="743"/>
      <c r="NXO66" s="743"/>
      <c r="NXP66" s="743"/>
      <c r="NXQ66" s="743"/>
      <c r="NXR66" s="743"/>
      <c r="NXS66" s="743"/>
      <c r="NXT66" s="743"/>
      <c r="NXU66" s="743"/>
      <c r="NXV66" s="743"/>
      <c r="NXW66" s="743"/>
      <c r="NXX66" s="743"/>
      <c r="NXY66" s="743"/>
      <c r="NXZ66" s="743"/>
      <c r="NYA66" s="743"/>
      <c r="NYB66" s="743"/>
      <c r="NYC66" s="743"/>
      <c r="NYD66" s="743"/>
      <c r="NYE66" s="743"/>
      <c r="NYF66" s="743"/>
      <c r="NYG66" s="743"/>
      <c r="NYH66" s="743"/>
      <c r="NYI66" s="743"/>
      <c r="NYJ66" s="743"/>
      <c r="NYK66" s="743"/>
      <c r="NYL66" s="743"/>
      <c r="NYM66" s="743"/>
      <c r="NYN66" s="743"/>
      <c r="NYO66" s="743"/>
      <c r="NYP66" s="743"/>
      <c r="NYQ66" s="743"/>
      <c r="NYR66" s="743"/>
      <c r="NYS66" s="743"/>
      <c r="NYT66" s="743"/>
      <c r="NYU66" s="743"/>
      <c r="NYV66" s="743"/>
      <c r="NYW66" s="743"/>
      <c r="NYX66" s="743"/>
      <c r="NYY66" s="743"/>
      <c r="NYZ66" s="743"/>
      <c r="NZA66" s="743"/>
      <c r="NZB66" s="743"/>
      <c r="NZC66" s="743"/>
      <c r="NZD66" s="743"/>
      <c r="NZE66" s="743"/>
      <c r="NZF66" s="743"/>
      <c r="NZG66" s="743"/>
      <c r="NZH66" s="743"/>
      <c r="NZI66" s="743"/>
      <c r="NZJ66" s="743"/>
      <c r="NZK66" s="743"/>
      <c r="NZL66" s="743"/>
      <c r="NZM66" s="743"/>
      <c r="NZN66" s="743"/>
      <c r="NZO66" s="743"/>
      <c r="NZP66" s="743"/>
      <c r="NZQ66" s="743"/>
      <c r="NZR66" s="743"/>
      <c r="NZS66" s="743"/>
      <c r="NZT66" s="743"/>
      <c r="NZU66" s="743"/>
      <c r="NZV66" s="743"/>
      <c r="NZW66" s="743"/>
      <c r="NZX66" s="743"/>
      <c r="NZY66" s="743"/>
      <c r="NZZ66" s="743"/>
      <c r="OAA66" s="743"/>
      <c r="OAB66" s="743"/>
      <c r="OAC66" s="743"/>
      <c r="OAD66" s="743"/>
      <c r="OAE66" s="743"/>
      <c r="OAF66" s="743"/>
      <c r="OAG66" s="743"/>
      <c r="OAH66" s="743"/>
      <c r="OAI66" s="743"/>
      <c r="OAJ66" s="743"/>
      <c r="OAK66" s="743"/>
      <c r="OAL66" s="743"/>
      <c r="OAM66" s="743"/>
      <c r="OAN66" s="743"/>
      <c r="OAO66" s="743"/>
      <c r="OAP66" s="743"/>
      <c r="OAQ66" s="743"/>
      <c r="OAR66" s="743"/>
      <c r="OAS66" s="743"/>
      <c r="OAT66" s="743"/>
      <c r="OAU66" s="743"/>
      <c r="OAV66" s="743"/>
      <c r="OAW66" s="743"/>
      <c r="OAX66" s="743"/>
      <c r="OAY66" s="743"/>
      <c r="OAZ66" s="743"/>
      <c r="OBA66" s="743"/>
      <c r="OBB66" s="743"/>
      <c r="OBC66" s="743"/>
      <c r="OBD66" s="743"/>
      <c r="OBE66" s="743"/>
      <c r="OBF66" s="743"/>
      <c r="OBG66" s="743"/>
      <c r="OBH66" s="743"/>
      <c r="OBI66" s="743"/>
      <c r="OBJ66" s="743"/>
      <c r="OBK66" s="743"/>
      <c r="OBL66" s="743"/>
      <c r="OBM66" s="743"/>
      <c r="OBN66" s="743"/>
      <c r="OBO66" s="743"/>
      <c r="OBP66" s="743"/>
      <c r="OBQ66" s="743"/>
      <c r="OBR66" s="743"/>
      <c r="OBS66" s="743"/>
      <c r="OBT66" s="743"/>
      <c r="OBU66" s="743"/>
      <c r="OBV66" s="743"/>
      <c r="OBW66" s="743"/>
      <c r="OBX66" s="743"/>
      <c r="OBY66" s="743"/>
      <c r="OBZ66" s="743"/>
      <c r="OCA66" s="743"/>
      <c r="OCB66" s="743"/>
      <c r="OCC66" s="743"/>
      <c r="OCD66" s="743"/>
      <c r="OCE66" s="743"/>
      <c r="OCF66" s="743"/>
      <c r="OCG66" s="743"/>
      <c r="OCH66" s="743"/>
      <c r="OCI66" s="743"/>
      <c r="OCJ66" s="743"/>
      <c r="OCK66" s="743"/>
      <c r="OCL66" s="743"/>
      <c r="OCM66" s="743"/>
      <c r="OCN66" s="743"/>
      <c r="OCO66" s="743"/>
      <c r="OCP66" s="743"/>
      <c r="OCQ66" s="743"/>
      <c r="OCR66" s="743"/>
      <c r="OCS66" s="743"/>
      <c r="OCT66" s="743"/>
      <c r="OCU66" s="743"/>
      <c r="OCV66" s="743"/>
      <c r="OCW66" s="743"/>
      <c r="OCX66" s="743"/>
      <c r="OCY66" s="743"/>
      <c r="OCZ66" s="743"/>
      <c r="ODA66" s="743"/>
      <c r="ODB66" s="743"/>
      <c r="ODC66" s="743"/>
      <c r="ODD66" s="743"/>
      <c r="ODE66" s="743"/>
      <c r="ODF66" s="743"/>
      <c r="ODG66" s="743"/>
      <c r="ODH66" s="743"/>
      <c r="ODI66" s="743"/>
      <c r="ODJ66" s="743"/>
      <c r="ODK66" s="743"/>
      <c r="ODL66" s="743"/>
      <c r="ODM66" s="743"/>
      <c r="ODN66" s="743"/>
      <c r="ODO66" s="743"/>
      <c r="ODP66" s="743"/>
      <c r="ODQ66" s="743"/>
      <c r="ODR66" s="743"/>
      <c r="ODS66" s="743"/>
      <c r="ODT66" s="743"/>
      <c r="ODU66" s="743"/>
      <c r="ODV66" s="743"/>
      <c r="ODW66" s="743"/>
      <c r="ODX66" s="743"/>
      <c r="ODY66" s="743"/>
      <c r="ODZ66" s="743"/>
      <c r="OEA66" s="743"/>
      <c r="OEB66" s="743"/>
      <c r="OEC66" s="743"/>
      <c r="OED66" s="743"/>
      <c r="OEE66" s="743"/>
      <c r="OEF66" s="743"/>
      <c r="OEG66" s="743"/>
      <c r="OEH66" s="743"/>
      <c r="OEI66" s="743"/>
      <c r="OEJ66" s="743"/>
      <c r="OEK66" s="743"/>
      <c r="OEL66" s="743"/>
      <c r="OEM66" s="743"/>
      <c r="OEN66" s="743"/>
      <c r="OEO66" s="743"/>
      <c r="OEP66" s="743"/>
      <c r="OEQ66" s="743"/>
      <c r="OER66" s="743"/>
      <c r="OES66" s="743"/>
      <c r="OET66" s="743"/>
      <c r="OEU66" s="743"/>
      <c r="OEV66" s="743"/>
      <c r="OEW66" s="743"/>
      <c r="OEX66" s="743"/>
      <c r="OEY66" s="743"/>
      <c r="OEZ66" s="743"/>
      <c r="OFA66" s="743"/>
      <c r="OFB66" s="743"/>
      <c r="OFC66" s="743"/>
      <c r="OFD66" s="743"/>
      <c r="OFE66" s="743"/>
      <c r="OFF66" s="743"/>
      <c r="OFG66" s="743"/>
      <c r="OFH66" s="743"/>
      <c r="OFI66" s="743"/>
      <c r="OFJ66" s="743"/>
      <c r="OFK66" s="743"/>
      <c r="OFL66" s="743"/>
      <c r="OFM66" s="743"/>
      <c r="OFN66" s="743"/>
      <c r="OFO66" s="743"/>
      <c r="OFP66" s="743"/>
      <c r="OFQ66" s="743"/>
      <c r="OFR66" s="743"/>
      <c r="OFS66" s="743"/>
      <c r="OFT66" s="743"/>
      <c r="OFU66" s="743"/>
      <c r="OFV66" s="743"/>
      <c r="OFW66" s="743"/>
      <c r="OFX66" s="743"/>
      <c r="OFY66" s="743"/>
      <c r="OFZ66" s="743"/>
      <c r="OGA66" s="743"/>
      <c r="OGB66" s="743"/>
      <c r="OGC66" s="743"/>
      <c r="OGD66" s="743"/>
      <c r="OGE66" s="743"/>
      <c r="OGF66" s="743"/>
      <c r="OGG66" s="743"/>
      <c r="OGH66" s="743"/>
      <c r="OGI66" s="743"/>
      <c r="OGJ66" s="743"/>
      <c r="OGK66" s="743"/>
      <c r="OGL66" s="743"/>
      <c r="OGM66" s="743"/>
      <c r="OGN66" s="743"/>
      <c r="OGO66" s="743"/>
      <c r="OGP66" s="743"/>
      <c r="OGQ66" s="743"/>
      <c r="OGR66" s="743"/>
      <c r="OGS66" s="743"/>
      <c r="OGT66" s="743"/>
      <c r="OGU66" s="743"/>
      <c r="OGV66" s="743"/>
      <c r="OGW66" s="743"/>
      <c r="OGX66" s="743"/>
      <c r="OGY66" s="743"/>
      <c r="OGZ66" s="743"/>
      <c r="OHA66" s="743"/>
      <c r="OHB66" s="743"/>
      <c r="OHC66" s="743"/>
      <c r="OHD66" s="743"/>
      <c r="OHE66" s="743"/>
      <c r="OHF66" s="743"/>
      <c r="OHG66" s="743"/>
      <c r="OHH66" s="743"/>
      <c r="OHI66" s="743"/>
      <c r="OHJ66" s="743"/>
      <c r="OHK66" s="743"/>
      <c r="OHL66" s="743"/>
      <c r="OHM66" s="743"/>
      <c r="OHN66" s="743"/>
      <c r="OHO66" s="743"/>
      <c r="OHP66" s="743"/>
      <c r="OHQ66" s="743"/>
      <c r="OHR66" s="743"/>
      <c r="OHS66" s="743"/>
      <c r="OHT66" s="743"/>
      <c r="OHU66" s="743"/>
      <c r="OHV66" s="743"/>
      <c r="OHW66" s="743"/>
      <c r="OHX66" s="743"/>
      <c r="OHY66" s="743"/>
      <c r="OHZ66" s="743"/>
      <c r="OIA66" s="743"/>
      <c r="OIB66" s="743"/>
      <c r="OIC66" s="743"/>
      <c r="OID66" s="743"/>
      <c r="OIE66" s="743"/>
      <c r="OIF66" s="743"/>
      <c r="OIG66" s="743"/>
      <c r="OIH66" s="743"/>
      <c r="OII66" s="743"/>
      <c r="OIJ66" s="743"/>
      <c r="OIK66" s="743"/>
      <c r="OIL66" s="743"/>
      <c r="OIM66" s="743"/>
      <c r="OIN66" s="743"/>
      <c r="OIO66" s="743"/>
      <c r="OIP66" s="743"/>
      <c r="OIQ66" s="743"/>
      <c r="OIR66" s="743"/>
      <c r="OIS66" s="743"/>
      <c r="OIT66" s="743"/>
      <c r="OIU66" s="743"/>
      <c r="OIV66" s="743"/>
      <c r="OIW66" s="743"/>
      <c r="OIX66" s="743"/>
      <c r="OIY66" s="743"/>
      <c r="OIZ66" s="743"/>
      <c r="OJA66" s="743"/>
      <c r="OJB66" s="743"/>
      <c r="OJC66" s="743"/>
      <c r="OJD66" s="743"/>
      <c r="OJE66" s="743"/>
      <c r="OJF66" s="743"/>
      <c r="OJG66" s="743"/>
      <c r="OJH66" s="743"/>
      <c r="OJI66" s="743"/>
      <c r="OJJ66" s="743"/>
      <c r="OJK66" s="743"/>
      <c r="OJL66" s="743"/>
      <c r="OJM66" s="743"/>
      <c r="OJN66" s="743"/>
      <c r="OJO66" s="743"/>
      <c r="OJP66" s="743"/>
      <c r="OJQ66" s="743"/>
      <c r="OJR66" s="743"/>
      <c r="OJS66" s="743"/>
      <c r="OJT66" s="743"/>
      <c r="OJU66" s="743"/>
      <c r="OJV66" s="743"/>
      <c r="OJW66" s="743"/>
      <c r="OJX66" s="743"/>
      <c r="OJY66" s="743"/>
      <c r="OJZ66" s="743"/>
      <c r="OKA66" s="743"/>
      <c r="OKB66" s="743"/>
      <c r="OKC66" s="743"/>
      <c r="OKD66" s="743"/>
      <c r="OKE66" s="743"/>
      <c r="OKF66" s="743"/>
      <c r="OKG66" s="743"/>
      <c r="OKH66" s="743"/>
      <c r="OKI66" s="743"/>
      <c r="OKJ66" s="743"/>
      <c r="OKK66" s="743"/>
      <c r="OKL66" s="743"/>
      <c r="OKM66" s="743"/>
      <c r="OKN66" s="743"/>
      <c r="OKO66" s="743"/>
      <c r="OKP66" s="743"/>
      <c r="OKQ66" s="743"/>
      <c r="OKR66" s="743"/>
      <c r="OKS66" s="743"/>
      <c r="OKT66" s="743"/>
      <c r="OKU66" s="743"/>
      <c r="OKV66" s="743"/>
      <c r="OKW66" s="743"/>
      <c r="OKX66" s="743"/>
      <c r="OKY66" s="743"/>
      <c r="OKZ66" s="743"/>
      <c r="OLA66" s="743"/>
      <c r="OLB66" s="743"/>
      <c r="OLC66" s="743"/>
      <c r="OLD66" s="743"/>
      <c r="OLE66" s="743"/>
      <c r="OLF66" s="743"/>
      <c r="OLG66" s="743"/>
      <c r="OLH66" s="743"/>
      <c r="OLI66" s="743"/>
      <c r="OLJ66" s="743"/>
      <c r="OLK66" s="743"/>
      <c r="OLL66" s="743"/>
      <c r="OLM66" s="743"/>
      <c r="OLN66" s="743"/>
      <c r="OLO66" s="743"/>
      <c r="OLP66" s="743"/>
      <c r="OLQ66" s="743"/>
      <c r="OLR66" s="743"/>
      <c r="OLS66" s="743"/>
      <c r="OLT66" s="743"/>
      <c r="OLU66" s="743"/>
      <c r="OLV66" s="743"/>
      <c r="OLW66" s="743"/>
      <c r="OLX66" s="743"/>
      <c r="OLY66" s="743"/>
      <c r="OLZ66" s="743"/>
      <c r="OMA66" s="743"/>
      <c r="OMB66" s="743"/>
      <c r="OMC66" s="743"/>
      <c r="OMD66" s="743"/>
      <c r="OME66" s="743"/>
      <c r="OMF66" s="743"/>
      <c r="OMG66" s="743"/>
      <c r="OMH66" s="743"/>
      <c r="OMI66" s="743"/>
      <c r="OMJ66" s="743"/>
      <c r="OMK66" s="743"/>
      <c r="OML66" s="743"/>
      <c r="OMM66" s="743"/>
      <c r="OMN66" s="743"/>
      <c r="OMO66" s="743"/>
      <c r="OMP66" s="743"/>
      <c r="OMQ66" s="743"/>
      <c r="OMR66" s="743"/>
      <c r="OMS66" s="743"/>
      <c r="OMT66" s="743"/>
      <c r="OMU66" s="743"/>
      <c r="OMV66" s="743"/>
      <c r="OMW66" s="743"/>
      <c r="OMX66" s="743"/>
      <c r="OMY66" s="743"/>
      <c r="OMZ66" s="743"/>
      <c r="ONA66" s="743"/>
      <c r="ONB66" s="743"/>
      <c r="ONC66" s="743"/>
      <c r="OND66" s="743"/>
      <c r="ONE66" s="743"/>
      <c r="ONF66" s="743"/>
      <c r="ONG66" s="743"/>
      <c r="ONH66" s="743"/>
      <c r="ONI66" s="743"/>
      <c r="ONJ66" s="743"/>
      <c r="ONK66" s="743"/>
      <c r="ONL66" s="743"/>
      <c r="ONM66" s="743"/>
      <c r="ONN66" s="743"/>
      <c r="ONO66" s="743"/>
      <c r="ONP66" s="743"/>
      <c r="ONQ66" s="743"/>
      <c r="ONR66" s="743"/>
      <c r="ONS66" s="743"/>
      <c r="ONT66" s="743"/>
      <c r="ONU66" s="743"/>
      <c r="ONV66" s="743"/>
      <c r="ONW66" s="743"/>
      <c r="ONX66" s="743"/>
      <c r="ONY66" s="743"/>
      <c r="ONZ66" s="743"/>
      <c r="OOA66" s="743"/>
      <c r="OOB66" s="743"/>
      <c r="OOC66" s="743"/>
      <c r="OOD66" s="743"/>
      <c r="OOE66" s="743"/>
      <c r="OOF66" s="743"/>
      <c r="OOG66" s="743"/>
      <c r="OOH66" s="743"/>
      <c r="OOI66" s="743"/>
      <c r="OOJ66" s="743"/>
      <c r="OOK66" s="743"/>
      <c r="OOL66" s="743"/>
      <c r="OOM66" s="743"/>
      <c r="OON66" s="743"/>
      <c r="OOO66" s="743"/>
      <c r="OOP66" s="743"/>
      <c r="OOQ66" s="743"/>
      <c r="OOR66" s="743"/>
      <c r="OOS66" s="743"/>
      <c r="OOT66" s="743"/>
      <c r="OOU66" s="743"/>
      <c r="OOV66" s="743"/>
      <c r="OOW66" s="743"/>
      <c r="OOX66" s="743"/>
      <c r="OOY66" s="743"/>
      <c r="OOZ66" s="743"/>
      <c r="OPA66" s="743"/>
      <c r="OPB66" s="743"/>
      <c r="OPC66" s="743"/>
      <c r="OPD66" s="743"/>
      <c r="OPE66" s="743"/>
      <c r="OPF66" s="743"/>
      <c r="OPG66" s="743"/>
      <c r="OPH66" s="743"/>
      <c r="OPI66" s="743"/>
      <c r="OPJ66" s="743"/>
      <c r="OPK66" s="743"/>
      <c r="OPL66" s="743"/>
      <c r="OPM66" s="743"/>
      <c r="OPN66" s="743"/>
      <c r="OPO66" s="743"/>
      <c r="OPP66" s="743"/>
      <c r="OPQ66" s="743"/>
      <c r="OPR66" s="743"/>
      <c r="OPS66" s="743"/>
      <c r="OPT66" s="743"/>
      <c r="OPU66" s="743"/>
      <c r="OPV66" s="743"/>
      <c r="OPW66" s="743"/>
      <c r="OPX66" s="743"/>
      <c r="OPY66" s="743"/>
      <c r="OPZ66" s="743"/>
      <c r="OQA66" s="743"/>
      <c r="OQB66" s="743"/>
      <c r="OQC66" s="743"/>
      <c r="OQD66" s="743"/>
      <c r="OQE66" s="743"/>
      <c r="OQF66" s="743"/>
      <c r="OQG66" s="743"/>
      <c r="OQH66" s="743"/>
      <c r="OQI66" s="743"/>
      <c r="OQJ66" s="743"/>
      <c r="OQK66" s="743"/>
      <c r="OQL66" s="743"/>
      <c r="OQM66" s="743"/>
      <c r="OQN66" s="743"/>
      <c r="OQO66" s="743"/>
      <c r="OQP66" s="743"/>
      <c r="OQQ66" s="743"/>
      <c r="OQR66" s="743"/>
      <c r="OQS66" s="743"/>
      <c r="OQT66" s="743"/>
      <c r="OQU66" s="743"/>
      <c r="OQV66" s="743"/>
      <c r="OQW66" s="743"/>
      <c r="OQX66" s="743"/>
      <c r="OQY66" s="743"/>
      <c r="OQZ66" s="743"/>
      <c r="ORA66" s="743"/>
      <c r="ORB66" s="743"/>
      <c r="ORC66" s="743"/>
      <c r="ORD66" s="743"/>
      <c r="ORE66" s="743"/>
      <c r="ORF66" s="743"/>
      <c r="ORG66" s="743"/>
      <c r="ORH66" s="743"/>
      <c r="ORI66" s="743"/>
      <c r="ORJ66" s="743"/>
      <c r="ORK66" s="743"/>
      <c r="ORL66" s="743"/>
      <c r="ORM66" s="743"/>
      <c r="ORN66" s="743"/>
      <c r="ORO66" s="743"/>
      <c r="ORP66" s="743"/>
      <c r="ORQ66" s="743"/>
      <c r="ORR66" s="743"/>
      <c r="ORS66" s="743"/>
      <c r="ORT66" s="743"/>
      <c r="ORU66" s="743"/>
      <c r="ORV66" s="743"/>
      <c r="ORW66" s="743"/>
      <c r="ORX66" s="743"/>
      <c r="ORY66" s="743"/>
      <c r="ORZ66" s="743"/>
      <c r="OSA66" s="743"/>
      <c r="OSB66" s="743"/>
      <c r="OSC66" s="743"/>
      <c r="OSD66" s="743"/>
      <c r="OSE66" s="743"/>
      <c r="OSF66" s="743"/>
      <c r="OSG66" s="743"/>
      <c r="OSH66" s="743"/>
      <c r="OSI66" s="743"/>
      <c r="OSJ66" s="743"/>
      <c r="OSK66" s="743"/>
      <c r="OSL66" s="743"/>
      <c r="OSM66" s="743"/>
      <c r="OSN66" s="743"/>
      <c r="OSO66" s="743"/>
      <c r="OSP66" s="743"/>
      <c r="OSQ66" s="743"/>
      <c r="OSR66" s="743"/>
      <c r="OSS66" s="743"/>
      <c r="OST66" s="743"/>
      <c r="OSU66" s="743"/>
      <c r="OSV66" s="743"/>
      <c r="OSW66" s="743"/>
      <c r="OSX66" s="743"/>
      <c r="OSY66" s="743"/>
      <c r="OSZ66" s="743"/>
      <c r="OTA66" s="743"/>
      <c r="OTB66" s="743"/>
      <c r="OTC66" s="743"/>
      <c r="OTD66" s="743"/>
      <c r="OTE66" s="743"/>
      <c r="OTF66" s="743"/>
      <c r="OTG66" s="743"/>
      <c r="OTH66" s="743"/>
      <c r="OTI66" s="743"/>
      <c r="OTJ66" s="743"/>
      <c r="OTK66" s="743"/>
      <c r="OTL66" s="743"/>
      <c r="OTM66" s="743"/>
      <c r="OTN66" s="743"/>
      <c r="OTO66" s="743"/>
      <c r="OTP66" s="743"/>
      <c r="OTQ66" s="743"/>
      <c r="OTR66" s="743"/>
      <c r="OTS66" s="743"/>
      <c r="OTT66" s="743"/>
      <c r="OTU66" s="743"/>
      <c r="OTV66" s="743"/>
      <c r="OTW66" s="743"/>
      <c r="OTX66" s="743"/>
      <c r="OTY66" s="743"/>
      <c r="OTZ66" s="743"/>
      <c r="OUA66" s="743"/>
      <c r="OUB66" s="743"/>
      <c r="OUC66" s="743"/>
      <c r="OUD66" s="743"/>
      <c r="OUE66" s="743"/>
      <c r="OUF66" s="743"/>
      <c r="OUG66" s="743"/>
      <c r="OUH66" s="743"/>
      <c r="OUI66" s="743"/>
      <c r="OUJ66" s="743"/>
      <c r="OUK66" s="743"/>
      <c r="OUL66" s="743"/>
      <c r="OUM66" s="743"/>
      <c r="OUN66" s="743"/>
      <c r="OUO66" s="743"/>
      <c r="OUP66" s="743"/>
      <c r="OUQ66" s="743"/>
      <c r="OUR66" s="743"/>
      <c r="OUS66" s="743"/>
      <c r="OUT66" s="743"/>
      <c r="OUU66" s="743"/>
      <c r="OUV66" s="743"/>
      <c r="OUW66" s="743"/>
      <c r="OUX66" s="743"/>
      <c r="OUY66" s="743"/>
      <c r="OUZ66" s="743"/>
      <c r="OVA66" s="743"/>
      <c r="OVB66" s="743"/>
      <c r="OVC66" s="743"/>
      <c r="OVD66" s="743"/>
      <c r="OVE66" s="743"/>
      <c r="OVF66" s="743"/>
      <c r="OVG66" s="743"/>
      <c r="OVH66" s="743"/>
      <c r="OVI66" s="743"/>
      <c r="OVJ66" s="743"/>
      <c r="OVK66" s="743"/>
      <c r="OVL66" s="743"/>
      <c r="OVM66" s="743"/>
      <c r="OVN66" s="743"/>
      <c r="OVO66" s="743"/>
      <c r="OVP66" s="743"/>
      <c r="OVQ66" s="743"/>
      <c r="OVR66" s="743"/>
      <c r="OVS66" s="743"/>
      <c r="OVT66" s="743"/>
      <c r="OVU66" s="743"/>
      <c r="OVV66" s="743"/>
      <c r="OVW66" s="743"/>
      <c r="OVX66" s="743"/>
      <c r="OVY66" s="743"/>
      <c r="OVZ66" s="743"/>
      <c r="OWA66" s="743"/>
      <c r="OWB66" s="743"/>
      <c r="OWC66" s="743"/>
      <c r="OWD66" s="743"/>
      <c r="OWE66" s="743"/>
      <c r="OWF66" s="743"/>
      <c r="OWG66" s="743"/>
      <c r="OWH66" s="743"/>
      <c r="OWI66" s="743"/>
      <c r="OWJ66" s="743"/>
      <c r="OWK66" s="743"/>
      <c r="OWL66" s="743"/>
      <c r="OWM66" s="743"/>
      <c r="OWN66" s="743"/>
      <c r="OWO66" s="743"/>
      <c r="OWP66" s="743"/>
      <c r="OWQ66" s="743"/>
      <c r="OWR66" s="743"/>
      <c r="OWS66" s="743"/>
      <c r="OWT66" s="743"/>
      <c r="OWU66" s="743"/>
      <c r="OWV66" s="743"/>
      <c r="OWW66" s="743"/>
      <c r="OWX66" s="743"/>
      <c r="OWY66" s="743"/>
      <c r="OWZ66" s="743"/>
      <c r="OXA66" s="743"/>
      <c r="OXB66" s="743"/>
      <c r="OXC66" s="743"/>
      <c r="OXD66" s="743"/>
      <c r="OXE66" s="743"/>
      <c r="OXF66" s="743"/>
      <c r="OXG66" s="743"/>
      <c r="OXH66" s="743"/>
      <c r="OXI66" s="743"/>
      <c r="OXJ66" s="743"/>
      <c r="OXK66" s="743"/>
      <c r="OXL66" s="743"/>
      <c r="OXM66" s="743"/>
      <c r="OXN66" s="743"/>
      <c r="OXO66" s="743"/>
      <c r="OXP66" s="743"/>
      <c r="OXQ66" s="743"/>
      <c r="OXR66" s="743"/>
      <c r="OXS66" s="743"/>
      <c r="OXT66" s="743"/>
      <c r="OXU66" s="743"/>
      <c r="OXV66" s="743"/>
      <c r="OXW66" s="743"/>
      <c r="OXX66" s="743"/>
      <c r="OXY66" s="743"/>
      <c r="OXZ66" s="743"/>
      <c r="OYA66" s="743"/>
      <c r="OYB66" s="743"/>
      <c r="OYC66" s="743"/>
      <c r="OYD66" s="743"/>
      <c r="OYE66" s="743"/>
      <c r="OYF66" s="743"/>
      <c r="OYG66" s="743"/>
      <c r="OYH66" s="743"/>
      <c r="OYI66" s="743"/>
      <c r="OYJ66" s="743"/>
      <c r="OYK66" s="743"/>
      <c r="OYL66" s="743"/>
      <c r="OYM66" s="743"/>
      <c r="OYN66" s="743"/>
      <c r="OYO66" s="743"/>
      <c r="OYP66" s="743"/>
      <c r="OYQ66" s="743"/>
      <c r="OYR66" s="743"/>
      <c r="OYS66" s="743"/>
      <c r="OYT66" s="743"/>
      <c r="OYU66" s="743"/>
      <c r="OYV66" s="743"/>
      <c r="OYW66" s="743"/>
      <c r="OYX66" s="743"/>
      <c r="OYY66" s="743"/>
      <c r="OYZ66" s="743"/>
      <c r="OZA66" s="743"/>
      <c r="OZB66" s="743"/>
      <c r="OZC66" s="743"/>
      <c r="OZD66" s="743"/>
      <c r="OZE66" s="743"/>
      <c r="OZF66" s="743"/>
      <c r="OZG66" s="743"/>
      <c r="OZH66" s="743"/>
      <c r="OZI66" s="743"/>
      <c r="OZJ66" s="743"/>
      <c r="OZK66" s="743"/>
      <c r="OZL66" s="743"/>
      <c r="OZM66" s="743"/>
      <c r="OZN66" s="743"/>
      <c r="OZO66" s="743"/>
      <c r="OZP66" s="743"/>
      <c r="OZQ66" s="743"/>
      <c r="OZR66" s="743"/>
      <c r="OZS66" s="743"/>
      <c r="OZT66" s="743"/>
      <c r="OZU66" s="743"/>
      <c r="OZV66" s="743"/>
      <c r="OZW66" s="743"/>
      <c r="OZX66" s="743"/>
      <c r="OZY66" s="743"/>
      <c r="OZZ66" s="743"/>
      <c r="PAA66" s="743"/>
      <c r="PAB66" s="743"/>
      <c r="PAC66" s="743"/>
      <c r="PAD66" s="743"/>
      <c r="PAE66" s="743"/>
      <c r="PAF66" s="743"/>
      <c r="PAG66" s="743"/>
      <c r="PAH66" s="743"/>
      <c r="PAI66" s="743"/>
      <c r="PAJ66" s="743"/>
      <c r="PAK66" s="743"/>
      <c r="PAL66" s="743"/>
      <c r="PAM66" s="743"/>
      <c r="PAN66" s="743"/>
      <c r="PAO66" s="743"/>
      <c r="PAP66" s="743"/>
      <c r="PAQ66" s="743"/>
      <c r="PAR66" s="743"/>
      <c r="PAS66" s="743"/>
      <c r="PAT66" s="743"/>
      <c r="PAU66" s="743"/>
      <c r="PAV66" s="743"/>
      <c r="PAW66" s="743"/>
      <c r="PAX66" s="743"/>
      <c r="PAY66" s="743"/>
      <c r="PAZ66" s="743"/>
      <c r="PBA66" s="743"/>
      <c r="PBB66" s="743"/>
      <c r="PBC66" s="743"/>
      <c r="PBD66" s="743"/>
      <c r="PBE66" s="743"/>
      <c r="PBF66" s="743"/>
      <c r="PBG66" s="743"/>
      <c r="PBH66" s="743"/>
      <c r="PBI66" s="743"/>
      <c r="PBJ66" s="743"/>
      <c r="PBK66" s="743"/>
      <c r="PBL66" s="743"/>
      <c r="PBM66" s="743"/>
      <c r="PBN66" s="743"/>
      <c r="PBO66" s="743"/>
      <c r="PBP66" s="743"/>
      <c r="PBQ66" s="743"/>
      <c r="PBR66" s="743"/>
      <c r="PBS66" s="743"/>
      <c r="PBT66" s="743"/>
      <c r="PBU66" s="743"/>
      <c r="PBV66" s="743"/>
      <c r="PBW66" s="743"/>
      <c r="PBX66" s="743"/>
      <c r="PBY66" s="743"/>
      <c r="PBZ66" s="743"/>
      <c r="PCA66" s="743"/>
      <c r="PCB66" s="743"/>
      <c r="PCC66" s="743"/>
      <c r="PCD66" s="743"/>
      <c r="PCE66" s="743"/>
      <c r="PCF66" s="743"/>
      <c r="PCG66" s="743"/>
      <c r="PCH66" s="743"/>
      <c r="PCI66" s="743"/>
      <c r="PCJ66" s="743"/>
      <c r="PCK66" s="743"/>
      <c r="PCL66" s="743"/>
      <c r="PCM66" s="743"/>
      <c r="PCN66" s="743"/>
      <c r="PCO66" s="743"/>
      <c r="PCP66" s="743"/>
      <c r="PCQ66" s="743"/>
      <c r="PCR66" s="743"/>
      <c r="PCS66" s="743"/>
      <c r="PCT66" s="743"/>
      <c r="PCU66" s="743"/>
      <c r="PCV66" s="743"/>
      <c r="PCW66" s="743"/>
      <c r="PCX66" s="743"/>
      <c r="PCY66" s="743"/>
      <c r="PCZ66" s="743"/>
      <c r="PDA66" s="743"/>
      <c r="PDB66" s="743"/>
      <c r="PDC66" s="743"/>
      <c r="PDD66" s="743"/>
      <c r="PDE66" s="743"/>
      <c r="PDF66" s="743"/>
      <c r="PDG66" s="743"/>
      <c r="PDH66" s="743"/>
      <c r="PDI66" s="743"/>
      <c r="PDJ66" s="743"/>
      <c r="PDK66" s="743"/>
      <c r="PDL66" s="743"/>
      <c r="PDM66" s="743"/>
      <c r="PDN66" s="743"/>
      <c r="PDO66" s="743"/>
      <c r="PDP66" s="743"/>
      <c r="PDQ66" s="743"/>
      <c r="PDR66" s="743"/>
      <c r="PDS66" s="743"/>
      <c r="PDT66" s="743"/>
      <c r="PDU66" s="743"/>
      <c r="PDV66" s="743"/>
      <c r="PDW66" s="743"/>
      <c r="PDX66" s="743"/>
      <c r="PDY66" s="743"/>
      <c r="PDZ66" s="743"/>
      <c r="PEA66" s="743"/>
      <c r="PEB66" s="743"/>
      <c r="PEC66" s="743"/>
      <c r="PED66" s="743"/>
      <c r="PEE66" s="743"/>
      <c r="PEF66" s="743"/>
      <c r="PEG66" s="743"/>
      <c r="PEH66" s="743"/>
      <c r="PEI66" s="743"/>
      <c r="PEJ66" s="743"/>
      <c r="PEK66" s="743"/>
      <c r="PEL66" s="743"/>
      <c r="PEM66" s="743"/>
      <c r="PEN66" s="743"/>
      <c r="PEO66" s="743"/>
      <c r="PEP66" s="743"/>
      <c r="PEQ66" s="743"/>
      <c r="PER66" s="743"/>
      <c r="PES66" s="743"/>
      <c r="PET66" s="743"/>
      <c r="PEU66" s="743"/>
      <c r="PEV66" s="743"/>
      <c r="PEW66" s="743"/>
      <c r="PEX66" s="743"/>
      <c r="PEY66" s="743"/>
      <c r="PEZ66" s="743"/>
      <c r="PFA66" s="743"/>
      <c r="PFB66" s="743"/>
      <c r="PFC66" s="743"/>
      <c r="PFD66" s="743"/>
      <c r="PFE66" s="743"/>
      <c r="PFF66" s="743"/>
      <c r="PFG66" s="743"/>
      <c r="PFH66" s="743"/>
      <c r="PFI66" s="743"/>
      <c r="PFJ66" s="743"/>
      <c r="PFK66" s="743"/>
      <c r="PFL66" s="743"/>
      <c r="PFM66" s="743"/>
      <c r="PFN66" s="743"/>
      <c r="PFO66" s="743"/>
      <c r="PFP66" s="743"/>
      <c r="PFQ66" s="743"/>
      <c r="PFR66" s="743"/>
      <c r="PFS66" s="743"/>
      <c r="PFT66" s="743"/>
      <c r="PFU66" s="743"/>
      <c r="PFV66" s="743"/>
      <c r="PFW66" s="743"/>
      <c r="PFX66" s="743"/>
      <c r="PFY66" s="743"/>
      <c r="PFZ66" s="743"/>
      <c r="PGA66" s="743"/>
      <c r="PGB66" s="743"/>
      <c r="PGC66" s="743"/>
      <c r="PGD66" s="743"/>
      <c r="PGE66" s="743"/>
      <c r="PGF66" s="743"/>
      <c r="PGG66" s="743"/>
      <c r="PGH66" s="743"/>
      <c r="PGI66" s="743"/>
      <c r="PGJ66" s="743"/>
      <c r="PGK66" s="743"/>
      <c r="PGL66" s="743"/>
      <c r="PGM66" s="743"/>
      <c r="PGN66" s="743"/>
      <c r="PGO66" s="743"/>
      <c r="PGP66" s="743"/>
      <c r="PGQ66" s="743"/>
      <c r="PGR66" s="743"/>
      <c r="PGS66" s="743"/>
      <c r="PGT66" s="743"/>
      <c r="PGU66" s="743"/>
      <c r="PGV66" s="743"/>
      <c r="PGW66" s="743"/>
      <c r="PGX66" s="743"/>
      <c r="PGY66" s="743"/>
      <c r="PGZ66" s="743"/>
      <c r="PHA66" s="743"/>
      <c r="PHB66" s="743"/>
      <c r="PHC66" s="743"/>
      <c r="PHD66" s="743"/>
      <c r="PHE66" s="743"/>
      <c r="PHF66" s="743"/>
      <c r="PHG66" s="743"/>
      <c r="PHH66" s="743"/>
      <c r="PHI66" s="743"/>
      <c r="PHJ66" s="743"/>
      <c r="PHK66" s="743"/>
      <c r="PHL66" s="743"/>
      <c r="PHM66" s="743"/>
      <c r="PHN66" s="743"/>
      <c r="PHO66" s="743"/>
      <c r="PHP66" s="743"/>
      <c r="PHQ66" s="743"/>
      <c r="PHR66" s="743"/>
      <c r="PHS66" s="743"/>
      <c r="PHT66" s="743"/>
      <c r="PHU66" s="743"/>
      <c r="PHV66" s="743"/>
      <c r="PHW66" s="743"/>
      <c r="PHX66" s="743"/>
      <c r="PHY66" s="743"/>
      <c r="PHZ66" s="743"/>
      <c r="PIA66" s="743"/>
      <c r="PIB66" s="743"/>
      <c r="PIC66" s="743"/>
      <c r="PID66" s="743"/>
      <c r="PIE66" s="743"/>
      <c r="PIF66" s="743"/>
      <c r="PIG66" s="743"/>
      <c r="PIH66" s="743"/>
      <c r="PII66" s="743"/>
      <c r="PIJ66" s="743"/>
      <c r="PIK66" s="743"/>
      <c r="PIL66" s="743"/>
      <c r="PIM66" s="743"/>
      <c r="PIN66" s="743"/>
      <c r="PIO66" s="743"/>
      <c r="PIP66" s="743"/>
      <c r="PIQ66" s="743"/>
      <c r="PIR66" s="743"/>
      <c r="PIS66" s="743"/>
      <c r="PIT66" s="743"/>
      <c r="PIU66" s="743"/>
      <c r="PIV66" s="743"/>
      <c r="PIW66" s="743"/>
      <c r="PIX66" s="743"/>
      <c r="PIY66" s="743"/>
      <c r="PIZ66" s="743"/>
      <c r="PJA66" s="743"/>
      <c r="PJB66" s="743"/>
      <c r="PJC66" s="743"/>
      <c r="PJD66" s="743"/>
      <c r="PJE66" s="743"/>
      <c r="PJF66" s="743"/>
      <c r="PJG66" s="743"/>
      <c r="PJH66" s="743"/>
      <c r="PJI66" s="743"/>
      <c r="PJJ66" s="743"/>
      <c r="PJK66" s="743"/>
      <c r="PJL66" s="743"/>
      <c r="PJM66" s="743"/>
      <c r="PJN66" s="743"/>
      <c r="PJO66" s="743"/>
      <c r="PJP66" s="743"/>
      <c r="PJQ66" s="743"/>
      <c r="PJR66" s="743"/>
      <c r="PJS66" s="743"/>
      <c r="PJT66" s="743"/>
      <c r="PJU66" s="743"/>
      <c r="PJV66" s="743"/>
      <c r="PJW66" s="743"/>
      <c r="PJX66" s="743"/>
      <c r="PJY66" s="743"/>
      <c r="PJZ66" s="743"/>
      <c r="PKA66" s="743"/>
      <c r="PKB66" s="743"/>
      <c r="PKC66" s="743"/>
      <c r="PKD66" s="743"/>
      <c r="PKE66" s="743"/>
      <c r="PKF66" s="743"/>
      <c r="PKG66" s="743"/>
      <c r="PKH66" s="743"/>
      <c r="PKI66" s="743"/>
      <c r="PKJ66" s="743"/>
      <c r="PKK66" s="743"/>
      <c r="PKL66" s="743"/>
      <c r="PKM66" s="743"/>
      <c r="PKN66" s="743"/>
      <c r="PKO66" s="743"/>
      <c r="PKP66" s="743"/>
      <c r="PKQ66" s="743"/>
      <c r="PKR66" s="743"/>
      <c r="PKS66" s="743"/>
      <c r="PKT66" s="743"/>
      <c r="PKU66" s="743"/>
      <c r="PKV66" s="743"/>
      <c r="PKW66" s="743"/>
      <c r="PKX66" s="743"/>
      <c r="PKY66" s="743"/>
      <c r="PKZ66" s="743"/>
      <c r="PLA66" s="743"/>
      <c r="PLB66" s="743"/>
      <c r="PLC66" s="743"/>
      <c r="PLD66" s="743"/>
      <c r="PLE66" s="743"/>
      <c r="PLF66" s="743"/>
      <c r="PLG66" s="743"/>
      <c r="PLH66" s="743"/>
      <c r="PLI66" s="743"/>
      <c r="PLJ66" s="743"/>
      <c r="PLK66" s="743"/>
      <c r="PLL66" s="743"/>
      <c r="PLM66" s="743"/>
      <c r="PLN66" s="743"/>
      <c r="PLO66" s="743"/>
      <c r="PLP66" s="743"/>
      <c r="PLQ66" s="743"/>
      <c r="PLR66" s="743"/>
      <c r="PLS66" s="743"/>
      <c r="PLT66" s="743"/>
      <c r="PLU66" s="743"/>
      <c r="PLV66" s="743"/>
      <c r="PLW66" s="743"/>
      <c r="PLX66" s="743"/>
      <c r="PLY66" s="743"/>
      <c r="PLZ66" s="743"/>
      <c r="PMA66" s="743"/>
      <c r="PMB66" s="743"/>
      <c r="PMC66" s="743"/>
      <c r="PMD66" s="743"/>
      <c r="PME66" s="743"/>
      <c r="PMF66" s="743"/>
      <c r="PMG66" s="743"/>
      <c r="PMH66" s="743"/>
      <c r="PMI66" s="743"/>
      <c r="PMJ66" s="743"/>
      <c r="PMK66" s="743"/>
      <c r="PML66" s="743"/>
      <c r="PMM66" s="743"/>
      <c r="PMN66" s="743"/>
      <c r="PMO66" s="743"/>
      <c r="PMP66" s="743"/>
      <c r="PMQ66" s="743"/>
      <c r="PMR66" s="743"/>
      <c r="PMS66" s="743"/>
      <c r="PMT66" s="743"/>
      <c r="PMU66" s="743"/>
      <c r="PMV66" s="743"/>
      <c r="PMW66" s="743"/>
      <c r="PMX66" s="743"/>
      <c r="PMY66" s="743"/>
      <c r="PMZ66" s="743"/>
      <c r="PNA66" s="743"/>
      <c r="PNB66" s="743"/>
      <c r="PNC66" s="743"/>
      <c r="PND66" s="743"/>
      <c r="PNE66" s="743"/>
      <c r="PNF66" s="743"/>
      <c r="PNG66" s="743"/>
      <c r="PNH66" s="743"/>
      <c r="PNI66" s="743"/>
      <c r="PNJ66" s="743"/>
      <c r="PNK66" s="743"/>
      <c r="PNL66" s="743"/>
      <c r="PNM66" s="743"/>
      <c r="PNN66" s="743"/>
      <c r="PNO66" s="743"/>
      <c r="PNP66" s="743"/>
      <c r="PNQ66" s="743"/>
      <c r="PNR66" s="743"/>
      <c r="PNS66" s="743"/>
      <c r="PNT66" s="743"/>
      <c r="PNU66" s="743"/>
      <c r="PNV66" s="743"/>
      <c r="PNW66" s="743"/>
      <c r="PNX66" s="743"/>
      <c r="PNY66" s="743"/>
      <c r="PNZ66" s="743"/>
      <c r="POA66" s="743"/>
      <c r="POB66" s="743"/>
      <c r="POC66" s="743"/>
      <c r="POD66" s="743"/>
      <c r="POE66" s="743"/>
      <c r="POF66" s="743"/>
      <c r="POG66" s="743"/>
      <c r="POH66" s="743"/>
      <c r="POI66" s="743"/>
      <c r="POJ66" s="743"/>
      <c r="POK66" s="743"/>
      <c r="POL66" s="743"/>
      <c r="POM66" s="743"/>
      <c r="PON66" s="743"/>
      <c r="POO66" s="743"/>
      <c r="POP66" s="743"/>
      <c r="POQ66" s="743"/>
      <c r="POR66" s="743"/>
      <c r="POS66" s="743"/>
      <c r="POT66" s="743"/>
      <c r="POU66" s="743"/>
      <c r="POV66" s="743"/>
      <c r="POW66" s="743"/>
      <c r="POX66" s="743"/>
      <c r="POY66" s="743"/>
      <c r="POZ66" s="743"/>
      <c r="PPA66" s="743"/>
      <c r="PPB66" s="743"/>
      <c r="PPC66" s="743"/>
      <c r="PPD66" s="743"/>
      <c r="PPE66" s="743"/>
      <c r="PPF66" s="743"/>
      <c r="PPG66" s="743"/>
      <c r="PPH66" s="743"/>
      <c r="PPI66" s="743"/>
      <c r="PPJ66" s="743"/>
      <c r="PPK66" s="743"/>
      <c r="PPL66" s="743"/>
      <c r="PPM66" s="743"/>
      <c r="PPN66" s="743"/>
      <c r="PPO66" s="743"/>
      <c r="PPP66" s="743"/>
      <c r="PPQ66" s="743"/>
      <c r="PPR66" s="743"/>
      <c r="PPS66" s="743"/>
      <c r="PPT66" s="743"/>
      <c r="PPU66" s="743"/>
      <c r="PPV66" s="743"/>
      <c r="PPW66" s="743"/>
      <c r="PPX66" s="743"/>
      <c r="PPY66" s="743"/>
      <c r="PPZ66" s="743"/>
      <c r="PQA66" s="743"/>
      <c r="PQB66" s="743"/>
      <c r="PQC66" s="743"/>
      <c r="PQD66" s="743"/>
      <c r="PQE66" s="743"/>
      <c r="PQF66" s="743"/>
      <c r="PQG66" s="743"/>
      <c r="PQH66" s="743"/>
      <c r="PQI66" s="743"/>
      <c r="PQJ66" s="743"/>
      <c r="PQK66" s="743"/>
      <c r="PQL66" s="743"/>
      <c r="PQM66" s="743"/>
      <c r="PQN66" s="743"/>
      <c r="PQO66" s="743"/>
      <c r="PQP66" s="743"/>
      <c r="PQQ66" s="743"/>
      <c r="PQR66" s="743"/>
      <c r="PQS66" s="743"/>
      <c r="PQT66" s="743"/>
      <c r="PQU66" s="743"/>
      <c r="PQV66" s="743"/>
      <c r="PQW66" s="743"/>
      <c r="PQX66" s="743"/>
      <c r="PQY66" s="743"/>
      <c r="PQZ66" s="743"/>
      <c r="PRA66" s="743"/>
      <c r="PRB66" s="743"/>
      <c r="PRC66" s="743"/>
      <c r="PRD66" s="743"/>
      <c r="PRE66" s="743"/>
      <c r="PRF66" s="743"/>
      <c r="PRG66" s="743"/>
      <c r="PRH66" s="743"/>
      <c r="PRI66" s="743"/>
      <c r="PRJ66" s="743"/>
      <c r="PRK66" s="743"/>
      <c r="PRL66" s="743"/>
      <c r="PRM66" s="743"/>
      <c r="PRN66" s="743"/>
      <c r="PRO66" s="743"/>
      <c r="PRP66" s="743"/>
      <c r="PRQ66" s="743"/>
      <c r="PRR66" s="743"/>
      <c r="PRS66" s="743"/>
      <c r="PRT66" s="743"/>
      <c r="PRU66" s="743"/>
      <c r="PRV66" s="743"/>
      <c r="PRW66" s="743"/>
      <c r="PRX66" s="743"/>
      <c r="PRY66" s="743"/>
      <c r="PRZ66" s="743"/>
      <c r="PSA66" s="743"/>
      <c r="PSB66" s="743"/>
      <c r="PSC66" s="743"/>
      <c r="PSD66" s="743"/>
      <c r="PSE66" s="743"/>
      <c r="PSF66" s="743"/>
      <c r="PSG66" s="743"/>
      <c r="PSH66" s="743"/>
      <c r="PSI66" s="743"/>
      <c r="PSJ66" s="743"/>
      <c r="PSK66" s="743"/>
      <c r="PSL66" s="743"/>
      <c r="PSM66" s="743"/>
      <c r="PSN66" s="743"/>
      <c r="PSO66" s="743"/>
      <c r="PSP66" s="743"/>
      <c r="PSQ66" s="743"/>
      <c r="PSR66" s="743"/>
      <c r="PSS66" s="743"/>
      <c r="PST66" s="743"/>
      <c r="PSU66" s="743"/>
      <c r="PSV66" s="743"/>
      <c r="PSW66" s="743"/>
      <c r="PSX66" s="743"/>
      <c r="PSY66" s="743"/>
      <c r="PSZ66" s="743"/>
      <c r="PTA66" s="743"/>
      <c r="PTB66" s="743"/>
      <c r="PTC66" s="743"/>
      <c r="PTD66" s="743"/>
      <c r="PTE66" s="743"/>
      <c r="PTF66" s="743"/>
      <c r="PTG66" s="743"/>
      <c r="PTH66" s="743"/>
      <c r="PTI66" s="743"/>
      <c r="PTJ66" s="743"/>
      <c r="PTK66" s="743"/>
      <c r="PTL66" s="743"/>
      <c r="PTM66" s="743"/>
      <c r="PTN66" s="743"/>
      <c r="PTO66" s="743"/>
      <c r="PTP66" s="743"/>
      <c r="PTQ66" s="743"/>
      <c r="PTR66" s="743"/>
      <c r="PTS66" s="743"/>
      <c r="PTT66" s="743"/>
      <c r="PTU66" s="743"/>
      <c r="PTV66" s="743"/>
      <c r="PTW66" s="743"/>
      <c r="PTX66" s="743"/>
      <c r="PTY66" s="743"/>
      <c r="PTZ66" s="743"/>
      <c r="PUA66" s="743"/>
      <c r="PUB66" s="743"/>
      <c r="PUC66" s="743"/>
      <c r="PUD66" s="743"/>
      <c r="PUE66" s="743"/>
      <c r="PUF66" s="743"/>
      <c r="PUG66" s="743"/>
      <c r="PUH66" s="743"/>
      <c r="PUI66" s="743"/>
      <c r="PUJ66" s="743"/>
      <c r="PUK66" s="743"/>
      <c r="PUL66" s="743"/>
      <c r="PUM66" s="743"/>
      <c r="PUN66" s="743"/>
      <c r="PUO66" s="743"/>
      <c r="PUP66" s="743"/>
      <c r="PUQ66" s="743"/>
      <c r="PUR66" s="743"/>
      <c r="PUS66" s="743"/>
      <c r="PUT66" s="743"/>
      <c r="PUU66" s="743"/>
      <c r="PUV66" s="743"/>
      <c r="PUW66" s="743"/>
      <c r="PUX66" s="743"/>
      <c r="PUY66" s="743"/>
      <c r="PUZ66" s="743"/>
      <c r="PVA66" s="743"/>
      <c r="PVB66" s="743"/>
      <c r="PVC66" s="743"/>
      <c r="PVD66" s="743"/>
      <c r="PVE66" s="743"/>
      <c r="PVF66" s="743"/>
      <c r="PVG66" s="743"/>
      <c r="PVH66" s="743"/>
      <c r="PVI66" s="743"/>
      <c r="PVJ66" s="743"/>
      <c r="PVK66" s="743"/>
      <c r="PVL66" s="743"/>
      <c r="PVM66" s="743"/>
      <c r="PVN66" s="743"/>
      <c r="PVO66" s="743"/>
      <c r="PVP66" s="743"/>
      <c r="PVQ66" s="743"/>
      <c r="PVR66" s="743"/>
      <c r="PVS66" s="743"/>
      <c r="PVT66" s="743"/>
      <c r="PVU66" s="743"/>
      <c r="PVV66" s="743"/>
      <c r="PVW66" s="743"/>
      <c r="PVX66" s="743"/>
      <c r="PVY66" s="743"/>
      <c r="PVZ66" s="743"/>
      <c r="PWA66" s="743"/>
      <c r="PWB66" s="743"/>
      <c r="PWC66" s="743"/>
      <c r="PWD66" s="743"/>
      <c r="PWE66" s="743"/>
      <c r="PWF66" s="743"/>
      <c r="PWG66" s="743"/>
      <c r="PWH66" s="743"/>
      <c r="PWI66" s="743"/>
      <c r="PWJ66" s="743"/>
      <c r="PWK66" s="743"/>
      <c r="PWL66" s="743"/>
      <c r="PWM66" s="743"/>
      <c r="PWN66" s="743"/>
      <c r="PWO66" s="743"/>
      <c r="PWP66" s="743"/>
      <c r="PWQ66" s="743"/>
      <c r="PWR66" s="743"/>
      <c r="PWS66" s="743"/>
      <c r="PWT66" s="743"/>
      <c r="PWU66" s="743"/>
      <c r="PWV66" s="743"/>
      <c r="PWW66" s="743"/>
      <c r="PWX66" s="743"/>
      <c r="PWY66" s="743"/>
      <c r="PWZ66" s="743"/>
      <c r="PXA66" s="743"/>
      <c r="PXB66" s="743"/>
      <c r="PXC66" s="743"/>
      <c r="PXD66" s="743"/>
      <c r="PXE66" s="743"/>
      <c r="PXF66" s="743"/>
      <c r="PXG66" s="743"/>
      <c r="PXH66" s="743"/>
      <c r="PXI66" s="743"/>
      <c r="PXJ66" s="743"/>
      <c r="PXK66" s="743"/>
      <c r="PXL66" s="743"/>
      <c r="PXM66" s="743"/>
      <c r="PXN66" s="743"/>
      <c r="PXO66" s="743"/>
      <c r="PXP66" s="743"/>
      <c r="PXQ66" s="743"/>
      <c r="PXR66" s="743"/>
      <c r="PXS66" s="743"/>
      <c r="PXT66" s="743"/>
      <c r="PXU66" s="743"/>
      <c r="PXV66" s="743"/>
      <c r="PXW66" s="743"/>
      <c r="PXX66" s="743"/>
      <c r="PXY66" s="743"/>
      <c r="PXZ66" s="743"/>
      <c r="PYA66" s="743"/>
      <c r="PYB66" s="743"/>
      <c r="PYC66" s="743"/>
      <c r="PYD66" s="743"/>
      <c r="PYE66" s="743"/>
      <c r="PYF66" s="743"/>
      <c r="PYG66" s="743"/>
      <c r="PYH66" s="743"/>
      <c r="PYI66" s="743"/>
      <c r="PYJ66" s="743"/>
      <c r="PYK66" s="743"/>
      <c r="PYL66" s="743"/>
      <c r="PYM66" s="743"/>
      <c r="PYN66" s="743"/>
      <c r="PYO66" s="743"/>
      <c r="PYP66" s="743"/>
      <c r="PYQ66" s="743"/>
      <c r="PYR66" s="743"/>
      <c r="PYS66" s="743"/>
      <c r="PYT66" s="743"/>
      <c r="PYU66" s="743"/>
      <c r="PYV66" s="743"/>
      <c r="PYW66" s="743"/>
      <c r="PYX66" s="743"/>
      <c r="PYY66" s="743"/>
      <c r="PYZ66" s="743"/>
      <c r="PZA66" s="743"/>
      <c r="PZB66" s="743"/>
      <c r="PZC66" s="743"/>
      <c r="PZD66" s="743"/>
      <c r="PZE66" s="743"/>
      <c r="PZF66" s="743"/>
      <c r="PZG66" s="743"/>
      <c r="PZH66" s="743"/>
      <c r="PZI66" s="743"/>
      <c r="PZJ66" s="743"/>
      <c r="PZK66" s="743"/>
      <c r="PZL66" s="743"/>
      <c r="PZM66" s="743"/>
      <c r="PZN66" s="743"/>
      <c r="PZO66" s="743"/>
      <c r="PZP66" s="743"/>
      <c r="PZQ66" s="743"/>
      <c r="PZR66" s="743"/>
      <c r="PZS66" s="743"/>
      <c r="PZT66" s="743"/>
      <c r="PZU66" s="743"/>
      <c r="PZV66" s="743"/>
      <c r="PZW66" s="743"/>
      <c r="PZX66" s="743"/>
      <c r="PZY66" s="743"/>
      <c r="PZZ66" s="743"/>
      <c r="QAA66" s="743"/>
      <c r="QAB66" s="743"/>
      <c r="QAC66" s="743"/>
      <c r="QAD66" s="743"/>
      <c r="QAE66" s="743"/>
      <c r="QAF66" s="743"/>
      <c r="QAG66" s="743"/>
      <c r="QAH66" s="743"/>
      <c r="QAI66" s="743"/>
      <c r="QAJ66" s="743"/>
      <c r="QAK66" s="743"/>
      <c r="QAL66" s="743"/>
      <c r="QAM66" s="743"/>
      <c r="QAN66" s="743"/>
      <c r="QAO66" s="743"/>
      <c r="QAP66" s="743"/>
      <c r="QAQ66" s="743"/>
      <c r="QAR66" s="743"/>
      <c r="QAS66" s="743"/>
      <c r="QAT66" s="743"/>
      <c r="QAU66" s="743"/>
      <c r="QAV66" s="743"/>
      <c r="QAW66" s="743"/>
      <c r="QAX66" s="743"/>
      <c r="QAY66" s="743"/>
      <c r="QAZ66" s="743"/>
      <c r="QBA66" s="743"/>
      <c r="QBB66" s="743"/>
      <c r="QBC66" s="743"/>
      <c r="QBD66" s="743"/>
      <c r="QBE66" s="743"/>
      <c r="QBF66" s="743"/>
      <c r="QBG66" s="743"/>
      <c r="QBH66" s="743"/>
      <c r="QBI66" s="743"/>
      <c r="QBJ66" s="743"/>
      <c r="QBK66" s="743"/>
      <c r="QBL66" s="743"/>
      <c r="QBM66" s="743"/>
      <c r="QBN66" s="743"/>
      <c r="QBO66" s="743"/>
      <c r="QBP66" s="743"/>
      <c r="QBQ66" s="743"/>
      <c r="QBR66" s="743"/>
      <c r="QBS66" s="743"/>
      <c r="QBT66" s="743"/>
      <c r="QBU66" s="743"/>
      <c r="QBV66" s="743"/>
      <c r="QBW66" s="743"/>
      <c r="QBX66" s="743"/>
      <c r="QBY66" s="743"/>
      <c r="QBZ66" s="743"/>
      <c r="QCA66" s="743"/>
      <c r="QCB66" s="743"/>
      <c r="QCC66" s="743"/>
      <c r="QCD66" s="743"/>
      <c r="QCE66" s="743"/>
      <c r="QCF66" s="743"/>
      <c r="QCG66" s="743"/>
      <c r="QCH66" s="743"/>
      <c r="QCI66" s="743"/>
      <c r="QCJ66" s="743"/>
      <c r="QCK66" s="743"/>
      <c r="QCL66" s="743"/>
      <c r="QCM66" s="743"/>
      <c r="QCN66" s="743"/>
      <c r="QCO66" s="743"/>
      <c r="QCP66" s="743"/>
      <c r="QCQ66" s="743"/>
      <c r="QCR66" s="743"/>
      <c r="QCS66" s="743"/>
      <c r="QCT66" s="743"/>
      <c r="QCU66" s="743"/>
      <c r="QCV66" s="743"/>
      <c r="QCW66" s="743"/>
      <c r="QCX66" s="743"/>
      <c r="QCY66" s="743"/>
      <c r="QCZ66" s="743"/>
      <c r="QDA66" s="743"/>
      <c r="QDB66" s="743"/>
      <c r="QDC66" s="743"/>
      <c r="QDD66" s="743"/>
      <c r="QDE66" s="743"/>
      <c r="QDF66" s="743"/>
      <c r="QDG66" s="743"/>
      <c r="QDH66" s="743"/>
      <c r="QDI66" s="743"/>
      <c r="QDJ66" s="743"/>
      <c r="QDK66" s="743"/>
      <c r="QDL66" s="743"/>
      <c r="QDM66" s="743"/>
      <c r="QDN66" s="743"/>
      <c r="QDO66" s="743"/>
      <c r="QDP66" s="743"/>
      <c r="QDQ66" s="743"/>
      <c r="QDR66" s="743"/>
      <c r="QDS66" s="743"/>
      <c r="QDT66" s="743"/>
      <c r="QDU66" s="743"/>
      <c r="QDV66" s="743"/>
      <c r="QDW66" s="743"/>
      <c r="QDX66" s="743"/>
      <c r="QDY66" s="743"/>
      <c r="QDZ66" s="743"/>
      <c r="QEA66" s="743"/>
      <c r="QEB66" s="743"/>
      <c r="QEC66" s="743"/>
      <c r="QED66" s="743"/>
      <c r="QEE66" s="743"/>
      <c r="QEF66" s="743"/>
      <c r="QEG66" s="743"/>
      <c r="QEH66" s="743"/>
      <c r="QEI66" s="743"/>
      <c r="QEJ66" s="743"/>
      <c r="QEK66" s="743"/>
      <c r="QEL66" s="743"/>
      <c r="QEM66" s="743"/>
      <c r="QEN66" s="743"/>
      <c r="QEO66" s="743"/>
      <c r="QEP66" s="743"/>
      <c r="QEQ66" s="743"/>
      <c r="QER66" s="743"/>
      <c r="QES66" s="743"/>
      <c r="QET66" s="743"/>
      <c r="QEU66" s="743"/>
      <c r="QEV66" s="743"/>
      <c r="QEW66" s="743"/>
      <c r="QEX66" s="743"/>
      <c r="QEY66" s="743"/>
      <c r="QEZ66" s="743"/>
      <c r="QFA66" s="743"/>
      <c r="QFB66" s="743"/>
      <c r="QFC66" s="743"/>
      <c r="QFD66" s="743"/>
      <c r="QFE66" s="743"/>
      <c r="QFF66" s="743"/>
      <c r="QFG66" s="743"/>
      <c r="QFH66" s="743"/>
      <c r="QFI66" s="743"/>
      <c r="QFJ66" s="743"/>
      <c r="QFK66" s="743"/>
      <c r="QFL66" s="743"/>
      <c r="QFM66" s="743"/>
      <c r="QFN66" s="743"/>
      <c r="QFO66" s="743"/>
      <c r="QFP66" s="743"/>
      <c r="QFQ66" s="743"/>
      <c r="QFR66" s="743"/>
      <c r="QFS66" s="743"/>
      <c r="QFT66" s="743"/>
      <c r="QFU66" s="743"/>
      <c r="QFV66" s="743"/>
      <c r="QFW66" s="743"/>
      <c r="QFX66" s="743"/>
      <c r="QFY66" s="743"/>
      <c r="QFZ66" s="743"/>
      <c r="QGA66" s="743"/>
      <c r="QGB66" s="743"/>
      <c r="QGC66" s="743"/>
      <c r="QGD66" s="743"/>
      <c r="QGE66" s="743"/>
      <c r="QGF66" s="743"/>
      <c r="QGG66" s="743"/>
      <c r="QGH66" s="743"/>
      <c r="QGI66" s="743"/>
      <c r="QGJ66" s="743"/>
      <c r="QGK66" s="743"/>
      <c r="QGL66" s="743"/>
      <c r="QGM66" s="743"/>
      <c r="QGN66" s="743"/>
      <c r="QGO66" s="743"/>
      <c r="QGP66" s="743"/>
      <c r="QGQ66" s="743"/>
      <c r="QGR66" s="743"/>
      <c r="QGS66" s="743"/>
      <c r="QGT66" s="743"/>
      <c r="QGU66" s="743"/>
      <c r="QGV66" s="743"/>
      <c r="QGW66" s="743"/>
      <c r="QGX66" s="743"/>
      <c r="QGY66" s="743"/>
      <c r="QGZ66" s="743"/>
      <c r="QHA66" s="743"/>
      <c r="QHB66" s="743"/>
      <c r="QHC66" s="743"/>
      <c r="QHD66" s="743"/>
      <c r="QHE66" s="743"/>
      <c r="QHF66" s="743"/>
      <c r="QHG66" s="743"/>
      <c r="QHH66" s="743"/>
      <c r="QHI66" s="743"/>
      <c r="QHJ66" s="743"/>
      <c r="QHK66" s="743"/>
      <c r="QHL66" s="743"/>
      <c r="QHM66" s="743"/>
      <c r="QHN66" s="743"/>
      <c r="QHO66" s="743"/>
      <c r="QHP66" s="743"/>
      <c r="QHQ66" s="743"/>
      <c r="QHR66" s="743"/>
      <c r="QHS66" s="743"/>
      <c r="QHT66" s="743"/>
      <c r="QHU66" s="743"/>
      <c r="QHV66" s="743"/>
      <c r="QHW66" s="743"/>
      <c r="QHX66" s="743"/>
      <c r="QHY66" s="743"/>
      <c r="QHZ66" s="743"/>
      <c r="QIA66" s="743"/>
      <c r="QIB66" s="743"/>
      <c r="QIC66" s="743"/>
      <c r="QID66" s="743"/>
      <c r="QIE66" s="743"/>
      <c r="QIF66" s="743"/>
      <c r="QIG66" s="743"/>
      <c r="QIH66" s="743"/>
      <c r="QII66" s="743"/>
      <c r="QIJ66" s="743"/>
      <c r="QIK66" s="743"/>
      <c r="QIL66" s="743"/>
      <c r="QIM66" s="743"/>
      <c r="QIN66" s="743"/>
      <c r="QIO66" s="743"/>
      <c r="QIP66" s="743"/>
      <c r="QIQ66" s="743"/>
      <c r="QIR66" s="743"/>
      <c r="QIS66" s="743"/>
      <c r="QIT66" s="743"/>
      <c r="QIU66" s="743"/>
      <c r="QIV66" s="743"/>
      <c r="QIW66" s="743"/>
      <c r="QIX66" s="743"/>
      <c r="QIY66" s="743"/>
      <c r="QIZ66" s="743"/>
      <c r="QJA66" s="743"/>
      <c r="QJB66" s="743"/>
      <c r="QJC66" s="743"/>
      <c r="QJD66" s="743"/>
      <c r="QJE66" s="743"/>
      <c r="QJF66" s="743"/>
      <c r="QJG66" s="743"/>
      <c r="QJH66" s="743"/>
      <c r="QJI66" s="743"/>
      <c r="QJJ66" s="743"/>
      <c r="QJK66" s="743"/>
      <c r="QJL66" s="743"/>
      <c r="QJM66" s="743"/>
      <c r="QJN66" s="743"/>
      <c r="QJO66" s="743"/>
      <c r="QJP66" s="743"/>
      <c r="QJQ66" s="743"/>
      <c r="QJR66" s="743"/>
      <c r="QJS66" s="743"/>
      <c r="QJT66" s="743"/>
      <c r="QJU66" s="743"/>
      <c r="QJV66" s="743"/>
      <c r="QJW66" s="743"/>
      <c r="QJX66" s="743"/>
      <c r="QJY66" s="743"/>
      <c r="QJZ66" s="743"/>
      <c r="QKA66" s="743"/>
      <c r="QKB66" s="743"/>
      <c r="QKC66" s="743"/>
      <c r="QKD66" s="743"/>
      <c r="QKE66" s="743"/>
      <c r="QKF66" s="743"/>
      <c r="QKG66" s="743"/>
      <c r="QKH66" s="743"/>
      <c r="QKI66" s="743"/>
      <c r="QKJ66" s="743"/>
      <c r="QKK66" s="743"/>
      <c r="QKL66" s="743"/>
      <c r="QKM66" s="743"/>
      <c r="QKN66" s="743"/>
      <c r="QKO66" s="743"/>
      <c r="QKP66" s="743"/>
      <c r="QKQ66" s="743"/>
      <c r="QKR66" s="743"/>
      <c r="QKS66" s="743"/>
      <c r="QKT66" s="743"/>
      <c r="QKU66" s="743"/>
      <c r="QKV66" s="743"/>
      <c r="QKW66" s="743"/>
      <c r="QKX66" s="743"/>
      <c r="QKY66" s="743"/>
      <c r="QKZ66" s="743"/>
      <c r="QLA66" s="743"/>
      <c r="QLB66" s="743"/>
      <c r="QLC66" s="743"/>
      <c r="QLD66" s="743"/>
      <c r="QLE66" s="743"/>
      <c r="QLF66" s="743"/>
      <c r="QLG66" s="743"/>
      <c r="QLH66" s="743"/>
      <c r="QLI66" s="743"/>
      <c r="QLJ66" s="743"/>
      <c r="QLK66" s="743"/>
      <c r="QLL66" s="743"/>
      <c r="QLM66" s="743"/>
      <c r="QLN66" s="743"/>
      <c r="QLO66" s="743"/>
      <c r="QLP66" s="743"/>
      <c r="QLQ66" s="743"/>
      <c r="QLR66" s="743"/>
      <c r="QLS66" s="743"/>
      <c r="QLT66" s="743"/>
      <c r="QLU66" s="743"/>
      <c r="QLV66" s="743"/>
      <c r="QLW66" s="743"/>
      <c r="QLX66" s="743"/>
      <c r="QLY66" s="743"/>
      <c r="QLZ66" s="743"/>
      <c r="QMA66" s="743"/>
      <c r="QMB66" s="743"/>
      <c r="QMC66" s="743"/>
      <c r="QMD66" s="743"/>
      <c r="QME66" s="743"/>
      <c r="QMF66" s="743"/>
      <c r="QMG66" s="743"/>
      <c r="QMH66" s="743"/>
      <c r="QMI66" s="743"/>
      <c r="QMJ66" s="743"/>
      <c r="QMK66" s="743"/>
      <c r="QML66" s="743"/>
      <c r="QMM66" s="743"/>
      <c r="QMN66" s="743"/>
      <c r="QMO66" s="743"/>
      <c r="QMP66" s="743"/>
      <c r="QMQ66" s="743"/>
      <c r="QMR66" s="743"/>
      <c r="QMS66" s="743"/>
      <c r="QMT66" s="743"/>
      <c r="QMU66" s="743"/>
      <c r="QMV66" s="743"/>
      <c r="QMW66" s="743"/>
      <c r="QMX66" s="743"/>
      <c r="QMY66" s="743"/>
      <c r="QMZ66" s="743"/>
      <c r="QNA66" s="743"/>
      <c r="QNB66" s="743"/>
      <c r="QNC66" s="743"/>
      <c r="QND66" s="743"/>
      <c r="QNE66" s="743"/>
      <c r="QNF66" s="743"/>
      <c r="QNG66" s="743"/>
      <c r="QNH66" s="743"/>
      <c r="QNI66" s="743"/>
      <c r="QNJ66" s="743"/>
      <c r="QNK66" s="743"/>
      <c r="QNL66" s="743"/>
      <c r="QNM66" s="743"/>
      <c r="QNN66" s="743"/>
      <c r="QNO66" s="743"/>
      <c r="QNP66" s="743"/>
      <c r="QNQ66" s="743"/>
      <c r="QNR66" s="743"/>
      <c r="QNS66" s="743"/>
      <c r="QNT66" s="743"/>
      <c r="QNU66" s="743"/>
      <c r="QNV66" s="743"/>
      <c r="QNW66" s="743"/>
      <c r="QNX66" s="743"/>
      <c r="QNY66" s="743"/>
      <c r="QNZ66" s="743"/>
      <c r="QOA66" s="743"/>
      <c r="QOB66" s="743"/>
      <c r="QOC66" s="743"/>
      <c r="QOD66" s="743"/>
      <c r="QOE66" s="743"/>
      <c r="QOF66" s="743"/>
      <c r="QOG66" s="743"/>
      <c r="QOH66" s="743"/>
      <c r="QOI66" s="743"/>
      <c r="QOJ66" s="743"/>
      <c r="QOK66" s="743"/>
      <c r="QOL66" s="743"/>
      <c r="QOM66" s="743"/>
      <c r="QON66" s="743"/>
      <c r="QOO66" s="743"/>
      <c r="QOP66" s="743"/>
      <c r="QOQ66" s="743"/>
      <c r="QOR66" s="743"/>
      <c r="QOS66" s="743"/>
      <c r="QOT66" s="743"/>
      <c r="QOU66" s="743"/>
      <c r="QOV66" s="743"/>
      <c r="QOW66" s="743"/>
      <c r="QOX66" s="743"/>
      <c r="QOY66" s="743"/>
      <c r="QOZ66" s="743"/>
      <c r="QPA66" s="743"/>
      <c r="QPB66" s="743"/>
      <c r="QPC66" s="743"/>
      <c r="QPD66" s="743"/>
      <c r="QPE66" s="743"/>
      <c r="QPF66" s="743"/>
      <c r="QPG66" s="743"/>
      <c r="QPH66" s="743"/>
      <c r="QPI66" s="743"/>
      <c r="QPJ66" s="743"/>
      <c r="QPK66" s="743"/>
      <c r="QPL66" s="743"/>
      <c r="QPM66" s="743"/>
      <c r="QPN66" s="743"/>
      <c r="QPO66" s="743"/>
      <c r="QPP66" s="743"/>
      <c r="QPQ66" s="743"/>
      <c r="QPR66" s="743"/>
      <c r="QPS66" s="743"/>
      <c r="QPT66" s="743"/>
      <c r="QPU66" s="743"/>
      <c r="QPV66" s="743"/>
      <c r="QPW66" s="743"/>
      <c r="QPX66" s="743"/>
      <c r="QPY66" s="743"/>
      <c r="QPZ66" s="743"/>
      <c r="QQA66" s="743"/>
      <c r="QQB66" s="743"/>
      <c r="QQC66" s="743"/>
      <c r="QQD66" s="743"/>
      <c r="QQE66" s="743"/>
      <c r="QQF66" s="743"/>
      <c r="QQG66" s="743"/>
      <c r="QQH66" s="743"/>
      <c r="QQI66" s="743"/>
      <c r="QQJ66" s="743"/>
      <c r="QQK66" s="743"/>
      <c r="QQL66" s="743"/>
      <c r="QQM66" s="743"/>
      <c r="QQN66" s="743"/>
      <c r="QQO66" s="743"/>
      <c r="QQP66" s="743"/>
      <c r="QQQ66" s="743"/>
      <c r="QQR66" s="743"/>
      <c r="QQS66" s="743"/>
      <c r="QQT66" s="743"/>
      <c r="QQU66" s="743"/>
      <c r="QQV66" s="743"/>
      <c r="QQW66" s="743"/>
      <c r="QQX66" s="743"/>
      <c r="QQY66" s="743"/>
      <c r="QQZ66" s="743"/>
      <c r="QRA66" s="743"/>
      <c r="QRB66" s="743"/>
      <c r="QRC66" s="743"/>
      <c r="QRD66" s="743"/>
      <c r="QRE66" s="743"/>
      <c r="QRF66" s="743"/>
      <c r="QRG66" s="743"/>
      <c r="QRH66" s="743"/>
      <c r="QRI66" s="743"/>
      <c r="QRJ66" s="743"/>
      <c r="QRK66" s="743"/>
      <c r="QRL66" s="743"/>
      <c r="QRM66" s="743"/>
      <c r="QRN66" s="743"/>
      <c r="QRO66" s="743"/>
      <c r="QRP66" s="743"/>
      <c r="QRQ66" s="743"/>
      <c r="QRR66" s="743"/>
      <c r="QRS66" s="743"/>
      <c r="QRT66" s="743"/>
      <c r="QRU66" s="743"/>
      <c r="QRV66" s="743"/>
      <c r="QRW66" s="743"/>
      <c r="QRX66" s="743"/>
      <c r="QRY66" s="743"/>
      <c r="QRZ66" s="743"/>
      <c r="QSA66" s="743"/>
      <c r="QSB66" s="743"/>
      <c r="QSC66" s="743"/>
      <c r="QSD66" s="743"/>
      <c r="QSE66" s="743"/>
      <c r="QSF66" s="743"/>
      <c r="QSG66" s="743"/>
      <c r="QSH66" s="743"/>
      <c r="QSI66" s="743"/>
      <c r="QSJ66" s="743"/>
      <c r="QSK66" s="743"/>
      <c r="QSL66" s="743"/>
      <c r="QSM66" s="743"/>
      <c r="QSN66" s="743"/>
      <c r="QSO66" s="743"/>
      <c r="QSP66" s="743"/>
      <c r="QSQ66" s="743"/>
      <c r="QSR66" s="743"/>
      <c r="QSS66" s="743"/>
      <c r="QST66" s="743"/>
      <c r="QSU66" s="743"/>
      <c r="QSV66" s="743"/>
      <c r="QSW66" s="743"/>
      <c r="QSX66" s="743"/>
      <c r="QSY66" s="743"/>
      <c r="QSZ66" s="743"/>
      <c r="QTA66" s="743"/>
      <c r="QTB66" s="743"/>
      <c r="QTC66" s="743"/>
      <c r="QTD66" s="743"/>
      <c r="QTE66" s="743"/>
      <c r="QTF66" s="743"/>
      <c r="QTG66" s="743"/>
      <c r="QTH66" s="743"/>
      <c r="QTI66" s="743"/>
      <c r="QTJ66" s="743"/>
      <c r="QTK66" s="743"/>
      <c r="QTL66" s="743"/>
      <c r="QTM66" s="743"/>
      <c r="QTN66" s="743"/>
      <c r="QTO66" s="743"/>
      <c r="QTP66" s="743"/>
      <c r="QTQ66" s="743"/>
      <c r="QTR66" s="743"/>
      <c r="QTS66" s="743"/>
      <c r="QTT66" s="743"/>
      <c r="QTU66" s="743"/>
      <c r="QTV66" s="743"/>
      <c r="QTW66" s="743"/>
      <c r="QTX66" s="743"/>
      <c r="QTY66" s="743"/>
      <c r="QTZ66" s="743"/>
      <c r="QUA66" s="743"/>
      <c r="QUB66" s="743"/>
      <c r="QUC66" s="743"/>
      <c r="QUD66" s="743"/>
      <c r="QUE66" s="743"/>
      <c r="QUF66" s="743"/>
      <c r="QUG66" s="743"/>
      <c r="QUH66" s="743"/>
      <c r="QUI66" s="743"/>
      <c r="QUJ66" s="743"/>
      <c r="QUK66" s="743"/>
      <c r="QUL66" s="743"/>
      <c r="QUM66" s="743"/>
      <c r="QUN66" s="743"/>
      <c r="QUO66" s="743"/>
      <c r="QUP66" s="743"/>
      <c r="QUQ66" s="743"/>
      <c r="QUR66" s="743"/>
      <c r="QUS66" s="743"/>
      <c r="QUT66" s="743"/>
      <c r="QUU66" s="743"/>
      <c r="QUV66" s="743"/>
      <c r="QUW66" s="743"/>
      <c r="QUX66" s="743"/>
      <c r="QUY66" s="743"/>
      <c r="QUZ66" s="743"/>
      <c r="QVA66" s="743"/>
      <c r="QVB66" s="743"/>
      <c r="QVC66" s="743"/>
      <c r="QVD66" s="743"/>
      <c r="QVE66" s="743"/>
      <c r="QVF66" s="743"/>
      <c r="QVG66" s="743"/>
      <c r="QVH66" s="743"/>
      <c r="QVI66" s="743"/>
      <c r="QVJ66" s="743"/>
      <c r="QVK66" s="743"/>
      <c r="QVL66" s="743"/>
      <c r="QVM66" s="743"/>
      <c r="QVN66" s="743"/>
      <c r="QVO66" s="743"/>
      <c r="QVP66" s="743"/>
      <c r="QVQ66" s="743"/>
      <c r="QVR66" s="743"/>
      <c r="QVS66" s="743"/>
      <c r="QVT66" s="743"/>
      <c r="QVU66" s="743"/>
      <c r="QVV66" s="743"/>
      <c r="QVW66" s="743"/>
      <c r="QVX66" s="743"/>
      <c r="QVY66" s="743"/>
      <c r="QVZ66" s="743"/>
      <c r="QWA66" s="743"/>
      <c r="QWB66" s="743"/>
      <c r="QWC66" s="743"/>
      <c r="QWD66" s="743"/>
      <c r="QWE66" s="743"/>
      <c r="QWF66" s="743"/>
      <c r="QWG66" s="743"/>
      <c r="QWH66" s="743"/>
      <c r="QWI66" s="743"/>
      <c r="QWJ66" s="743"/>
      <c r="QWK66" s="743"/>
      <c r="QWL66" s="743"/>
      <c r="QWM66" s="743"/>
      <c r="QWN66" s="743"/>
      <c r="QWO66" s="743"/>
      <c r="QWP66" s="743"/>
      <c r="QWQ66" s="743"/>
      <c r="QWR66" s="743"/>
      <c r="QWS66" s="743"/>
      <c r="QWT66" s="743"/>
      <c r="QWU66" s="743"/>
      <c r="QWV66" s="743"/>
      <c r="QWW66" s="743"/>
      <c r="QWX66" s="743"/>
      <c r="QWY66" s="743"/>
      <c r="QWZ66" s="743"/>
      <c r="QXA66" s="743"/>
      <c r="QXB66" s="743"/>
      <c r="QXC66" s="743"/>
      <c r="QXD66" s="743"/>
      <c r="QXE66" s="743"/>
      <c r="QXF66" s="743"/>
      <c r="QXG66" s="743"/>
      <c r="QXH66" s="743"/>
      <c r="QXI66" s="743"/>
      <c r="QXJ66" s="743"/>
      <c r="QXK66" s="743"/>
      <c r="QXL66" s="743"/>
      <c r="QXM66" s="743"/>
      <c r="QXN66" s="743"/>
      <c r="QXO66" s="743"/>
      <c r="QXP66" s="743"/>
      <c r="QXQ66" s="743"/>
      <c r="QXR66" s="743"/>
      <c r="QXS66" s="743"/>
      <c r="QXT66" s="743"/>
      <c r="QXU66" s="743"/>
      <c r="QXV66" s="743"/>
      <c r="QXW66" s="743"/>
      <c r="QXX66" s="743"/>
      <c r="QXY66" s="743"/>
      <c r="QXZ66" s="743"/>
      <c r="QYA66" s="743"/>
      <c r="QYB66" s="743"/>
      <c r="QYC66" s="743"/>
      <c r="QYD66" s="743"/>
      <c r="QYE66" s="743"/>
      <c r="QYF66" s="743"/>
      <c r="QYG66" s="743"/>
      <c r="QYH66" s="743"/>
      <c r="QYI66" s="743"/>
      <c r="QYJ66" s="743"/>
      <c r="QYK66" s="743"/>
      <c r="QYL66" s="743"/>
      <c r="QYM66" s="743"/>
      <c r="QYN66" s="743"/>
      <c r="QYO66" s="743"/>
      <c r="QYP66" s="743"/>
      <c r="QYQ66" s="743"/>
      <c r="QYR66" s="743"/>
      <c r="QYS66" s="743"/>
      <c r="QYT66" s="743"/>
      <c r="QYU66" s="743"/>
      <c r="QYV66" s="743"/>
      <c r="QYW66" s="743"/>
      <c r="QYX66" s="743"/>
      <c r="QYY66" s="743"/>
      <c r="QYZ66" s="743"/>
      <c r="QZA66" s="743"/>
      <c r="QZB66" s="743"/>
      <c r="QZC66" s="743"/>
      <c r="QZD66" s="743"/>
      <c r="QZE66" s="743"/>
      <c r="QZF66" s="743"/>
      <c r="QZG66" s="743"/>
      <c r="QZH66" s="743"/>
      <c r="QZI66" s="743"/>
      <c r="QZJ66" s="743"/>
      <c r="QZK66" s="743"/>
      <c r="QZL66" s="743"/>
      <c r="QZM66" s="743"/>
      <c r="QZN66" s="743"/>
      <c r="QZO66" s="743"/>
      <c r="QZP66" s="743"/>
      <c r="QZQ66" s="743"/>
      <c r="QZR66" s="743"/>
      <c r="QZS66" s="743"/>
      <c r="QZT66" s="743"/>
      <c r="QZU66" s="743"/>
      <c r="QZV66" s="743"/>
      <c r="QZW66" s="743"/>
      <c r="QZX66" s="743"/>
      <c r="QZY66" s="743"/>
      <c r="QZZ66" s="743"/>
      <c r="RAA66" s="743"/>
      <c r="RAB66" s="743"/>
      <c r="RAC66" s="743"/>
      <c r="RAD66" s="743"/>
      <c r="RAE66" s="743"/>
      <c r="RAF66" s="743"/>
      <c r="RAG66" s="743"/>
      <c r="RAH66" s="743"/>
      <c r="RAI66" s="743"/>
      <c r="RAJ66" s="743"/>
      <c r="RAK66" s="743"/>
      <c r="RAL66" s="743"/>
      <c r="RAM66" s="743"/>
      <c r="RAN66" s="743"/>
      <c r="RAO66" s="743"/>
      <c r="RAP66" s="743"/>
      <c r="RAQ66" s="743"/>
      <c r="RAR66" s="743"/>
      <c r="RAS66" s="743"/>
      <c r="RAT66" s="743"/>
      <c r="RAU66" s="743"/>
      <c r="RAV66" s="743"/>
      <c r="RAW66" s="743"/>
      <c r="RAX66" s="743"/>
      <c r="RAY66" s="743"/>
      <c r="RAZ66" s="743"/>
      <c r="RBA66" s="743"/>
      <c r="RBB66" s="743"/>
      <c r="RBC66" s="743"/>
      <c r="RBD66" s="743"/>
      <c r="RBE66" s="743"/>
      <c r="RBF66" s="743"/>
      <c r="RBG66" s="743"/>
      <c r="RBH66" s="743"/>
      <c r="RBI66" s="743"/>
      <c r="RBJ66" s="743"/>
      <c r="RBK66" s="743"/>
      <c r="RBL66" s="743"/>
      <c r="RBM66" s="743"/>
      <c r="RBN66" s="743"/>
      <c r="RBO66" s="743"/>
      <c r="RBP66" s="743"/>
      <c r="RBQ66" s="743"/>
      <c r="RBR66" s="743"/>
      <c r="RBS66" s="743"/>
      <c r="RBT66" s="743"/>
      <c r="RBU66" s="743"/>
      <c r="RBV66" s="743"/>
      <c r="RBW66" s="743"/>
      <c r="RBX66" s="743"/>
      <c r="RBY66" s="743"/>
      <c r="RBZ66" s="743"/>
      <c r="RCA66" s="743"/>
      <c r="RCB66" s="743"/>
      <c r="RCC66" s="743"/>
      <c r="RCD66" s="743"/>
      <c r="RCE66" s="743"/>
      <c r="RCF66" s="743"/>
      <c r="RCG66" s="743"/>
      <c r="RCH66" s="743"/>
      <c r="RCI66" s="743"/>
      <c r="RCJ66" s="743"/>
      <c r="RCK66" s="743"/>
      <c r="RCL66" s="743"/>
      <c r="RCM66" s="743"/>
      <c r="RCN66" s="743"/>
      <c r="RCO66" s="743"/>
      <c r="RCP66" s="743"/>
      <c r="RCQ66" s="743"/>
      <c r="RCR66" s="743"/>
      <c r="RCS66" s="743"/>
      <c r="RCT66" s="743"/>
      <c r="RCU66" s="743"/>
      <c r="RCV66" s="743"/>
      <c r="RCW66" s="743"/>
      <c r="RCX66" s="743"/>
      <c r="RCY66" s="743"/>
      <c r="RCZ66" s="743"/>
      <c r="RDA66" s="743"/>
      <c r="RDB66" s="743"/>
      <c r="RDC66" s="743"/>
      <c r="RDD66" s="743"/>
      <c r="RDE66" s="743"/>
      <c r="RDF66" s="743"/>
      <c r="RDG66" s="743"/>
      <c r="RDH66" s="743"/>
      <c r="RDI66" s="743"/>
      <c r="RDJ66" s="743"/>
      <c r="RDK66" s="743"/>
      <c r="RDL66" s="743"/>
      <c r="RDM66" s="743"/>
      <c r="RDN66" s="743"/>
      <c r="RDO66" s="743"/>
      <c r="RDP66" s="743"/>
      <c r="RDQ66" s="743"/>
      <c r="RDR66" s="743"/>
      <c r="RDS66" s="743"/>
      <c r="RDT66" s="743"/>
      <c r="RDU66" s="743"/>
      <c r="RDV66" s="743"/>
      <c r="RDW66" s="743"/>
      <c r="RDX66" s="743"/>
      <c r="RDY66" s="743"/>
      <c r="RDZ66" s="743"/>
      <c r="REA66" s="743"/>
      <c r="REB66" s="743"/>
      <c r="REC66" s="743"/>
      <c r="RED66" s="743"/>
      <c r="REE66" s="743"/>
      <c r="REF66" s="743"/>
      <c r="REG66" s="743"/>
      <c r="REH66" s="743"/>
      <c r="REI66" s="743"/>
      <c r="REJ66" s="743"/>
      <c r="REK66" s="743"/>
      <c r="REL66" s="743"/>
      <c r="REM66" s="743"/>
      <c r="REN66" s="743"/>
      <c r="REO66" s="743"/>
      <c r="REP66" s="743"/>
      <c r="REQ66" s="743"/>
      <c r="RER66" s="743"/>
      <c r="RES66" s="743"/>
      <c r="RET66" s="743"/>
      <c r="REU66" s="743"/>
      <c r="REV66" s="743"/>
      <c r="REW66" s="743"/>
      <c r="REX66" s="743"/>
      <c r="REY66" s="743"/>
      <c r="REZ66" s="743"/>
      <c r="RFA66" s="743"/>
      <c r="RFB66" s="743"/>
      <c r="RFC66" s="743"/>
      <c r="RFD66" s="743"/>
      <c r="RFE66" s="743"/>
      <c r="RFF66" s="743"/>
      <c r="RFG66" s="743"/>
      <c r="RFH66" s="743"/>
      <c r="RFI66" s="743"/>
      <c r="RFJ66" s="743"/>
      <c r="RFK66" s="743"/>
      <c r="RFL66" s="743"/>
      <c r="RFM66" s="743"/>
      <c r="RFN66" s="743"/>
      <c r="RFO66" s="743"/>
      <c r="RFP66" s="743"/>
      <c r="RFQ66" s="743"/>
      <c r="RFR66" s="743"/>
      <c r="RFS66" s="743"/>
      <c r="RFT66" s="743"/>
      <c r="RFU66" s="743"/>
      <c r="RFV66" s="743"/>
      <c r="RFW66" s="743"/>
      <c r="RFX66" s="743"/>
      <c r="RFY66" s="743"/>
      <c r="RFZ66" s="743"/>
      <c r="RGA66" s="743"/>
      <c r="RGB66" s="743"/>
      <c r="RGC66" s="743"/>
      <c r="RGD66" s="743"/>
      <c r="RGE66" s="743"/>
      <c r="RGF66" s="743"/>
      <c r="RGG66" s="743"/>
      <c r="RGH66" s="743"/>
      <c r="RGI66" s="743"/>
      <c r="RGJ66" s="743"/>
      <c r="RGK66" s="743"/>
      <c r="RGL66" s="743"/>
      <c r="RGM66" s="743"/>
      <c r="RGN66" s="743"/>
      <c r="RGO66" s="743"/>
      <c r="RGP66" s="743"/>
      <c r="RGQ66" s="743"/>
      <c r="RGR66" s="743"/>
      <c r="RGS66" s="743"/>
      <c r="RGT66" s="743"/>
      <c r="RGU66" s="743"/>
      <c r="RGV66" s="743"/>
      <c r="RGW66" s="743"/>
      <c r="RGX66" s="743"/>
      <c r="RGY66" s="743"/>
      <c r="RGZ66" s="743"/>
      <c r="RHA66" s="743"/>
      <c r="RHB66" s="743"/>
      <c r="RHC66" s="743"/>
      <c r="RHD66" s="743"/>
      <c r="RHE66" s="743"/>
      <c r="RHF66" s="743"/>
      <c r="RHG66" s="743"/>
      <c r="RHH66" s="743"/>
      <c r="RHI66" s="743"/>
      <c r="RHJ66" s="743"/>
      <c r="RHK66" s="743"/>
      <c r="RHL66" s="743"/>
      <c r="RHM66" s="743"/>
      <c r="RHN66" s="743"/>
      <c r="RHO66" s="743"/>
      <c r="RHP66" s="743"/>
      <c r="RHQ66" s="743"/>
      <c r="RHR66" s="743"/>
      <c r="RHS66" s="743"/>
      <c r="RHT66" s="743"/>
      <c r="RHU66" s="743"/>
      <c r="RHV66" s="743"/>
      <c r="RHW66" s="743"/>
      <c r="RHX66" s="743"/>
      <c r="RHY66" s="743"/>
      <c r="RHZ66" s="743"/>
      <c r="RIA66" s="743"/>
      <c r="RIB66" s="743"/>
      <c r="RIC66" s="743"/>
      <c r="RID66" s="743"/>
      <c r="RIE66" s="743"/>
      <c r="RIF66" s="743"/>
      <c r="RIG66" s="743"/>
      <c r="RIH66" s="743"/>
      <c r="RII66" s="743"/>
      <c r="RIJ66" s="743"/>
      <c r="RIK66" s="743"/>
      <c r="RIL66" s="743"/>
      <c r="RIM66" s="743"/>
      <c r="RIN66" s="743"/>
      <c r="RIO66" s="743"/>
      <c r="RIP66" s="743"/>
      <c r="RIQ66" s="743"/>
      <c r="RIR66" s="743"/>
      <c r="RIS66" s="743"/>
      <c r="RIT66" s="743"/>
      <c r="RIU66" s="743"/>
      <c r="RIV66" s="743"/>
      <c r="RIW66" s="743"/>
      <c r="RIX66" s="743"/>
      <c r="RIY66" s="743"/>
      <c r="RIZ66" s="743"/>
      <c r="RJA66" s="743"/>
      <c r="RJB66" s="743"/>
      <c r="RJC66" s="743"/>
      <c r="RJD66" s="743"/>
      <c r="RJE66" s="743"/>
      <c r="RJF66" s="743"/>
      <c r="RJG66" s="743"/>
      <c r="RJH66" s="743"/>
      <c r="RJI66" s="743"/>
      <c r="RJJ66" s="743"/>
      <c r="RJK66" s="743"/>
      <c r="RJL66" s="743"/>
      <c r="RJM66" s="743"/>
      <c r="RJN66" s="743"/>
      <c r="RJO66" s="743"/>
      <c r="RJP66" s="743"/>
      <c r="RJQ66" s="743"/>
      <c r="RJR66" s="743"/>
      <c r="RJS66" s="743"/>
      <c r="RJT66" s="743"/>
      <c r="RJU66" s="743"/>
      <c r="RJV66" s="743"/>
      <c r="RJW66" s="743"/>
      <c r="RJX66" s="743"/>
      <c r="RJY66" s="743"/>
      <c r="RJZ66" s="743"/>
      <c r="RKA66" s="743"/>
      <c r="RKB66" s="743"/>
      <c r="RKC66" s="743"/>
      <c r="RKD66" s="743"/>
      <c r="RKE66" s="743"/>
      <c r="RKF66" s="743"/>
      <c r="RKG66" s="743"/>
      <c r="RKH66" s="743"/>
      <c r="RKI66" s="743"/>
      <c r="RKJ66" s="743"/>
      <c r="RKK66" s="743"/>
      <c r="RKL66" s="743"/>
      <c r="RKM66" s="743"/>
      <c r="RKN66" s="743"/>
      <c r="RKO66" s="743"/>
      <c r="RKP66" s="743"/>
      <c r="RKQ66" s="743"/>
      <c r="RKR66" s="743"/>
      <c r="RKS66" s="743"/>
      <c r="RKT66" s="743"/>
      <c r="RKU66" s="743"/>
      <c r="RKV66" s="743"/>
      <c r="RKW66" s="743"/>
      <c r="RKX66" s="743"/>
      <c r="RKY66" s="743"/>
      <c r="RKZ66" s="743"/>
      <c r="RLA66" s="743"/>
      <c r="RLB66" s="743"/>
      <c r="RLC66" s="743"/>
      <c r="RLD66" s="743"/>
      <c r="RLE66" s="743"/>
      <c r="RLF66" s="743"/>
      <c r="RLG66" s="743"/>
      <c r="RLH66" s="743"/>
      <c r="RLI66" s="743"/>
      <c r="RLJ66" s="743"/>
      <c r="RLK66" s="743"/>
      <c r="RLL66" s="743"/>
      <c r="RLM66" s="743"/>
      <c r="RLN66" s="743"/>
      <c r="RLO66" s="743"/>
      <c r="RLP66" s="743"/>
      <c r="RLQ66" s="743"/>
      <c r="RLR66" s="743"/>
      <c r="RLS66" s="743"/>
      <c r="RLT66" s="743"/>
      <c r="RLU66" s="743"/>
      <c r="RLV66" s="743"/>
      <c r="RLW66" s="743"/>
      <c r="RLX66" s="743"/>
      <c r="RLY66" s="743"/>
      <c r="RLZ66" s="743"/>
      <c r="RMA66" s="743"/>
      <c r="RMB66" s="743"/>
      <c r="RMC66" s="743"/>
      <c r="RMD66" s="743"/>
      <c r="RME66" s="743"/>
      <c r="RMF66" s="743"/>
      <c r="RMG66" s="743"/>
      <c r="RMH66" s="743"/>
      <c r="RMI66" s="743"/>
      <c r="RMJ66" s="743"/>
      <c r="RMK66" s="743"/>
      <c r="RML66" s="743"/>
      <c r="RMM66" s="743"/>
      <c r="RMN66" s="743"/>
      <c r="RMO66" s="743"/>
      <c r="RMP66" s="743"/>
      <c r="RMQ66" s="743"/>
      <c r="RMR66" s="743"/>
      <c r="RMS66" s="743"/>
      <c r="RMT66" s="743"/>
      <c r="RMU66" s="743"/>
      <c r="RMV66" s="743"/>
      <c r="RMW66" s="743"/>
      <c r="RMX66" s="743"/>
      <c r="RMY66" s="743"/>
      <c r="RMZ66" s="743"/>
      <c r="RNA66" s="743"/>
      <c r="RNB66" s="743"/>
      <c r="RNC66" s="743"/>
      <c r="RND66" s="743"/>
      <c r="RNE66" s="743"/>
      <c r="RNF66" s="743"/>
      <c r="RNG66" s="743"/>
      <c r="RNH66" s="743"/>
      <c r="RNI66" s="743"/>
      <c r="RNJ66" s="743"/>
      <c r="RNK66" s="743"/>
      <c r="RNL66" s="743"/>
      <c r="RNM66" s="743"/>
      <c r="RNN66" s="743"/>
      <c r="RNO66" s="743"/>
      <c r="RNP66" s="743"/>
      <c r="RNQ66" s="743"/>
      <c r="RNR66" s="743"/>
      <c r="RNS66" s="743"/>
      <c r="RNT66" s="743"/>
      <c r="RNU66" s="743"/>
      <c r="RNV66" s="743"/>
      <c r="RNW66" s="743"/>
      <c r="RNX66" s="743"/>
      <c r="RNY66" s="743"/>
      <c r="RNZ66" s="743"/>
      <c r="ROA66" s="743"/>
      <c r="ROB66" s="743"/>
      <c r="ROC66" s="743"/>
      <c r="ROD66" s="743"/>
      <c r="ROE66" s="743"/>
      <c r="ROF66" s="743"/>
      <c r="ROG66" s="743"/>
      <c r="ROH66" s="743"/>
      <c r="ROI66" s="743"/>
      <c r="ROJ66" s="743"/>
      <c r="ROK66" s="743"/>
      <c r="ROL66" s="743"/>
      <c r="ROM66" s="743"/>
      <c r="RON66" s="743"/>
      <c r="ROO66" s="743"/>
      <c r="ROP66" s="743"/>
      <c r="ROQ66" s="743"/>
      <c r="ROR66" s="743"/>
      <c r="ROS66" s="743"/>
      <c r="ROT66" s="743"/>
      <c r="ROU66" s="743"/>
      <c r="ROV66" s="743"/>
      <c r="ROW66" s="743"/>
      <c r="ROX66" s="743"/>
      <c r="ROY66" s="743"/>
      <c r="ROZ66" s="743"/>
      <c r="RPA66" s="743"/>
      <c r="RPB66" s="743"/>
      <c r="RPC66" s="743"/>
      <c r="RPD66" s="743"/>
      <c r="RPE66" s="743"/>
      <c r="RPF66" s="743"/>
      <c r="RPG66" s="743"/>
      <c r="RPH66" s="743"/>
      <c r="RPI66" s="743"/>
      <c r="RPJ66" s="743"/>
      <c r="RPK66" s="743"/>
      <c r="RPL66" s="743"/>
      <c r="RPM66" s="743"/>
      <c r="RPN66" s="743"/>
      <c r="RPO66" s="743"/>
      <c r="RPP66" s="743"/>
      <c r="RPQ66" s="743"/>
      <c r="RPR66" s="743"/>
      <c r="RPS66" s="743"/>
      <c r="RPT66" s="743"/>
      <c r="RPU66" s="743"/>
      <c r="RPV66" s="743"/>
      <c r="RPW66" s="743"/>
      <c r="RPX66" s="743"/>
      <c r="RPY66" s="743"/>
      <c r="RPZ66" s="743"/>
      <c r="RQA66" s="743"/>
      <c r="RQB66" s="743"/>
      <c r="RQC66" s="743"/>
      <c r="RQD66" s="743"/>
      <c r="RQE66" s="743"/>
      <c r="RQF66" s="743"/>
      <c r="RQG66" s="743"/>
      <c r="RQH66" s="743"/>
      <c r="RQI66" s="743"/>
      <c r="RQJ66" s="743"/>
      <c r="RQK66" s="743"/>
      <c r="RQL66" s="743"/>
      <c r="RQM66" s="743"/>
      <c r="RQN66" s="743"/>
      <c r="RQO66" s="743"/>
      <c r="RQP66" s="743"/>
      <c r="RQQ66" s="743"/>
      <c r="RQR66" s="743"/>
      <c r="RQS66" s="743"/>
      <c r="RQT66" s="743"/>
      <c r="RQU66" s="743"/>
      <c r="RQV66" s="743"/>
      <c r="RQW66" s="743"/>
      <c r="RQX66" s="743"/>
      <c r="RQY66" s="743"/>
      <c r="RQZ66" s="743"/>
      <c r="RRA66" s="743"/>
      <c r="RRB66" s="743"/>
      <c r="RRC66" s="743"/>
      <c r="RRD66" s="743"/>
      <c r="RRE66" s="743"/>
      <c r="RRF66" s="743"/>
      <c r="RRG66" s="743"/>
      <c r="RRH66" s="743"/>
      <c r="RRI66" s="743"/>
      <c r="RRJ66" s="743"/>
      <c r="RRK66" s="743"/>
      <c r="RRL66" s="743"/>
      <c r="RRM66" s="743"/>
      <c r="RRN66" s="743"/>
      <c r="RRO66" s="743"/>
      <c r="RRP66" s="743"/>
      <c r="RRQ66" s="743"/>
      <c r="RRR66" s="743"/>
      <c r="RRS66" s="743"/>
      <c r="RRT66" s="743"/>
      <c r="RRU66" s="743"/>
      <c r="RRV66" s="743"/>
      <c r="RRW66" s="743"/>
      <c r="RRX66" s="743"/>
      <c r="RRY66" s="743"/>
      <c r="RRZ66" s="743"/>
      <c r="RSA66" s="743"/>
      <c r="RSB66" s="743"/>
      <c r="RSC66" s="743"/>
      <c r="RSD66" s="743"/>
      <c r="RSE66" s="743"/>
      <c r="RSF66" s="743"/>
      <c r="RSG66" s="743"/>
      <c r="RSH66" s="743"/>
      <c r="RSI66" s="743"/>
      <c r="RSJ66" s="743"/>
      <c r="RSK66" s="743"/>
      <c r="RSL66" s="743"/>
      <c r="RSM66" s="743"/>
      <c r="RSN66" s="743"/>
      <c r="RSO66" s="743"/>
      <c r="RSP66" s="743"/>
      <c r="RSQ66" s="743"/>
      <c r="RSR66" s="743"/>
      <c r="RSS66" s="743"/>
      <c r="RST66" s="743"/>
      <c r="RSU66" s="743"/>
      <c r="RSV66" s="743"/>
      <c r="RSW66" s="743"/>
      <c r="RSX66" s="743"/>
      <c r="RSY66" s="743"/>
      <c r="RSZ66" s="743"/>
      <c r="RTA66" s="743"/>
      <c r="RTB66" s="743"/>
      <c r="RTC66" s="743"/>
      <c r="RTD66" s="743"/>
      <c r="RTE66" s="743"/>
      <c r="RTF66" s="743"/>
      <c r="RTG66" s="743"/>
      <c r="RTH66" s="743"/>
      <c r="RTI66" s="743"/>
      <c r="RTJ66" s="743"/>
      <c r="RTK66" s="743"/>
      <c r="RTL66" s="743"/>
      <c r="RTM66" s="743"/>
      <c r="RTN66" s="743"/>
      <c r="RTO66" s="743"/>
      <c r="RTP66" s="743"/>
      <c r="RTQ66" s="743"/>
      <c r="RTR66" s="743"/>
      <c r="RTS66" s="743"/>
      <c r="RTT66" s="743"/>
      <c r="RTU66" s="743"/>
      <c r="RTV66" s="743"/>
      <c r="RTW66" s="743"/>
      <c r="RTX66" s="743"/>
      <c r="RTY66" s="743"/>
      <c r="RTZ66" s="743"/>
      <c r="RUA66" s="743"/>
      <c r="RUB66" s="743"/>
      <c r="RUC66" s="743"/>
      <c r="RUD66" s="743"/>
      <c r="RUE66" s="743"/>
      <c r="RUF66" s="743"/>
      <c r="RUG66" s="743"/>
      <c r="RUH66" s="743"/>
      <c r="RUI66" s="743"/>
      <c r="RUJ66" s="743"/>
      <c r="RUK66" s="743"/>
      <c r="RUL66" s="743"/>
      <c r="RUM66" s="743"/>
      <c r="RUN66" s="743"/>
      <c r="RUO66" s="743"/>
      <c r="RUP66" s="743"/>
      <c r="RUQ66" s="743"/>
      <c r="RUR66" s="743"/>
      <c r="RUS66" s="743"/>
      <c r="RUT66" s="743"/>
      <c r="RUU66" s="743"/>
      <c r="RUV66" s="743"/>
      <c r="RUW66" s="743"/>
      <c r="RUX66" s="743"/>
      <c r="RUY66" s="743"/>
      <c r="RUZ66" s="743"/>
      <c r="RVA66" s="743"/>
      <c r="RVB66" s="743"/>
      <c r="RVC66" s="743"/>
      <c r="RVD66" s="743"/>
      <c r="RVE66" s="743"/>
      <c r="RVF66" s="743"/>
      <c r="RVG66" s="743"/>
      <c r="RVH66" s="743"/>
      <c r="RVI66" s="743"/>
      <c r="RVJ66" s="743"/>
      <c r="RVK66" s="743"/>
      <c r="RVL66" s="743"/>
      <c r="RVM66" s="743"/>
      <c r="RVN66" s="743"/>
      <c r="RVO66" s="743"/>
      <c r="RVP66" s="743"/>
      <c r="RVQ66" s="743"/>
      <c r="RVR66" s="743"/>
      <c r="RVS66" s="743"/>
      <c r="RVT66" s="743"/>
      <c r="RVU66" s="743"/>
      <c r="RVV66" s="743"/>
      <c r="RVW66" s="743"/>
      <c r="RVX66" s="743"/>
      <c r="RVY66" s="743"/>
      <c r="RVZ66" s="743"/>
      <c r="RWA66" s="743"/>
      <c r="RWB66" s="743"/>
      <c r="RWC66" s="743"/>
      <c r="RWD66" s="743"/>
      <c r="RWE66" s="743"/>
      <c r="RWF66" s="743"/>
      <c r="RWG66" s="743"/>
      <c r="RWH66" s="743"/>
      <c r="RWI66" s="743"/>
      <c r="RWJ66" s="743"/>
      <c r="RWK66" s="743"/>
      <c r="RWL66" s="743"/>
      <c r="RWM66" s="743"/>
      <c r="RWN66" s="743"/>
      <c r="RWO66" s="743"/>
      <c r="RWP66" s="743"/>
      <c r="RWQ66" s="743"/>
      <c r="RWR66" s="743"/>
      <c r="RWS66" s="743"/>
      <c r="RWT66" s="743"/>
      <c r="RWU66" s="743"/>
      <c r="RWV66" s="743"/>
      <c r="RWW66" s="743"/>
      <c r="RWX66" s="743"/>
      <c r="RWY66" s="743"/>
      <c r="RWZ66" s="743"/>
      <c r="RXA66" s="743"/>
      <c r="RXB66" s="743"/>
      <c r="RXC66" s="743"/>
      <c r="RXD66" s="743"/>
      <c r="RXE66" s="743"/>
      <c r="RXF66" s="743"/>
      <c r="RXG66" s="743"/>
      <c r="RXH66" s="743"/>
      <c r="RXI66" s="743"/>
      <c r="RXJ66" s="743"/>
      <c r="RXK66" s="743"/>
      <c r="RXL66" s="743"/>
      <c r="RXM66" s="743"/>
      <c r="RXN66" s="743"/>
      <c r="RXO66" s="743"/>
      <c r="RXP66" s="743"/>
      <c r="RXQ66" s="743"/>
      <c r="RXR66" s="743"/>
      <c r="RXS66" s="743"/>
      <c r="RXT66" s="743"/>
      <c r="RXU66" s="743"/>
      <c r="RXV66" s="743"/>
      <c r="RXW66" s="743"/>
      <c r="RXX66" s="743"/>
      <c r="RXY66" s="743"/>
      <c r="RXZ66" s="743"/>
      <c r="RYA66" s="743"/>
      <c r="RYB66" s="743"/>
      <c r="RYC66" s="743"/>
      <c r="RYD66" s="743"/>
      <c r="RYE66" s="743"/>
      <c r="RYF66" s="743"/>
      <c r="RYG66" s="743"/>
      <c r="RYH66" s="743"/>
      <c r="RYI66" s="743"/>
      <c r="RYJ66" s="743"/>
      <c r="RYK66" s="743"/>
      <c r="RYL66" s="743"/>
      <c r="RYM66" s="743"/>
      <c r="RYN66" s="743"/>
      <c r="RYO66" s="743"/>
      <c r="RYP66" s="743"/>
      <c r="RYQ66" s="743"/>
      <c r="RYR66" s="743"/>
      <c r="RYS66" s="743"/>
      <c r="RYT66" s="743"/>
      <c r="RYU66" s="743"/>
      <c r="RYV66" s="743"/>
      <c r="RYW66" s="743"/>
      <c r="RYX66" s="743"/>
      <c r="RYY66" s="743"/>
      <c r="RYZ66" s="743"/>
      <c r="RZA66" s="743"/>
      <c r="RZB66" s="743"/>
      <c r="RZC66" s="743"/>
      <c r="RZD66" s="743"/>
      <c r="RZE66" s="743"/>
      <c r="RZF66" s="743"/>
      <c r="RZG66" s="743"/>
      <c r="RZH66" s="743"/>
      <c r="RZI66" s="743"/>
      <c r="RZJ66" s="743"/>
      <c r="RZK66" s="743"/>
      <c r="RZL66" s="743"/>
      <c r="RZM66" s="743"/>
      <c r="RZN66" s="743"/>
      <c r="RZO66" s="743"/>
      <c r="RZP66" s="743"/>
      <c r="RZQ66" s="743"/>
      <c r="RZR66" s="743"/>
      <c r="RZS66" s="743"/>
      <c r="RZT66" s="743"/>
      <c r="RZU66" s="743"/>
      <c r="RZV66" s="743"/>
      <c r="RZW66" s="743"/>
      <c r="RZX66" s="743"/>
      <c r="RZY66" s="743"/>
      <c r="RZZ66" s="743"/>
      <c r="SAA66" s="743"/>
      <c r="SAB66" s="743"/>
      <c r="SAC66" s="743"/>
      <c r="SAD66" s="743"/>
      <c r="SAE66" s="743"/>
      <c r="SAF66" s="743"/>
      <c r="SAG66" s="743"/>
      <c r="SAH66" s="743"/>
      <c r="SAI66" s="743"/>
      <c r="SAJ66" s="743"/>
      <c r="SAK66" s="743"/>
      <c r="SAL66" s="743"/>
      <c r="SAM66" s="743"/>
      <c r="SAN66" s="743"/>
      <c r="SAO66" s="743"/>
      <c r="SAP66" s="743"/>
      <c r="SAQ66" s="743"/>
      <c r="SAR66" s="743"/>
      <c r="SAS66" s="743"/>
      <c r="SAT66" s="743"/>
      <c r="SAU66" s="743"/>
      <c r="SAV66" s="743"/>
      <c r="SAW66" s="743"/>
      <c r="SAX66" s="743"/>
      <c r="SAY66" s="743"/>
      <c r="SAZ66" s="743"/>
      <c r="SBA66" s="743"/>
      <c r="SBB66" s="743"/>
      <c r="SBC66" s="743"/>
      <c r="SBD66" s="743"/>
      <c r="SBE66" s="743"/>
      <c r="SBF66" s="743"/>
      <c r="SBG66" s="743"/>
      <c r="SBH66" s="743"/>
      <c r="SBI66" s="743"/>
      <c r="SBJ66" s="743"/>
      <c r="SBK66" s="743"/>
      <c r="SBL66" s="743"/>
      <c r="SBM66" s="743"/>
      <c r="SBN66" s="743"/>
      <c r="SBO66" s="743"/>
      <c r="SBP66" s="743"/>
      <c r="SBQ66" s="743"/>
      <c r="SBR66" s="743"/>
      <c r="SBS66" s="743"/>
      <c r="SBT66" s="743"/>
      <c r="SBU66" s="743"/>
      <c r="SBV66" s="743"/>
      <c r="SBW66" s="743"/>
      <c r="SBX66" s="743"/>
      <c r="SBY66" s="743"/>
      <c r="SBZ66" s="743"/>
      <c r="SCA66" s="743"/>
      <c r="SCB66" s="743"/>
      <c r="SCC66" s="743"/>
      <c r="SCD66" s="743"/>
      <c r="SCE66" s="743"/>
      <c r="SCF66" s="743"/>
      <c r="SCG66" s="743"/>
      <c r="SCH66" s="743"/>
      <c r="SCI66" s="743"/>
      <c r="SCJ66" s="743"/>
      <c r="SCK66" s="743"/>
      <c r="SCL66" s="743"/>
      <c r="SCM66" s="743"/>
      <c r="SCN66" s="743"/>
      <c r="SCO66" s="743"/>
      <c r="SCP66" s="743"/>
      <c r="SCQ66" s="743"/>
      <c r="SCR66" s="743"/>
      <c r="SCS66" s="743"/>
      <c r="SCT66" s="743"/>
      <c r="SCU66" s="743"/>
      <c r="SCV66" s="743"/>
      <c r="SCW66" s="743"/>
      <c r="SCX66" s="743"/>
      <c r="SCY66" s="743"/>
      <c r="SCZ66" s="743"/>
      <c r="SDA66" s="743"/>
      <c r="SDB66" s="743"/>
      <c r="SDC66" s="743"/>
      <c r="SDD66" s="743"/>
      <c r="SDE66" s="743"/>
      <c r="SDF66" s="743"/>
      <c r="SDG66" s="743"/>
      <c r="SDH66" s="743"/>
      <c r="SDI66" s="743"/>
      <c r="SDJ66" s="743"/>
      <c r="SDK66" s="743"/>
      <c r="SDL66" s="743"/>
      <c r="SDM66" s="743"/>
      <c r="SDN66" s="743"/>
      <c r="SDO66" s="743"/>
      <c r="SDP66" s="743"/>
      <c r="SDQ66" s="743"/>
      <c r="SDR66" s="743"/>
      <c r="SDS66" s="743"/>
      <c r="SDT66" s="743"/>
      <c r="SDU66" s="743"/>
      <c r="SDV66" s="743"/>
      <c r="SDW66" s="743"/>
      <c r="SDX66" s="743"/>
      <c r="SDY66" s="743"/>
      <c r="SDZ66" s="743"/>
      <c r="SEA66" s="743"/>
      <c r="SEB66" s="743"/>
      <c r="SEC66" s="743"/>
      <c r="SED66" s="743"/>
      <c r="SEE66" s="743"/>
      <c r="SEF66" s="743"/>
      <c r="SEG66" s="743"/>
      <c r="SEH66" s="743"/>
      <c r="SEI66" s="743"/>
      <c r="SEJ66" s="743"/>
      <c r="SEK66" s="743"/>
      <c r="SEL66" s="743"/>
      <c r="SEM66" s="743"/>
      <c r="SEN66" s="743"/>
      <c r="SEO66" s="743"/>
      <c r="SEP66" s="743"/>
      <c r="SEQ66" s="743"/>
      <c r="SER66" s="743"/>
      <c r="SES66" s="743"/>
      <c r="SET66" s="743"/>
      <c r="SEU66" s="743"/>
      <c r="SEV66" s="743"/>
      <c r="SEW66" s="743"/>
      <c r="SEX66" s="743"/>
      <c r="SEY66" s="743"/>
      <c r="SEZ66" s="743"/>
      <c r="SFA66" s="743"/>
      <c r="SFB66" s="743"/>
      <c r="SFC66" s="743"/>
      <c r="SFD66" s="743"/>
      <c r="SFE66" s="743"/>
      <c r="SFF66" s="743"/>
      <c r="SFG66" s="743"/>
      <c r="SFH66" s="743"/>
      <c r="SFI66" s="743"/>
      <c r="SFJ66" s="743"/>
      <c r="SFK66" s="743"/>
      <c r="SFL66" s="743"/>
      <c r="SFM66" s="743"/>
      <c r="SFN66" s="743"/>
      <c r="SFO66" s="743"/>
      <c r="SFP66" s="743"/>
      <c r="SFQ66" s="743"/>
      <c r="SFR66" s="743"/>
      <c r="SFS66" s="743"/>
      <c r="SFT66" s="743"/>
      <c r="SFU66" s="743"/>
      <c r="SFV66" s="743"/>
      <c r="SFW66" s="743"/>
      <c r="SFX66" s="743"/>
      <c r="SFY66" s="743"/>
      <c r="SFZ66" s="743"/>
      <c r="SGA66" s="743"/>
      <c r="SGB66" s="743"/>
      <c r="SGC66" s="743"/>
      <c r="SGD66" s="743"/>
      <c r="SGE66" s="743"/>
      <c r="SGF66" s="743"/>
      <c r="SGG66" s="743"/>
      <c r="SGH66" s="743"/>
      <c r="SGI66" s="743"/>
      <c r="SGJ66" s="743"/>
      <c r="SGK66" s="743"/>
      <c r="SGL66" s="743"/>
      <c r="SGM66" s="743"/>
      <c r="SGN66" s="743"/>
      <c r="SGO66" s="743"/>
      <c r="SGP66" s="743"/>
      <c r="SGQ66" s="743"/>
      <c r="SGR66" s="743"/>
      <c r="SGS66" s="743"/>
      <c r="SGT66" s="743"/>
      <c r="SGU66" s="743"/>
      <c r="SGV66" s="743"/>
      <c r="SGW66" s="743"/>
      <c r="SGX66" s="743"/>
      <c r="SGY66" s="743"/>
      <c r="SGZ66" s="743"/>
      <c r="SHA66" s="743"/>
      <c r="SHB66" s="743"/>
      <c r="SHC66" s="743"/>
      <c r="SHD66" s="743"/>
      <c r="SHE66" s="743"/>
      <c r="SHF66" s="743"/>
      <c r="SHG66" s="743"/>
      <c r="SHH66" s="743"/>
      <c r="SHI66" s="743"/>
      <c r="SHJ66" s="743"/>
      <c r="SHK66" s="743"/>
      <c r="SHL66" s="743"/>
      <c r="SHM66" s="743"/>
      <c r="SHN66" s="743"/>
      <c r="SHO66" s="743"/>
      <c r="SHP66" s="743"/>
      <c r="SHQ66" s="743"/>
      <c r="SHR66" s="743"/>
      <c r="SHS66" s="743"/>
      <c r="SHT66" s="743"/>
      <c r="SHU66" s="743"/>
      <c r="SHV66" s="743"/>
      <c r="SHW66" s="743"/>
      <c r="SHX66" s="743"/>
      <c r="SHY66" s="743"/>
      <c r="SHZ66" s="743"/>
      <c r="SIA66" s="743"/>
      <c r="SIB66" s="743"/>
      <c r="SIC66" s="743"/>
      <c r="SID66" s="743"/>
      <c r="SIE66" s="743"/>
      <c r="SIF66" s="743"/>
      <c r="SIG66" s="743"/>
      <c r="SIH66" s="743"/>
      <c r="SII66" s="743"/>
      <c r="SIJ66" s="743"/>
      <c r="SIK66" s="743"/>
      <c r="SIL66" s="743"/>
      <c r="SIM66" s="743"/>
      <c r="SIN66" s="743"/>
      <c r="SIO66" s="743"/>
      <c r="SIP66" s="743"/>
      <c r="SIQ66" s="743"/>
      <c r="SIR66" s="743"/>
      <c r="SIS66" s="743"/>
      <c r="SIT66" s="743"/>
      <c r="SIU66" s="743"/>
      <c r="SIV66" s="743"/>
      <c r="SIW66" s="743"/>
      <c r="SIX66" s="743"/>
      <c r="SIY66" s="743"/>
      <c r="SIZ66" s="743"/>
      <c r="SJA66" s="743"/>
      <c r="SJB66" s="743"/>
      <c r="SJC66" s="743"/>
      <c r="SJD66" s="743"/>
      <c r="SJE66" s="743"/>
      <c r="SJF66" s="743"/>
      <c r="SJG66" s="743"/>
      <c r="SJH66" s="743"/>
      <c r="SJI66" s="743"/>
      <c r="SJJ66" s="743"/>
      <c r="SJK66" s="743"/>
      <c r="SJL66" s="743"/>
      <c r="SJM66" s="743"/>
      <c r="SJN66" s="743"/>
      <c r="SJO66" s="743"/>
      <c r="SJP66" s="743"/>
      <c r="SJQ66" s="743"/>
      <c r="SJR66" s="743"/>
      <c r="SJS66" s="743"/>
      <c r="SJT66" s="743"/>
      <c r="SJU66" s="743"/>
      <c r="SJV66" s="743"/>
      <c r="SJW66" s="743"/>
      <c r="SJX66" s="743"/>
      <c r="SJY66" s="743"/>
      <c r="SJZ66" s="743"/>
      <c r="SKA66" s="743"/>
      <c r="SKB66" s="743"/>
      <c r="SKC66" s="743"/>
      <c r="SKD66" s="743"/>
      <c r="SKE66" s="743"/>
      <c r="SKF66" s="743"/>
      <c r="SKG66" s="743"/>
      <c r="SKH66" s="743"/>
      <c r="SKI66" s="743"/>
      <c r="SKJ66" s="743"/>
      <c r="SKK66" s="743"/>
      <c r="SKL66" s="743"/>
      <c r="SKM66" s="743"/>
      <c r="SKN66" s="743"/>
      <c r="SKO66" s="743"/>
      <c r="SKP66" s="743"/>
      <c r="SKQ66" s="743"/>
      <c r="SKR66" s="743"/>
      <c r="SKS66" s="743"/>
      <c r="SKT66" s="743"/>
      <c r="SKU66" s="743"/>
      <c r="SKV66" s="743"/>
      <c r="SKW66" s="743"/>
      <c r="SKX66" s="743"/>
      <c r="SKY66" s="743"/>
      <c r="SKZ66" s="743"/>
      <c r="SLA66" s="743"/>
      <c r="SLB66" s="743"/>
      <c r="SLC66" s="743"/>
      <c r="SLD66" s="743"/>
      <c r="SLE66" s="743"/>
      <c r="SLF66" s="743"/>
      <c r="SLG66" s="743"/>
      <c r="SLH66" s="743"/>
      <c r="SLI66" s="743"/>
      <c r="SLJ66" s="743"/>
      <c r="SLK66" s="743"/>
      <c r="SLL66" s="743"/>
      <c r="SLM66" s="743"/>
      <c r="SLN66" s="743"/>
      <c r="SLO66" s="743"/>
      <c r="SLP66" s="743"/>
      <c r="SLQ66" s="743"/>
      <c r="SLR66" s="743"/>
      <c r="SLS66" s="743"/>
      <c r="SLT66" s="743"/>
      <c r="SLU66" s="743"/>
      <c r="SLV66" s="743"/>
      <c r="SLW66" s="743"/>
      <c r="SLX66" s="743"/>
      <c r="SLY66" s="743"/>
      <c r="SLZ66" s="743"/>
      <c r="SMA66" s="743"/>
      <c r="SMB66" s="743"/>
      <c r="SMC66" s="743"/>
      <c r="SMD66" s="743"/>
      <c r="SME66" s="743"/>
      <c r="SMF66" s="743"/>
      <c r="SMG66" s="743"/>
      <c r="SMH66" s="743"/>
      <c r="SMI66" s="743"/>
      <c r="SMJ66" s="743"/>
      <c r="SMK66" s="743"/>
      <c r="SML66" s="743"/>
      <c r="SMM66" s="743"/>
      <c r="SMN66" s="743"/>
      <c r="SMO66" s="743"/>
      <c r="SMP66" s="743"/>
      <c r="SMQ66" s="743"/>
      <c r="SMR66" s="743"/>
      <c r="SMS66" s="743"/>
      <c r="SMT66" s="743"/>
      <c r="SMU66" s="743"/>
      <c r="SMV66" s="743"/>
      <c r="SMW66" s="743"/>
      <c r="SMX66" s="743"/>
      <c r="SMY66" s="743"/>
      <c r="SMZ66" s="743"/>
      <c r="SNA66" s="743"/>
      <c r="SNB66" s="743"/>
      <c r="SNC66" s="743"/>
      <c r="SND66" s="743"/>
      <c r="SNE66" s="743"/>
      <c r="SNF66" s="743"/>
      <c r="SNG66" s="743"/>
      <c r="SNH66" s="743"/>
      <c r="SNI66" s="743"/>
      <c r="SNJ66" s="743"/>
      <c r="SNK66" s="743"/>
      <c r="SNL66" s="743"/>
      <c r="SNM66" s="743"/>
      <c r="SNN66" s="743"/>
      <c r="SNO66" s="743"/>
      <c r="SNP66" s="743"/>
      <c r="SNQ66" s="743"/>
      <c r="SNR66" s="743"/>
      <c r="SNS66" s="743"/>
      <c r="SNT66" s="743"/>
      <c r="SNU66" s="743"/>
      <c r="SNV66" s="743"/>
      <c r="SNW66" s="743"/>
      <c r="SNX66" s="743"/>
      <c r="SNY66" s="743"/>
      <c r="SNZ66" s="743"/>
      <c r="SOA66" s="743"/>
      <c r="SOB66" s="743"/>
      <c r="SOC66" s="743"/>
      <c r="SOD66" s="743"/>
      <c r="SOE66" s="743"/>
      <c r="SOF66" s="743"/>
      <c r="SOG66" s="743"/>
      <c r="SOH66" s="743"/>
      <c r="SOI66" s="743"/>
      <c r="SOJ66" s="743"/>
      <c r="SOK66" s="743"/>
      <c r="SOL66" s="743"/>
      <c r="SOM66" s="743"/>
      <c r="SON66" s="743"/>
      <c r="SOO66" s="743"/>
      <c r="SOP66" s="743"/>
      <c r="SOQ66" s="743"/>
      <c r="SOR66" s="743"/>
      <c r="SOS66" s="743"/>
      <c r="SOT66" s="743"/>
      <c r="SOU66" s="743"/>
      <c r="SOV66" s="743"/>
      <c r="SOW66" s="743"/>
      <c r="SOX66" s="743"/>
      <c r="SOY66" s="743"/>
      <c r="SOZ66" s="743"/>
      <c r="SPA66" s="743"/>
      <c r="SPB66" s="743"/>
      <c r="SPC66" s="743"/>
      <c r="SPD66" s="743"/>
      <c r="SPE66" s="743"/>
      <c r="SPF66" s="743"/>
      <c r="SPG66" s="743"/>
      <c r="SPH66" s="743"/>
      <c r="SPI66" s="743"/>
      <c r="SPJ66" s="743"/>
      <c r="SPK66" s="743"/>
      <c r="SPL66" s="743"/>
      <c r="SPM66" s="743"/>
      <c r="SPN66" s="743"/>
      <c r="SPO66" s="743"/>
      <c r="SPP66" s="743"/>
      <c r="SPQ66" s="743"/>
      <c r="SPR66" s="743"/>
      <c r="SPS66" s="743"/>
      <c r="SPT66" s="743"/>
      <c r="SPU66" s="743"/>
      <c r="SPV66" s="743"/>
      <c r="SPW66" s="743"/>
      <c r="SPX66" s="743"/>
      <c r="SPY66" s="743"/>
      <c r="SPZ66" s="743"/>
      <c r="SQA66" s="743"/>
      <c r="SQB66" s="743"/>
      <c r="SQC66" s="743"/>
      <c r="SQD66" s="743"/>
      <c r="SQE66" s="743"/>
      <c r="SQF66" s="743"/>
      <c r="SQG66" s="743"/>
      <c r="SQH66" s="743"/>
      <c r="SQI66" s="743"/>
      <c r="SQJ66" s="743"/>
      <c r="SQK66" s="743"/>
      <c r="SQL66" s="743"/>
      <c r="SQM66" s="743"/>
      <c r="SQN66" s="743"/>
      <c r="SQO66" s="743"/>
      <c r="SQP66" s="743"/>
      <c r="SQQ66" s="743"/>
      <c r="SQR66" s="743"/>
      <c r="SQS66" s="743"/>
      <c r="SQT66" s="743"/>
      <c r="SQU66" s="743"/>
      <c r="SQV66" s="743"/>
      <c r="SQW66" s="743"/>
      <c r="SQX66" s="743"/>
      <c r="SQY66" s="743"/>
      <c r="SQZ66" s="743"/>
      <c r="SRA66" s="743"/>
      <c r="SRB66" s="743"/>
      <c r="SRC66" s="743"/>
      <c r="SRD66" s="743"/>
      <c r="SRE66" s="743"/>
      <c r="SRF66" s="743"/>
      <c r="SRG66" s="743"/>
      <c r="SRH66" s="743"/>
      <c r="SRI66" s="743"/>
      <c r="SRJ66" s="743"/>
      <c r="SRK66" s="743"/>
      <c r="SRL66" s="743"/>
      <c r="SRM66" s="743"/>
      <c r="SRN66" s="743"/>
      <c r="SRO66" s="743"/>
      <c r="SRP66" s="743"/>
      <c r="SRQ66" s="743"/>
      <c r="SRR66" s="743"/>
      <c r="SRS66" s="743"/>
      <c r="SRT66" s="743"/>
      <c r="SRU66" s="743"/>
      <c r="SRV66" s="743"/>
      <c r="SRW66" s="743"/>
      <c r="SRX66" s="743"/>
      <c r="SRY66" s="743"/>
      <c r="SRZ66" s="743"/>
      <c r="SSA66" s="743"/>
      <c r="SSB66" s="743"/>
      <c r="SSC66" s="743"/>
      <c r="SSD66" s="743"/>
      <c r="SSE66" s="743"/>
      <c r="SSF66" s="743"/>
      <c r="SSG66" s="743"/>
      <c r="SSH66" s="743"/>
      <c r="SSI66" s="743"/>
      <c r="SSJ66" s="743"/>
      <c r="SSK66" s="743"/>
      <c r="SSL66" s="743"/>
      <c r="SSM66" s="743"/>
      <c r="SSN66" s="743"/>
      <c r="SSO66" s="743"/>
      <c r="SSP66" s="743"/>
      <c r="SSQ66" s="743"/>
      <c r="SSR66" s="743"/>
      <c r="SSS66" s="743"/>
      <c r="SST66" s="743"/>
      <c r="SSU66" s="743"/>
      <c r="SSV66" s="743"/>
      <c r="SSW66" s="743"/>
      <c r="SSX66" s="743"/>
      <c r="SSY66" s="743"/>
      <c r="SSZ66" s="743"/>
      <c r="STA66" s="743"/>
      <c r="STB66" s="743"/>
      <c r="STC66" s="743"/>
      <c r="STD66" s="743"/>
      <c r="STE66" s="743"/>
      <c r="STF66" s="743"/>
      <c r="STG66" s="743"/>
      <c r="STH66" s="743"/>
      <c r="STI66" s="743"/>
      <c r="STJ66" s="743"/>
      <c r="STK66" s="743"/>
      <c r="STL66" s="743"/>
      <c r="STM66" s="743"/>
      <c r="STN66" s="743"/>
      <c r="STO66" s="743"/>
      <c r="STP66" s="743"/>
      <c r="STQ66" s="743"/>
      <c r="STR66" s="743"/>
      <c r="STS66" s="743"/>
      <c r="STT66" s="743"/>
      <c r="STU66" s="743"/>
      <c r="STV66" s="743"/>
      <c r="STW66" s="743"/>
      <c r="STX66" s="743"/>
      <c r="STY66" s="743"/>
      <c r="STZ66" s="743"/>
      <c r="SUA66" s="743"/>
      <c r="SUB66" s="743"/>
      <c r="SUC66" s="743"/>
      <c r="SUD66" s="743"/>
      <c r="SUE66" s="743"/>
      <c r="SUF66" s="743"/>
      <c r="SUG66" s="743"/>
      <c r="SUH66" s="743"/>
      <c r="SUI66" s="743"/>
      <c r="SUJ66" s="743"/>
      <c r="SUK66" s="743"/>
      <c r="SUL66" s="743"/>
      <c r="SUM66" s="743"/>
      <c r="SUN66" s="743"/>
      <c r="SUO66" s="743"/>
      <c r="SUP66" s="743"/>
      <c r="SUQ66" s="743"/>
      <c r="SUR66" s="743"/>
      <c r="SUS66" s="743"/>
      <c r="SUT66" s="743"/>
      <c r="SUU66" s="743"/>
      <c r="SUV66" s="743"/>
      <c r="SUW66" s="743"/>
      <c r="SUX66" s="743"/>
      <c r="SUY66" s="743"/>
      <c r="SUZ66" s="743"/>
      <c r="SVA66" s="743"/>
      <c r="SVB66" s="743"/>
      <c r="SVC66" s="743"/>
      <c r="SVD66" s="743"/>
      <c r="SVE66" s="743"/>
      <c r="SVF66" s="743"/>
      <c r="SVG66" s="743"/>
      <c r="SVH66" s="743"/>
      <c r="SVI66" s="743"/>
      <c r="SVJ66" s="743"/>
      <c r="SVK66" s="743"/>
      <c r="SVL66" s="743"/>
      <c r="SVM66" s="743"/>
      <c r="SVN66" s="743"/>
      <c r="SVO66" s="743"/>
      <c r="SVP66" s="743"/>
      <c r="SVQ66" s="743"/>
      <c r="SVR66" s="743"/>
      <c r="SVS66" s="743"/>
      <c r="SVT66" s="743"/>
      <c r="SVU66" s="743"/>
      <c r="SVV66" s="743"/>
      <c r="SVW66" s="743"/>
      <c r="SVX66" s="743"/>
      <c r="SVY66" s="743"/>
      <c r="SVZ66" s="743"/>
      <c r="SWA66" s="743"/>
      <c r="SWB66" s="743"/>
      <c r="SWC66" s="743"/>
      <c r="SWD66" s="743"/>
      <c r="SWE66" s="743"/>
      <c r="SWF66" s="743"/>
      <c r="SWG66" s="743"/>
      <c r="SWH66" s="743"/>
      <c r="SWI66" s="743"/>
      <c r="SWJ66" s="743"/>
      <c r="SWK66" s="743"/>
      <c r="SWL66" s="743"/>
      <c r="SWM66" s="743"/>
      <c r="SWN66" s="743"/>
      <c r="SWO66" s="743"/>
      <c r="SWP66" s="743"/>
      <c r="SWQ66" s="743"/>
      <c r="SWR66" s="743"/>
      <c r="SWS66" s="743"/>
      <c r="SWT66" s="743"/>
      <c r="SWU66" s="743"/>
      <c r="SWV66" s="743"/>
      <c r="SWW66" s="743"/>
      <c r="SWX66" s="743"/>
      <c r="SWY66" s="743"/>
      <c r="SWZ66" s="743"/>
      <c r="SXA66" s="743"/>
      <c r="SXB66" s="743"/>
      <c r="SXC66" s="743"/>
      <c r="SXD66" s="743"/>
      <c r="SXE66" s="743"/>
      <c r="SXF66" s="743"/>
      <c r="SXG66" s="743"/>
      <c r="SXH66" s="743"/>
      <c r="SXI66" s="743"/>
      <c r="SXJ66" s="743"/>
      <c r="SXK66" s="743"/>
      <c r="SXL66" s="743"/>
      <c r="SXM66" s="743"/>
      <c r="SXN66" s="743"/>
      <c r="SXO66" s="743"/>
      <c r="SXP66" s="743"/>
      <c r="SXQ66" s="743"/>
      <c r="SXR66" s="743"/>
      <c r="SXS66" s="743"/>
      <c r="SXT66" s="743"/>
      <c r="SXU66" s="743"/>
      <c r="SXV66" s="743"/>
      <c r="SXW66" s="743"/>
      <c r="SXX66" s="743"/>
      <c r="SXY66" s="743"/>
      <c r="SXZ66" s="743"/>
      <c r="SYA66" s="743"/>
      <c r="SYB66" s="743"/>
      <c r="SYC66" s="743"/>
      <c r="SYD66" s="743"/>
      <c r="SYE66" s="743"/>
      <c r="SYF66" s="743"/>
      <c r="SYG66" s="743"/>
      <c r="SYH66" s="743"/>
      <c r="SYI66" s="743"/>
      <c r="SYJ66" s="743"/>
      <c r="SYK66" s="743"/>
      <c r="SYL66" s="743"/>
      <c r="SYM66" s="743"/>
      <c r="SYN66" s="743"/>
      <c r="SYO66" s="743"/>
      <c r="SYP66" s="743"/>
      <c r="SYQ66" s="743"/>
      <c r="SYR66" s="743"/>
      <c r="SYS66" s="743"/>
      <c r="SYT66" s="743"/>
      <c r="SYU66" s="743"/>
      <c r="SYV66" s="743"/>
      <c r="SYW66" s="743"/>
      <c r="SYX66" s="743"/>
      <c r="SYY66" s="743"/>
      <c r="SYZ66" s="743"/>
      <c r="SZA66" s="743"/>
      <c r="SZB66" s="743"/>
      <c r="SZC66" s="743"/>
      <c r="SZD66" s="743"/>
      <c r="SZE66" s="743"/>
      <c r="SZF66" s="743"/>
      <c r="SZG66" s="743"/>
      <c r="SZH66" s="743"/>
      <c r="SZI66" s="743"/>
      <c r="SZJ66" s="743"/>
      <c r="SZK66" s="743"/>
      <c r="SZL66" s="743"/>
      <c r="SZM66" s="743"/>
      <c r="SZN66" s="743"/>
      <c r="SZO66" s="743"/>
      <c r="SZP66" s="743"/>
      <c r="SZQ66" s="743"/>
      <c r="SZR66" s="743"/>
      <c r="SZS66" s="743"/>
      <c r="SZT66" s="743"/>
      <c r="SZU66" s="743"/>
      <c r="SZV66" s="743"/>
      <c r="SZW66" s="743"/>
      <c r="SZX66" s="743"/>
      <c r="SZY66" s="743"/>
      <c r="SZZ66" s="743"/>
      <c r="TAA66" s="743"/>
      <c r="TAB66" s="743"/>
      <c r="TAC66" s="743"/>
      <c r="TAD66" s="743"/>
      <c r="TAE66" s="743"/>
      <c r="TAF66" s="743"/>
      <c r="TAG66" s="743"/>
      <c r="TAH66" s="743"/>
      <c r="TAI66" s="743"/>
      <c r="TAJ66" s="743"/>
      <c r="TAK66" s="743"/>
      <c r="TAL66" s="743"/>
      <c r="TAM66" s="743"/>
      <c r="TAN66" s="743"/>
      <c r="TAO66" s="743"/>
      <c r="TAP66" s="743"/>
      <c r="TAQ66" s="743"/>
      <c r="TAR66" s="743"/>
      <c r="TAS66" s="743"/>
      <c r="TAT66" s="743"/>
      <c r="TAU66" s="743"/>
      <c r="TAV66" s="743"/>
      <c r="TAW66" s="743"/>
      <c r="TAX66" s="743"/>
      <c r="TAY66" s="743"/>
      <c r="TAZ66" s="743"/>
      <c r="TBA66" s="743"/>
      <c r="TBB66" s="743"/>
      <c r="TBC66" s="743"/>
      <c r="TBD66" s="743"/>
      <c r="TBE66" s="743"/>
      <c r="TBF66" s="743"/>
      <c r="TBG66" s="743"/>
      <c r="TBH66" s="743"/>
      <c r="TBI66" s="743"/>
      <c r="TBJ66" s="743"/>
      <c r="TBK66" s="743"/>
      <c r="TBL66" s="743"/>
      <c r="TBM66" s="743"/>
      <c r="TBN66" s="743"/>
      <c r="TBO66" s="743"/>
      <c r="TBP66" s="743"/>
      <c r="TBQ66" s="743"/>
      <c r="TBR66" s="743"/>
      <c r="TBS66" s="743"/>
      <c r="TBT66" s="743"/>
      <c r="TBU66" s="743"/>
      <c r="TBV66" s="743"/>
      <c r="TBW66" s="743"/>
      <c r="TBX66" s="743"/>
      <c r="TBY66" s="743"/>
      <c r="TBZ66" s="743"/>
      <c r="TCA66" s="743"/>
      <c r="TCB66" s="743"/>
      <c r="TCC66" s="743"/>
      <c r="TCD66" s="743"/>
      <c r="TCE66" s="743"/>
      <c r="TCF66" s="743"/>
      <c r="TCG66" s="743"/>
      <c r="TCH66" s="743"/>
      <c r="TCI66" s="743"/>
      <c r="TCJ66" s="743"/>
      <c r="TCK66" s="743"/>
      <c r="TCL66" s="743"/>
      <c r="TCM66" s="743"/>
      <c r="TCN66" s="743"/>
      <c r="TCO66" s="743"/>
      <c r="TCP66" s="743"/>
      <c r="TCQ66" s="743"/>
      <c r="TCR66" s="743"/>
      <c r="TCS66" s="743"/>
      <c r="TCT66" s="743"/>
      <c r="TCU66" s="743"/>
      <c r="TCV66" s="743"/>
      <c r="TCW66" s="743"/>
      <c r="TCX66" s="743"/>
      <c r="TCY66" s="743"/>
      <c r="TCZ66" s="743"/>
      <c r="TDA66" s="743"/>
      <c r="TDB66" s="743"/>
      <c r="TDC66" s="743"/>
      <c r="TDD66" s="743"/>
      <c r="TDE66" s="743"/>
      <c r="TDF66" s="743"/>
      <c r="TDG66" s="743"/>
      <c r="TDH66" s="743"/>
      <c r="TDI66" s="743"/>
      <c r="TDJ66" s="743"/>
      <c r="TDK66" s="743"/>
      <c r="TDL66" s="743"/>
      <c r="TDM66" s="743"/>
      <c r="TDN66" s="743"/>
      <c r="TDO66" s="743"/>
      <c r="TDP66" s="743"/>
      <c r="TDQ66" s="743"/>
      <c r="TDR66" s="743"/>
      <c r="TDS66" s="743"/>
      <c r="TDT66" s="743"/>
      <c r="TDU66" s="743"/>
      <c r="TDV66" s="743"/>
      <c r="TDW66" s="743"/>
      <c r="TDX66" s="743"/>
      <c r="TDY66" s="743"/>
      <c r="TDZ66" s="743"/>
      <c r="TEA66" s="743"/>
      <c r="TEB66" s="743"/>
      <c r="TEC66" s="743"/>
      <c r="TED66" s="743"/>
      <c r="TEE66" s="743"/>
      <c r="TEF66" s="743"/>
      <c r="TEG66" s="743"/>
      <c r="TEH66" s="743"/>
      <c r="TEI66" s="743"/>
      <c r="TEJ66" s="743"/>
      <c r="TEK66" s="743"/>
      <c r="TEL66" s="743"/>
      <c r="TEM66" s="743"/>
      <c r="TEN66" s="743"/>
      <c r="TEO66" s="743"/>
      <c r="TEP66" s="743"/>
      <c r="TEQ66" s="743"/>
      <c r="TER66" s="743"/>
      <c r="TES66" s="743"/>
      <c r="TET66" s="743"/>
      <c r="TEU66" s="743"/>
      <c r="TEV66" s="743"/>
      <c r="TEW66" s="743"/>
      <c r="TEX66" s="743"/>
      <c r="TEY66" s="743"/>
      <c r="TEZ66" s="743"/>
      <c r="TFA66" s="743"/>
      <c r="TFB66" s="743"/>
      <c r="TFC66" s="743"/>
      <c r="TFD66" s="743"/>
      <c r="TFE66" s="743"/>
      <c r="TFF66" s="743"/>
      <c r="TFG66" s="743"/>
      <c r="TFH66" s="743"/>
      <c r="TFI66" s="743"/>
      <c r="TFJ66" s="743"/>
      <c r="TFK66" s="743"/>
      <c r="TFL66" s="743"/>
      <c r="TFM66" s="743"/>
      <c r="TFN66" s="743"/>
      <c r="TFO66" s="743"/>
      <c r="TFP66" s="743"/>
      <c r="TFQ66" s="743"/>
      <c r="TFR66" s="743"/>
      <c r="TFS66" s="743"/>
      <c r="TFT66" s="743"/>
      <c r="TFU66" s="743"/>
      <c r="TFV66" s="743"/>
      <c r="TFW66" s="743"/>
      <c r="TFX66" s="743"/>
      <c r="TFY66" s="743"/>
      <c r="TFZ66" s="743"/>
      <c r="TGA66" s="743"/>
      <c r="TGB66" s="743"/>
      <c r="TGC66" s="743"/>
      <c r="TGD66" s="743"/>
      <c r="TGE66" s="743"/>
      <c r="TGF66" s="743"/>
      <c r="TGG66" s="743"/>
      <c r="TGH66" s="743"/>
      <c r="TGI66" s="743"/>
      <c r="TGJ66" s="743"/>
      <c r="TGK66" s="743"/>
      <c r="TGL66" s="743"/>
      <c r="TGM66" s="743"/>
      <c r="TGN66" s="743"/>
      <c r="TGO66" s="743"/>
      <c r="TGP66" s="743"/>
      <c r="TGQ66" s="743"/>
      <c r="TGR66" s="743"/>
      <c r="TGS66" s="743"/>
      <c r="TGT66" s="743"/>
      <c r="TGU66" s="743"/>
      <c r="TGV66" s="743"/>
      <c r="TGW66" s="743"/>
      <c r="TGX66" s="743"/>
      <c r="TGY66" s="743"/>
      <c r="TGZ66" s="743"/>
      <c r="THA66" s="743"/>
      <c r="THB66" s="743"/>
      <c r="THC66" s="743"/>
      <c r="THD66" s="743"/>
      <c r="THE66" s="743"/>
      <c r="THF66" s="743"/>
      <c r="THG66" s="743"/>
      <c r="THH66" s="743"/>
      <c r="THI66" s="743"/>
      <c r="THJ66" s="743"/>
      <c r="THK66" s="743"/>
      <c r="THL66" s="743"/>
      <c r="THM66" s="743"/>
      <c r="THN66" s="743"/>
      <c r="THO66" s="743"/>
      <c r="THP66" s="743"/>
      <c r="THQ66" s="743"/>
      <c r="THR66" s="743"/>
      <c r="THS66" s="743"/>
      <c r="THT66" s="743"/>
      <c r="THU66" s="743"/>
      <c r="THV66" s="743"/>
      <c r="THW66" s="743"/>
      <c r="THX66" s="743"/>
      <c r="THY66" s="743"/>
      <c r="THZ66" s="743"/>
      <c r="TIA66" s="743"/>
      <c r="TIB66" s="743"/>
      <c r="TIC66" s="743"/>
      <c r="TID66" s="743"/>
      <c r="TIE66" s="743"/>
      <c r="TIF66" s="743"/>
      <c r="TIG66" s="743"/>
      <c r="TIH66" s="743"/>
      <c r="TII66" s="743"/>
      <c r="TIJ66" s="743"/>
      <c r="TIK66" s="743"/>
      <c r="TIL66" s="743"/>
      <c r="TIM66" s="743"/>
      <c r="TIN66" s="743"/>
      <c r="TIO66" s="743"/>
      <c r="TIP66" s="743"/>
      <c r="TIQ66" s="743"/>
      <c r="TIR66" s="743"/>
      <c r="TIS66" s="743"/>
      <c r="TIT66" s="743"/>
      <c r="TIU66" s="743"/>
      <c r="TIV66" s="743"/>
      <c r="TIW66" s="743"/>
      <c r="TIX66" s="743"/>
      <c r="TIY66" s="743"/>
      <c r="TIZ66" s="743"/>
      <c r="TJA66" s="743"/>
      <c r="TJB66" s="743"/>
      <c r="TJC66" s="743"/>
      <c r="TJD66" s="743"/>
      <c r="TJE66" s="743"/>
      <c r="TJF66" s="743"/>
      <c r="TJG66" s="743"/>
      <c r="TJH66" s="743"/>
      <c r="TJI66" s="743"/>
      <c r="TJJ66" s="743"/>
      <c r="TJK66" s="743"/>
      <c r="TJL66" s="743"/>
      <c r="TJM66" s="743"/>
      <c r="TJN66" s="743"/>
      <c r="TJO66" s="743"/>
      <c r="TJP66" s="743"/>
      <c r="TJQ66" s="743"/>
      <c r="TJR66" s="743"/>
      <c r="TJS66" s="743"/>
      <c r="TJT66" s="743"/>
      <c r="TJU66" s="743"/>
      <c r="TJV66" s="743"/>
      <c r="TJW66" s="743"/>
      <c r="TJX66" s="743"/>
      <c r="TJY66" s="743"/>
      <c r="TJZ66" s="743"/>
      <c r="TKA66" s="743"/>
      <c r="TKB66" s="743"/>
      <c r="TKC66" s="743"/>
      <c r="TKD66" s="743"/>
      <c r="TKE66" s="743"/>
      <c r="TKF66" s="743"/>
      <c r="TKG66" s="743"/>
      <c r="TKH66" s="743"/>
      <c r="TKI66" s="743"/>
      <c r="TKJ66" s="743"/>
      <c r="TKK66" s="743"/>
      <c r="TKL66" s="743"/>
      <c r="TKM66" s="743"/>
      <c r="TKN66" s="743"/>
      <c r="TKO66" s="743"/>
      <c r="TKP66" s="743"/>
      <c r="TKQ66" s="743"/>
      <c r="TKR66" s="743"/>
      <c r="TKS66" s="743"/>
      <c r="TKT66" s="743"/>
      <c r="TKU66" s="743"/>
      <c r="TKV66" s="743"/>
      <c r="TKW66" s="743"/>
      <c r="TKX66" s="743"/>
      <c r="TKY66" s="743"/>
      <c r="TKZ66" s="743"/>
      <c r="TLA66" s="743"/>
      <c r="TLB66" s="743"/>
      <c r="TLC66" s="743"/>
      <c r="TLD66" s="743"/>
      <c r="TLE66" s="743"/>
      <c r="TLF66" s="743"/>
      <c r="TLG66" s="743"/>
      <c r="TLH66" s="743"/>
      <c r="TLI66" s="743"/>
      <c r="TLJ66" s="743"/>
      <c r="TLK66" s="743"/>
      <c r="TLL66" s="743"/>
      <c r="TLM66" s="743"/>
      <c r="TLN66" s="743"/>
      <c r="TLO66" s="743"/>
      <c r="TLP66" s="743"/>
      <c r="TLQ66" s="743"/>
      <c r="TLR66" s="743"/>
      <c r="TLS66" s="743"/>
      <c r="TLT66" s="743"/>
      <c r="TLU66" s="743"/>
      <c r="TLV66" s="743"/>
      <c r="TLW66" s="743"/>
      <c r="TLX66" s="743"/>
      <c r="TLY66" s="743"/>
      <c r="TLZ66" s="743"/>
      <c r="TMA66" s="743"/>
      <c r="TMB66" s="743"/>
      <c r="TMC66" s="743"/>
      <c r="TMD66" s="743"/>
      <c r="TME66" s="743"/>
      <c r="TMF66" s="743"/>
      <c r="TMG66" s="743"/>
      <c r="TMH66" s="743"/>
      <c r="TMI66" s="743"/>
      <c r="TMJ66" s="743"/>
      <c r="TMK66" s="743"/>
      <c r="TML66" s="743"/>
      <c r="TMM66" s="743"/>
      <c r="TMN66" s="743"/>
      <c r="TMO66" s="743"/>
      <c r="TMP66" s="743"/>
      <c r="TMQ66" s="743"/>
      <c r="TMR66" s="743"/>
      <c r="TMS66" s="743"/>
      <c r="TMT66" s="743"/>
      <c r="TMU66" s="743"/>
      <c r="TMV66" s="743"/>
      <c r="TMW66" s="743"/>
      <c r="TMX66" s="743"/>
      <c r="TMY66" s="743"/>
      <c r="TMZ66" s="743"/>
      <c r="TNA66" s="743"/>
      <c r="TNB66" s="743"/>
      <c r="TNC66" s="743"/>
      <c r="TND66" s="743"/>
      <c r="TNE66" s="743"/>
      <c r="TNF66" s="743"/>
      <c r="TNG66" s="743"/>
      <c r="TNH66" s="743"/>
      <c r="TNI66" s="743"/>
      <c r="TNJ66" s="743"/>
      <c r="TNK66" s="743"/>
      <c r="TNL66" s="743"/>
      <c r="TNM66" s="743"/>
      <c r="TNN66" s="743"/>
      <c r="TNO66" s="743"/>
      <c r="TNP66" s="743"/>
      <c r="TNQ66" s="743"/>
      <c r="TNR66" s="743"/>
      <c r="TNS66" s="743"/>
      <c r="TNT66" s="743"/>
      <c r="TNU66" s="743"/>
      <c r="TNV66" s="743"/>
      <c r="TNW66" s="743"/>
      <c r="TNX66" s="743"/>
      <c r="TNY66" s="743"/>
      <c r="TNZ66" s="743"/>
      <c r="TOA66" s="743"/>
      <c r="TOB66" s="743"/>
      <c r="TOC66" s="743"/>
      <c r="TOD66" s="743"/>
      <c r="TOE66" s="743"/>
      <c r="TOF66" s="743"/>
      <c r="TOG66" s="743"/>
      <c r="TOH66" s="743"/>
      <c r="TOI66" s="743"/>
      <c r="TOJ66" s="743"/>
      <c r="TOK66" s="743"/>
      <c r="TOL66" s="743"/>
      <c r="TOM66" s="743"/>
      <c r="TON66" s="743"/>
      <c r="TOO66" s="743"/>
      <c r="TOP66" s="743"/>
      <c r="TOQ66" s="743"/>
      <c r="TOR66" s="743"/>
      <c r="TOS66" s="743"/>
      <c r="TOT66" s="743"/>
      <c r="TOU66" s="743"/>
      <c r="TOV66" s="743"/>
      <c r="TOW66" s="743"/>
      <c r="TOX66" s="743"/>
      <c r="TOY66" s="743"/>
      <c r="TOZ66" s="743"/>
      <c r="TPA66" s="743"/>
      <c r="TPB66" s="743"/>
      <c r="TPC66" s="743"/>
      <c r="TPD66" s="743"/>
      <c r="TPE66" s="743"/>
      <c r="TPF66" s="743"/>
      <c r="TPG66" s="743"/>
      <c r="TPH66" s="743"/>
      <c r="TPI66" s="743"/>
      <c r="TPJ66" s="743"/>
      <c r="TPK66" s="743"/>
      <c r="TPL66" s="743"/>
      <c r="TPM66" s="743"/>
      <c r="TPN66" s="743"/>
      <c r="TPO66" s="743"/>
      <c r="TPP66" s="743"/>
      <c r="TPQ66" s="743"/>
      <c r="TPR66" s="743"/>
      <c r="TPS66" s="743"/>
      <c r="TPT66" s="743"/>
      <c r="TPU66" s="743"/>
      <c r="TPV66" s="743"/>
      <c r="TPW66" s="743"/>
      <c r="TPX66" s="743"/>
      <c r="TPY66" s="743"/>
      <c r="TPZ66" s="743"/>
      <c r="TQA66" s="743"/>
      <c r="TQB66" s="743"/>
      <c r="TQC66" s="743"/>
      <c r="TQD66" s="743"/>
      <c r="TQE66" s="743"/>
      <c r="TQF66" s="743"/>
      <c r="TQG66" s="743"/>
      <c r="TQH66" s="743"/>
      <c r="TQI66" s="743"/>
      <c r="TQJ66" s="743"/>
      <c r="TQK66" s="743"/>
      <c r="TQL66" s="743"/>
      <c r="TQM66" s="743"/>
      <c r="TQN66" s="743"/>
      <c r="TQO66" s="743"/>
      <c r="TQP66" s="743"/>
      <c r="TQQ66" s="743"/>
      <c r="TQR66" s="743"/>
      <c r="TQS66" s="743"/>
      <c r="TQT66" s="743"/>
      <c r="TQU66" s="743"/>
      <c r="TQV66" s="743"/>
      <c r="TQW66" s="743"/>
      <c r="TQX66" s="743"/>
      <c r="TQY66" s="743"/>
      <c r="TQZ66" s="743"/>
      <c r="TRA66" s="743"/>
      <c r="TRB66" s="743"/>
      <c r="TRC66" s="743"/>
      <c r="TRD66" s="743"/>
      <c r="TRE66" s="743"/>
      <c r="TRF66" s="743"/>
      <c r="TRG66" s="743"/>
      <c r="TRH66" s="743"/>
      <c r="TRI66" s="743"/>
      <c r="TRJ66" s="743"/>
      <c r="TRK66" s="743"/>
      <c r="TRL66" s="743"/>
      <c r="TRM66" s="743"/>
      <c r="TRN66" s="743"/>
      <c r="TRO66" s="743"/>
      <c r="TRP66" s="743"/>
      <c r="TRQ66" s="743"/>
      <c r="TRR66" s="743"/>
      <c r="TRS66" s="743"/>
      <c r="TRT66" s="743"/>
      <c r="TRU66" s="743"/>
      <c r="TRV66" s="743"/>
      <c r="TRW66" s="743"/>
      <c r="TRX66" s="743"/>
      <c r="TRY66" s="743"/>
      <c r="TRZ66" s="743"/>
      <c r="TSA66" s="743"/>
      <c r="TSB66" s="743"/>
      <c r="TSC66" s="743"/>
      <c r="TSD66" s="743"/>
      <c r="TSE66" s="743"/>
      <c r="TSF66" s="743"/>
      <c r="TSG66" s="743"/>
      <c r="TSH66" s="743"/>
      <c r="TSI66" s="743"/>
      <c r="TSJ66" s="743"/>
      <c r="TSK66" s="743"/>
      <c r="TSL66" s="743"/>
      <c r="TSM66" s="743"/>
      <c r="TSN66" s="743"/>
      <c r="TSO66" s="743"/>
      <c r="TSP66" s="743"/>
      <c r="TSQ66" s="743"/>
      <c r="TSR66" s="743"/>
      <c r="TSS66" s="743"/>
      <c r="TST66" s="743"/>
      <c r="TSU66" s="743"/>
      <c r="TSV66" s="743"/>
      <c r="TSW66" s="743"/>
      <c r="TSX66" s="743"/>
      <c r="TSY66" s="743"/>
      <c r="TSZ66" s="743"/>
      <c r="TTA66" s="743"/>
      <c r="TTB66" s="743"/>
      <c r="TTC66" s="743"/>
      <c r="TTD66" s="743"/>
      <c r="TTE66" s="743"/>
      <c r="TTF66" s="743"/>
      <c r="TTG66" s="743"/>
      <c r="TTH66" s="743"/>
      <c r="TTI66" s="743"/>
      <c r="TTJ66" s="743"/>
      <c r="TTK66" s="743"/>
      <c r="TTL66" s="743"/>
      <c r="TTM66" s="743"/>
      <c r="TTN66" s="743"/>
      <c r="TTO66" s="743"/>
      <c r="TTP66" s="743"/>
      <c r="TTQ66" s="743"/>
      <c r="TTR66" s="743"/>
      <c r="TTS66" s="743"/>
      <c r="TTT66" s="743"/>
      <c r="TTU66" s="743"/>
      <c r="TTV66" s="743"/>
      <c r="TTW66" s="743"/>
      <c r="TTX66" s="743"/>
      <c r="TTY66" s="743"/>
      <c r="TTZ66" s="743"/>
      <c r="TUA66" s="743"/>
      <c r="TUB66" s="743"/>
      <c r="TUC66" s="743"/>
      <c r="TUD66" s="743"/>
      <c r="TUE66" s="743"/>
      <c r="TUF66" s="743"/>
      <c r="TUG66" s="743"/>
      <c r="TUH66" s="743"/>
      <c r="TUI66" s="743"/>
      <c r="TUJ66" s="743"/>
      <c r="TUK66" s="743"/>
      <c r="TUL66" s="743"/>
      <c r="TUM66" s="743"/>
      <c r="TUN66" s="743"/>
      <c r="TUO66" s="743"/>
      <c r="TUP66" s="743"/>
      <c r="TUQ66" s="743"/>
      <c r="TUR66" s="743"/>
      <c r="TUS66" s="743"/>
      <c r="TUT66" s="743"/>
      <c r="TUU66" s="743"/>
      <c r="TUV66" s="743"/>
      <c r="TUW66" s="743"/>
      <c r="TUX66" s="743"/>
      <c r="TUY66" s="743"/>
      <c r="TUZ66" s="743"/>
      <c r="TVA66" s="743"/>
      <c r="TVB66" s="743"/>
      <c r="TVC66" s="743"/>
      <c r="TVD66" s="743"/>
      <c r="TVE66" s="743"/>
      <c r="TVF66" s="743"/>
      <c r="TVG66" s="743"/>
      <c r="TVH66" s="743"/>
      <c r="TVI66" s="743"/>
      <c r="TVJ66" s="743"/>
      <c r="TVK66" s="743"/>
      <c r="TVL66" s="743"/>
      <c r="TVM66" s="743"/>
      <c r="TVN66" s="743"/>
      <c r="TVO66" s="743"/>
      <c r="TVP66" s="743"/>
      <c r="TVQ66" s="743"/>
      <c r="TVR66" s="743"/>
      <c r="TVS66" s="743"/>
      <c r="TVT66" s="743"/>
      <c r="TVU66" s="743"/>
      <c r="TVV66" s="743"/>
      <c r="TVW66" s="743"/>
      <c r="TVX66" s="743"/>
      <c r="TVY66" s="743"/>
      <c r="TVZ66" s="743"/>
      <c r="TWA66" s="743"/>
      <c r="TWB66" s="743"/>
      <c r="TWC66" s="743"/>
      <c r="TWD66" s="743"/>
      <c r="TWE66" s="743"/>
      <c r="TWF66" s="743"/>
      <c r="TWG66" s="743"/>
      <c r="TWH66" s="743"/>
      <c r="TWI66" s="743"/>
      <c r="TWJ66" s="743"/>
      <c r="TWK66" s="743"/>
      <c r="TWL66" s="743"/>
      <c r="TWM66" s="743"/>
      <c r="TWN66" s="743"/>
      <c r="TWO66" s="743"/>
      <c r="TWP66" s="743"/>
      <c r="TWQ66" s="743"/>
      <c r="TWR66" s="743"/>
      <c r="TWS66" s="743"/>
      <c r="TWT66" s="743"/>
      <c r="TWU66" s="743"/>
      <c r="TWV66" s="743"/>
      <c r="TWW66" s="743"/>
      <c r="TWX66" s="743"/>
      <c r="TWY66" s="743"/>
      <c r="TWZ66" s="743"/>
      <c r="TXA66" s="743"/>
      <c r="TXB66" s="743"/>
      <c r="TXC66" s="743"/>
      <c r="TXD66" s="743"/>
      <c r="TXE66" s="743"/>
      <c r="TXF66" s="743"/>
      <c r="TXG66" s="743"/>
      <c r="TXH66" s="743"/>
      <c r="TXI66" s="743"/>
      <c r="TXJ66" s="743"/>
      <c r="TXK66" s="743"/>
      <c r="TXL66" s="743"/>
      <c r="TXM66" s="743"/>
      <c r="TXN66" s="743"/>
      <c r="TXO66" s="743"/>
      <c r="TXP66" s="743"/>
      <c r="TXQ66" s="743"/>
      <c r="TXR66" s="743"/>
      <c r="TXS66" s="743"/>
      <c r="TXT66" s="743"/>
      <c r="TXU66" s="743"/>
      <c r="TXV66" s="743"/>
      <c r="TXW66" s="743"/>
      <c r="TXX66" s="743"/>
      <c r="TXY66" s="743"/>
      <c r="TXZ66" s="743"/>
      <c r="TYA66" s="743"/>
      <c r="TYB66" s="743"/>
      <c r="TYC66" s="743"/>
      <c r="TYD66" s="743"/>
      <c r="TYE66" s="743"/>
      <c r="TYF66" s="743"/>
      <c r="TYG66" s="743"/>
      <c r="TYH66" s="743"/>
      <c r="TYI66" s="743"/>
      <c r="TYJ66" s="743"/>
      <c r="TYK66" s="743"/>
      <c r="TYL66" s="743"/>
      <c r="TYM66" s="743"/>
      <c r="TYN66" s="743"/>
      <c r="TYO66" s="743"/>
      <c r="TYP66" s="743"/>
      <c r="TYQ66" s="743"/>
      <c r="TYR66" s="743"/>
      <c r="TYS66" s="743"/>
      <c r="TYT66" s="743"/>
      <c r="TYU66" s="743"/>
      <c r="TYV66" s="743"/>
      <c r="TYW66" s="743"/>
      <c r="TYX66" s="743"/>
      <c r="TYY66" s="743"/>
      <c r="TYZ66" s="743"/>
      <c r="TZA66" s="743"/>
      <c r="TZB66" s="743"/>
      <c r="TZC66" s="743"/>
      <c r="TZD66" s="743"/>
      <c r="TZE66" s="743"/>
      <c r="TZF66" s="743"/>
      <c r="TZG66" s="743"/>
      <c r="TZH66" s="743"/>
      <c r="TZI66" s="743"/>
      <c r="TZJ66" s="743"/>
      <c r="TZK66" s="743"/>
      <c r="TZL66" s="743"/>
      <c r="TZM66" s="743"/>
      <c r="TZN66" s="743"/>
      <c r="TZO66" s="743"/>
      <c r="TZP66" s="743"/>
      <c r="TZQ66" s="743"/>
      <c r="TZR66" s="743"/>
      <c r="TZS66" s="743"/>
      <c r="TZT66" s="743"/>
      <c r="TZU66" s="743"/>
      <c r="TZV66" s="743"/>
      <c r="TZW66" s="743"/>
      <c r="TZX66" s="743"/>
      <c r="TZY66" s="743"/>
      <c r="TZZ66" s="743"/>
      <c r="UAA66" s="743"/>
      <c r="UAB66" s="743"/>
      <c r="UAC66" s="743"/>
      <c r="UAD66" s="743"/>
      <c r="UAE66" s="743"/>
      <c r="UAF66" s="743"/>
      <c r="UAG66" s="743"/>
      <c r="UAH66" s="743"/>
      <c r="UAI66" s="743"/>
      <c r="UAJ66" s="743"/>
      <c r="UAK66" s="743"/>
      <c r="UAL66" s="743"/>
      <c r="UAM66" s="743"/>
      <c r="UAN66" s="743"/>
      <c r="UAO66" s="743"/>
      <c r="UAP66" s="743"/>
      <c r="UAQ66" s="743"/>
      <c r="UAR66" s="743"/>
      <c r="UAS66" s="743"/>
      <c r="UAT66" s="743"/>
      <c r="UAU66" s="743"/>
      <c r="UAV66" s="743"/>
      <c r="UAW66" s="743"/>
      <c r="UAX66" s="743"/>
      <c r="UAY66" s="743"/>
      <c r="UAZ66" s="743"/>
      <c r="UBA66" s="743"/>
      <c r="UBB66" s="743"/>
      <c r="UBC66" s="743"/>
      <c r="UBD66" s="743"/>
      <c r="UBE66" s="743"/>
      <c r="UBF66" s="743"/>
      <c r="UBG66" s="743"/>
      <c r="UBH66" s="743"/>
      <c r="UBI66" s="743"/>
      <c r="UBJ66" s="743"/>
      <c r="UBK66" s="743"/>
      <c r="UBL66" s="743"/>
      <c r="UBM66" s="743"/>
      <c r="UBN66" s="743"/>
      <c r="UBO66" s="743"/>
      <c r="UBP66" s="743"/>
      <c r="UBQ66" s="743"/>
      <c r="UBR66" s="743"/>
      <c r="UBS66" s="743"/>
      <c r="UBT66" s="743"/>
      <c r="UBU66" s="743"/>
      <c r="UBV66" s="743"/>
      <c r="UBW66" s="743"/>
      <c r="UBX66" s="743"/>
      <c r="UBY66" s="743"/>
      <c r="UBZ66" s="743"/>
      <c r="UCA66" s="743"/>
      <c r="UCB66" s="743"/>
      <c r="UCC66" s="743"/>
      <c r="UCD66" s="743"/>
      <c r="UCE66" s="743"/>
      <c r="UCF66" s="743"/>
      <c r="UCG66" s="743"/>
      <c r="UCH66" s="743"/>
      <c r="UCI66" s="743"/>
      <c r="UCJ66" s="743"/>
      <c r="UCK66" s="743"/>
      <c r="UCL66" s="743"/>
      <c r="UCM66" s="743"/>
      <c r="UCN66" s="743"/>
      <c r="UCO66" s="743"/>
      <c r="UCP66" s="743"/>
      <c r="UCQ66" s="743"/>
      <c r="UCR66" s="743"/>
      <c r="UCS66" s="743"/>
      <c r="UCT66" s="743"/>
      <c r="UCU66" s="743"/>
      <c r="UCV66" s="743"/>
      <c r="UCW66" s="743"/>
      <c r="UCX66" s="743"/>
      <c r="UCY66" s="743"/>
      <c r="UCZ66" s="743"/>
      <c r="UDA66" s="743"/>
      <c r="UDB66" s="743"/>
      <c r="UDC66" s="743"/>
      <c r="UDD66" s="743"/>
      <c r="UDE66" s="743"/>
      <c r="UDF66" s="743"/>
      <c r="UDG66" s="743"/>
      <c r="UDH66" s="743"/>
      <c r="UDI66" s="743"/>
      <c r="UDJ66" s="743"/>
      <c r="UDK66" s="743"/>
      <c r="UDL66" s="743"/>
      <c r="UDM66" s="743"/>
      <c r="UDN66" s="743"/>
      <c r="UDO66" s="743"/>
      <c r="UDP66" s="743"/>
      <c r="UDQ66" s="743"/>
      <c r="UDR66" s="743"/>
      <c r="UDS66" s="743"/>
      <c r="UDT66" s="743"/>
      <c r="UDU66" s="743"/>
      <c r="UDV66" s="743"/>
      <c r="UDW66" s="743"/>
      <c r="UDX66" s="743"/>
      <c r="UDY66" s="743"/>
      <c r="UDZ66" s="743"/>
      <c r="UEA66" s="743"/>
      <c r="UEB66" s="743"/>
      <c r="UEC66" s="743"/>
      <c r="UED66" s="743"/>
      <c r="UEE66" s="743"/>
      <c r="UEF66" s="743"/>
      <c r="UEG66" s="743"/>
      <c r="UEH66" s="743"/>
      <c r="UEI66" s="743"/>
      <c r="UEJ66" s="743"/>
      <c r="UEK66" s="743"/>
      <c r="UEL66" s="743"/>
      <c r="UEM66" s="743"/>
      <c r="UEN66" s="743"/>
      <c r="UEO66" s="743"/>
      <c r="UEP66" s="743"/>
      <c r="UEQ66" s="743"/>
      <c r="UER66" s="743"/>
      <c r="UES66" s="743"/>
      <c r="UET66" s="743"/>
      <c r="UEU66" s="743"/>
      <c r="UEV66" s="743"/>
      <c r="UEW66" s="743"/>
      <c r="UEX66" s="743"/>
      <c r="UEY66" s="743"/>
      <c r="UEZ66" s="743"/>
      <c r="UFA66" s="743"/>
      <c r="UFB66" s="743"/>
      <c r="UFC66" s="743"/>
      <c r="UFD66" s="743"/>
      <c r="UFE66" s="743"/>
      <c r="UFF66" s="743"/>
      <c r="UFG66" s="743"/>
      <c r="UFH66" s="743"/>
      <c r="UFI66" s="743"/>
      <c r="UFJ66" s="743"/>
      <c r="UFK66" s="743"/>
      <c r="UFL66" s="743"/>
      <c r="UFM66" s="743"/>
      <c r="UFN66" s="743"/>
      <c r="UFO66" s="743"/>
      <c r="UFP66" s="743"/>
      <c r="UFQ66" s="743"/>
      <c r="UFR66" s="743"/>
      <c r="UFS66" s="743"/>
      <c r="UFT66" s="743"/>
      <c r="UFU66" s="743"/>
      <c r="UFV66" s="743"/>
      <c r="UFW66" s="743"/>
      <c r="UFX66" s="743"/>
      <c r="UFY66" s="743"/>
      <c r="UFZ66" s="743"/>
      <c r="UGA66" s="743"/>
      <c r="UGB66" s="743"/>
      <c r="UGC66" s="743"/>
      <c r="UGD66" s="743"/>
      <c r="UGE66" s="743"/>
      <c r="UGF66" s="743"/>
      <c r="UGG66" s="743"/>
      <c r="UGH66" s="743"/>
      <c r="UGI66" s="743"/>
      <c r="UGJ66" s="743"/>
      <c r="UGK66" s="743"/>
      <c r="UGL66" s="743"/>
      <c r="UGM66" s="743"/>
      <c r="UGN66" s="743"/>
      <c r="UGO66" s="743"/>
      <c r="UGP66" s="743"/>
      <c r="UGQ66" s="743"/>
      <c r="UGR66" s="743"/>
      <c r="UGS66" s="743"/>
      <c r="UGT66" s="743"/>
      <c r="UGU66" s="743"/>
      <c r="UGV66" s="743"/>
      <c r="UGW66" s="743"/>
      <c r="UGX66" s="743"/>
      <c r="UGY66" s="743"/>
      <c r="UGZ66" s="743"/>
      <c r="UHA66" s="743"/>
      <c r="UHB66" s="743"/>
      <c r="UHC66" s="743"/>
      <c r="UHD66" s="743"/>
      <c r="UHE66" s="743"/>
      <c r="UHF66" s="743"/>
      <c r="UHG66" s="743"/>
      <c r="UHH66" s="743"/>
      <c r="UHI66" s="743"/>
      <c r="UHJ66" s="743"/>
      <c r="UHK66" s="743"/>
      <c r="UHL66" s="743"/>
      <c r="UHM66" s="743"/>
      <c r="UHN66" s="743"/>
      <c r="UHO66" s="743"/>
      <c r="UHP66" s="743"/>
      <c r="UHQ66" s="743"/>
      <c r="UHR66" s="743"/>
      <c r="UHS66" s="743"/>
      <c r="UHT66" s="743"/>
      <c r="UHU66" s="743"/>
      <c r="UHV66" s="743"/>
      <c r="UHW66" s="743"/>
      <c r="UHX66" s="743"/>
      <c r="UHY66" s="743"/>
      <c r="UHZ66" s="743"/>
      <c r="UIA66" s="743"/>
      <c r="UIB66" s="743"/>
      <c r="UIC66" s="743"/>
      <c r="UID66" s="743"/>
      <c r="UIE66" s="743"/>
      <c r="UIF66" s="743"/>
      <c r="UIG66" s="743"/>
      <c r="UIH66" s="743"/>
      <c r="UII66" s="743"/>
      <c r="UIJ66" s="743"/>
      <c r="UIK66" s="743"/>
      <c r="UIL66" s="743"/>
      <c r="UIM66" s="743"/>
      <c r="UIN66" s="743"/>
      <c r="UIO66" s="743"/>
      <c r="UIP66" s="743"/>
      <c r="UIQ66" s="743"/>
      <c r="UIR66" s="743"/>
      <c r="UIS66" s="743"/>
      <c r="UIT66" s="743"/>
      <c r="UIU66" s="743"/>
      <c r="UIV66" s="743"/>
      <c r="UIW66" s="743"/>
      <c r="UIX66" s="743"/>
      <c r="UIY66" s="743"/>
      <c r="UIZ66" s="743"/>
      <c r="UJA66" s="743"/>
      <c r="UJB66" s="743"/>
      <c r="UJC66" s="743"/>
      <c r="UJD66" s="743"/>
      <c r="UJE66" s="743"/>
      <c r="UJF66" s="743"/>
      <c r="UJG66" s="743"/>
      <c r="UJH66" s="743"/>
      <c r="UJI66" s="743"/>
      <c r="UJJ66" s="743"/>
      <c r="UJK66" s="743"/>
      <c r="UJL66" s="743"/>
      <c r="UJM66" s="743"/>
      <c r="UJN66" s="743"/>
      <c r="UJO66" s="743"/>
      <c r="UJP66" s="743"/>
      <c r="UJQ66" s="743"/>
      <c r="UJR66" s="743"/>
      <c r="UJS66" s="743"/>
      <c r="UJT66" s="743"/>
      <c r="UJU66" s="743"/>
      <c r="UJV66" s="743"/>
      <c r="UJW66" s="743"/>
      <c r="UJX66" s="743"/>
      <c r="UJY66" s="743"/>
      <c r="UJZ66" s="743"/>
      <c r="UKA66" s="743"/>
      <c r="UKB66" s="743"/>
      <c r="UKC66" s="743"/>
      <c r="UKD66" s="743"/>
      <c r="UKE66" s="743"/>
      <c r="UKF66" s="743"/>
      <c r="UKG66" s="743"/>
      <c r="UKH66" s="743"/>
      <c r="UKI66" s="743"/>
      <c r="UKJ66" s="743"/>
      <c r="UKK66" s="743"/>
      <c r="UKL66" s="743"/>
      <c r="UKM66" s="743"/>
      <c r="UKN66" s="743"/>
      <c r="UKO66" s="743"/>
      <c r="UKP66" s="743"/>
      <c r="UKQ66" s="743"/>
      <c r="UKR66" s="743"/>
      <c r="UKS66" s="743"/>
      <c r="UKT66" s="743"/>
      <c r="UKU66" s="743"/>
      <c r="UKV66" s="743"/>
      <c r="UKW66" s="743"/>
      <c r="UKX66" s="743"/>
      <c r="UKY66" s="743"/>
      <c r="UKZ66" s="743"/>
      <c r="ULA66" s="743"/>
      <c r="ULB66" s="743"/>
      <c r="ULC66" s="743"/>
      <c r="ULD66" s="743"/>
      <c r="ULE66" s="743"/>
      <c r="ULF66" s="743"/>
      <c r="ULG66" s="743"/>
      <c r="ULH66" s="743"/>
      <c r="ULI66" s="743"/>
      <c r="ULJ66" s="743"/>
      <c r="ULK66" s="743"/>
      <c r="ULL66" s="743"/>
      <c r="ULM66" s="743"/>
      <c r="ULN66" s="743"/>
      <c r="ULO66" s="743"/>
      <c r="ULP66" s="743"/>
      <c r="ULQ66" s="743"/>
      <c r="ULR66" s="743"/>
      <c r="ULS66" s="743"/>
      <c r="ULT66" s="743"/>
      <c r="ULU66" s="743"/>
      <c r="ULV66" s="743"/>
      <c r="ULW66" s="743"/>
      <c r="ULX66" s="743"/>
      <c r="ULY66" s="743"/>
      <c r="ULZ66" s="743"/>
      <c r="UMA66" s="743"/>
      <c r="UMB66" s="743"/>
      <c r="UMC66" s="743"/>
      <c r="UMD66" s="743"/>
      <c r="UME66" s="743"/>
      <c r="UMF66" s="743"/>
      <c r="UMG66" s="743"/>
      <c r="UMH66" s="743"/>
      <c r="UMI66" s="743"/>
      <c r="UMJ66" s="743"/>
      <c r="UMK66" s="743"/>
      <c r="UML66" s="743"/>
      <c r="UMM66" s="743"/>
      <c r="UMN66" s="743"/>
      <c r="UMO66" s="743"/>
      <c r="UMP66" s="743"/>
      <c r="UMQ66" s="743"/>
      <c r="UMR66" s="743"/>
      <c r="UMS66" s="743"/>
      <c r="UMT66" s="743"/>
      <c r="UMU66" s="743"/>
      <c r="UMV66" s="743"/>
      <c r="UMW66" s="743"/>
      <c r="UMX66" s="743"/>
      <c r="UMY66" s="743"/>
      <c r="UMZ66" s="743"/>
      <c r="UNA66" s="743"/>
      <c r="UNB66" s="743"/>
      <c r="UNC66" s="743"/>
      <c r="UND66" s="743"/>
      <c r="UNE66" s="743"/>
      <c r="UNF66" s="743"/>
      <c r="UNG66" s="743"/>
      <c r="UNH66" s="743"/>
      <c r="UNI66" s="743"/>
      <c r="UNJ66" s="743"/>
      <c r="UNK66" s="743"/>
      <c r="UNL66" s="743"/>
      <c r="UNM66" s="743"/>
      <c r="UNN66" s="743"/>
      <c r="UNO66" s="743"/>
      <c r="UNP66" s="743"/>
      <c r="UNQ66" s="743"/>
      <c r="UNR66" s="743"/>
      <c r="UNS66" s="743"/>
      <c r="UNT66" s="743"/>
      <c r="UNU66" s="743"/>
      <c r="UNV66" s="743"/>
      <c r="UNW66" s="743"/>
      <c r="UNX66" s="743"/>
      <c r="UNY66" s="743"/>
      <c r="UNZ66" s="743"/>
      <c r="UOA66" s="743"/>
      <c r="UOB66" s="743"/>
      <c r="UOC66" s="743"/>
      <c r="UOD66" s="743"/>
      <c r="UOE66" s="743"/>
      <c r="UOF66" s="743"/>
      <c r="UOG66" s="743"/>
      <c r="UOH66" s="743"/>
      <c r="UOI66" s="743"/>
      <c r="UOJ66" s="743"/>
      <c r="UOK66" s="743"/>
      <c r="UOL66" s="743"/>
      <c r="UOM66" s="743"/>
      <c r="UON66" s="743"/>
      <c r="UOO66" s="743"/>
      <c r="UOP66" s="743"/>
      <c r="UOQ66" s="743"/>
      <c r="UOR66" s="743"/>
      <c r="UOS66" s="743"/>
      <c r="UOT66" s="743"/>
      <c r="UOU66" s="743"/>
      <c r="UOV66" s="743"/>
      <c r="UOW66" s="743"/>
      <c r="UOX66" s="743"/>
      <c r="UOY66" s="743"/>
      <c r="UOZ66" s="743"/>
      <c r="UPA66" s="743"/>
      <c r="UPB66" s="743"/>
      <c r="UPC66" s="743"/>
      <c r="UPD66" s="743"/>
      <c r="UPE66" s="743"/>
      <c r="UPF66" s="743"/>
      <c r="UPG66" s="743"/>
      <c r="UPH66" s="743"/>
      <c r="UPI66" s="743"/>
      <c r="UPJ66" s="743"/>
      <c r="UPK66" s="743"/>
      <c r="UPL66" s="743"/>
      <c r="UPM66" s="743"/>
      <c r="UPN66" s="743"/>
      <c r="UPO66" s="743"/>
      <c r="UPP66" s="743"/>
      <c r="UPQ66" s="743"/>
      <c r="UPR66" s="743"/>
      <c r="UPS66" s="743"/>
      <c r="UPT66" s="743"/>
      <c r="UPU66" s="743"/>
      <c r="UPV66" s="743"/>
      <c r="UPW66" s="743"/>
      <c r="UPX66" s="743"/>
      <c r="UPY66" s="743"/>
      <c r="UPZ66" s="743"/>
      <c r="UQA66" s="743"/>
      <c r="UQB66" s="743"/>
      <c r="UQC66" s="743"/>
      <c r="UQD66" s="743"/>
      <c r="UQE66" s="743"/>
      <c r="UQF66" s="743"/>
      <c r="UQG66" s="743"/>
      <c r="UQH66" s="743"/>
      <c r="UQI66" s="743"/>
      <c r="UQJ66" s="743"/>
      <c r="UQK66" s="743"/>
      <c r="UQL66" s="743"/>
      <c r="UQM66" s="743"/>
      <c r="UQN66" s="743"/>
      <c r="UQO66" s="743"/>
      <c r="UQP66" s="743"/>
      <c r="UQQ66" s="743"/>
      <c r="UQR66" s="743"/>
      <c r="UQS66" s="743"/>
      <c r="UQT66" s="743"/>
      <c r="UQU66" s="743"/>
      <c r="UQV66" s="743"/>
      <c r="UQW66" s="743"/>
      <c r="UQX66" s="743"/>
      <c r="UQY66" s="743"/>
      <c r="UQZ66" s="743"/>
      <c r="URA66" s="743"/>
      <c r="URB66" s="743"/>
      <c r="URC66" s="743"/>
      <c r="URD66" s="743"/>
      <c r="URE66" s="743"/>
      <c r="URF66" s="743"/>
      <c r="URG66" s="743"/>
      <c r="URH66" s="743"/>
      <c r="URI66" s="743"/>
      <c r="URJ66" s="743"/>
      <c r="URK66" s="743"/>
      <c r="URL66" s="743"/>
      <c r="URM66" s="743"/>
      <c r="URN66" s="743"/>
      <c r="URO66" s="743"/>
      <c r="URP66" s="743"/>
      <c r="URQ66" s="743"/>
      <c r="URR66" s="743"/>
      <c r="URS66" s="743"/>
      <c r="URT66" s="743"/>
      <c r="URU66" s="743"/>
      <c r="URV66" s="743"/>
      <c r="URW66" s="743"/>
      <c r="URX66" s="743"/>
      <c r="URY66" s="743"/>
      <c r="URZ66" s="743"/>
      <c r="USA66" s="743"/>
      <c r="USB66" s="743"/>
      <c r="USC66" s="743"/>
      <c r="USD66" s="743"/>
      <c r="USE66" s="743"/>
      <c r="USF66" s="743"/>
      <c r="USG66" s="743"/>
      <c r="USH66" s="743"/>
      <c r="USI66" s="743"/>
      <c r="USJ66" s="743"/>
      <c r="USK66" s="743"/>
      <c r="USL66" s="743"/>
      <c r="USM66" s="743"/>
      <c r="USN66" s="743"/>
      <c r="USO66" s="743"/>
      <c r="USP66" s="743"/>
      <c r="USQ66" s="743"/>
      <c r="USR66" s="743"/>
      <c r="USS66" s="743"/>
      <c r="UST66" s="743"/>
      <c r="USU66" s="743"/>
      <c r="USV66" s="743"/>
      <c r="USW66" s="743"/>
      <c r="USX66" s="743"/>
      <c r="USY66" s="743"/>
      <c r="USZ66" s="743"/>
      <c r="UTA66" s="743"/>
      <c r="UTB66" s="743"/>
      <c r="UTC66" s="743"/>
      <c r="UTD66" s="743"/>
      <c r="UTE66" s="743"/>
      <c r="UTF66" s="743"/>
      <c r="UTG66" s="743"/>
      <c r="UTH66" s="743"/>
      <c r="UTI66" s="743"/>
      <c r="UTJ66" s="743"/>
      <c r="UTK66" s="743"/>
      <c r="UTL66" s="743"/>
      <c r="UTM66" s="743"/>
      <c r="UTN66" s="743"/>
      <c r="UTO66" s="743"/>
      <c r="UTP66" s="743"/>
      <c r="UTQ66" s="743"/>
      <c r="UTR66" s="743"/>
      <c r="UTS66" s="743"/>
      <c r="UTT66" s="743"/>
      <c r="UTU66" s="743"/>
      <c r="UTV66" s="743"/>
      <c r="UTW66" s="743"/>
      <c r="UTX66" s="743"/>
      <c r="UTY66" s="743"/>
      <c r="UTZ66" s="743"/>
      <c r="UUA66" s="743"/>
      <c r="UUB66" s="743"/>
      <c r="UUC66" s="743"/>
      <c r="UUD66" s="743"/>
      <c r="UUE66" s="743"/>
      <c r="UUF66" s="743"/>
      <c r="UUG66" s="743"/>
      <c r="UUH66" s="743"/>
      <c r="UUI66" s="743"/>
      <c r="UUJ66" s="743"/>
      <c r="UUK66" s="743"/>
      <c r="UUL66" s="743"/>
      <c r="UUM66" s="743"/>
      <c r="UUN66" s="743"/>
      <c r="UUO66" s="743"/>
      <c r="UUP66" s="743"/>
      <c r="UUQ66" s="743"/>
      <c r="UUR66" s="743"/>
      <c r="UUS66" s="743"/>
      <c r="UUT66" s="743"/>
      <c r="UUU66" s="743"/>
      <c r="UUV66" s="743"/>
      <c r="UUW66" s="743"/>
      <c r="UUX66" s="743"/>
      <c r="UUY66" s="743"/>
      <c r="UUZ66" s="743"/>
      <c r="UVA66" s="743"/>
      <c r="UVB66" s="743"/>
      <c r="UVC66" s="743"/>
      <c r="UVD66" s="743"/>
      <c r="UVE66" s="743"/>
      <c r="UVF66" s="743"/>
      <c r="UVG66" s="743"/>
      <c r="UVH66" s="743"/>
      <c r="UVI66" s="743"/>
      <c r="UVJ66" s="743"/>
      <c r="UVK66" s="743"/>
      <c r="UVL66" s="743"/>
      <c r="UVM66" s="743"/>
      <c r="UVN66" s="743"/>
      <c r="UVO66" s="743"/>
      <c r="UVP66" s="743"/>
      <c r="UVQ66" s="743"/>
      <c r="UVR66" s="743"/>
      <c r="UVS66" s="743"/>
      <c r="UVT66" s="743"/>
      <c r="UVU66" s="743"/>
      <c r="UVV66" s="743"/>
      <c r="UVW66" s="743"/>
      <c r="UVX66" s="743"/>
      <c r="UVY66" s="743"/>
      <c r="UVZ66" s="743"/>
      <c r="UWA66" s="743"/>
      <c r="UWB66" s="743"/>
      <c r="UWC66" s="743"/>
      <c r="UWD66" s="743"/>
      <c r="UWE66" s="743"/>
      <c r="UWF66" s="743"/>
      <c r="UWG66" s="743"/>
      <c r="UWH66" s="743"/>
      <c r="UWI66" s="743"/>
      <c r="UWJ66" s="743"/>
      <c r="UWK66" s="743"/>
      <c r="UWL66" s="743"/>
      <c r="UWM66" s="743"/>
      <c r="UWN66" s="743"/>
      <c r="UWO66" s="743"/>
      <c r="UWP66" s="743"/>
      <c r="UWQ66" s="743"/>
      <c r="UWR66" s="743"/>
      <c r="UWS66" s="743"/>
      <c r="UWT66" s="743"/>
      <c r="UWU66" s="743"/>
      <c r="UWV66" s="743"/>
      <c r="UWW66" s="743"/>
      <c r="UWX66" s="743"/>
      <c r="UWY66" s="743"/>
      <c r="UWZ66" s="743"/>
      <c r="UXA66" s="743"/>
      <c r="UXB66" s="743"/>
      <c r="UXC66" s="743"/>
      <c r="UXD66" s="743"/>
      <c r="UXE66" s="743"/>
      <c r="UXF66" s="743"/>
      <c r="UXG66" s="743"/>
      <c r="UXH66" s="743"/>
      <c r="UXI66" s="743"/>
      <c r="UXJ66" s="743"/>
      <c r="UXK66" s="743"/>
      <c r="UXL66" s="743"/>
      <c r="UXM66" s="743"/>
      <c r="UXN66" s="743"/>
      <c r="UXO66" s="743"/>
      <c r="UXP66" s="743"/>
      <c r="UXQ66" s="743"/>
      <c r="UXR66" s="743"/>
      <c r="UXS66" s="743"/>
      <c r="UXT66" s="743"/>
      <c r="UXU66" s="743"/>
      <c r="UXV66" s="743"/>
      <c r="UXW66" s="743"/>
      <c r="UXX66" s="743"/>
      <c r="UXY66" s="743"/>
      <c r="UXZ66" s="743"/>
      <c r="UYA66" s="743"/>
      <c r="UYB66" s="743"/>
      <c r="UYC66" s="743"/>
      <c r="UYD66" s="743"/>
      <c r="UYE66" s="743"/>
      <c r="UYF66" s="743"/>
      <c r="UYG66" s="743"/>
      <c r="UYH66" s="743"/>
      <c r="UYI66" s="743"/>
      <c r="UYJ66" s="743"/>
      <c r="UYK66" s="743"/>
      <c r="UYL66" s="743"/>
      <c r="UYM66" s="743"/>
      <c r="UYN66" s="743"/>
      <c r="UYO66" s="743"/>
      <c r="UYP66" s="743"/>
      <c r="UYQ66" s="743"/>
      <c r="UYR66" s="743"/>
      <c r="UYS66" s="743"/>
      <c r="UYT66" s="743"/>
      <c r="UYU66" s="743"/>
      <c r="UYV66" s="743"/>
      <c r="UYW66" s="743"/>
      <c r="UYX66" s="743"/>
      <c r="UYY66" s="743"/>
      <c r="UYZ66" s="743"/>
      <c r="UZA66" s="743"/>
      <c r="UZB66" s="743"/>
      <c r="UZC66" s="743"/>
      <c r="UZD66" s="743"/>
      <c r="UZE66" s="743"/>
      <c r="UZF66" s="743"/>
      <c r="UZG66" s="743"/>
      <c r="UZH66" s="743"/>
      <c r="UZI66" s="743"/>
      <c r="UZJ66" s="743"/>
      <c r="UZK66" s="743"/>
      <c r="UZL66" s="743"/>
      <c r="UZM66" s="743"/>
      <c r="UZN66" s="743"/>
      <c r="UZO66" s="743"/>
      <c r="UZP66" s="743"/>
      <c r="UZQ66" s="743"/>
      <c r="UZR66" s="743"/>
      <c r="UZS66" s="743"/>
      <c r="UZT66" s="743"/>
      <c r="UZU66" s="743"/>
      <c r="UZV66" s="743"/>
      <c r="UZW66" s="743"/>
      <c r="UZX66" s="743"/>
      <c r="UZY66" s="743"/>
      <c r="UZZ66" s="743"/>
      <c r="VAA66" s="743"/>
      <c r="VAB66" s="743"/>
      <c r="VAC66" s="743"/>
      <c r="VAD66" s="743"/>
      <c r="VAE66" s="743"/>
      <c r="VAF66" s="743"/>
      <c r="VAG66" s="743"/>
      <c r="VAH66" s="743"/>
      <c r="VAI66" s="743"/>
      <c r="VAJ66" s="743"/>
      <c r="VAK66" s="743"/>
      <c r="VAL66" s="743"/>
      <c r="VAM66" s="743"/>
      <c r="VAN66" s="743"/>
      <c r="VAO66" s="743"/>
      <c r="VAP66" s="743"/>
      <c r="VAQ66" s="743"/>
      <c r="VAR66" s="743"/>
      <c r="VAS66" s="743"/>
      <c r="VAT66" s="743"/>
      <c r="VAU66" s="743"/>
      <c r="VAV66" s="743"/>
      <c r="VAW66" s="743"/>
      <c r="VAX66" s="743"/>
      <c r="VAY66" s="743"/>
      <c r="VAZ66" s="743"/>
      <c r="VBA66" s="743"/>
      <c r="VBB66" s="743"/>
      <c r="VBC66" s="743"/>
      <c r="VBD66" s="743"/>
      <c r="VBE66" s="743"/>
      <c r="VBF66" s="743"/>
      <c r="VBG66" s="743"/>
      <c r="VBH66" s="743"/>
      <c r="VBI66" s="743"/>
      <c r="VBJ66" s="743"/>
      <c r="VBK66" s="743"/>
      <c r="VBL66" s="743"/>
      <c r="VBM66" s="743"/>
      <c r="VBN66" s="743"/>
      <c r="VBO66" s="743"/>
      <c r="VBP66" s="743"/>
      <c r="VBQ66" s="743"/>
      <c r="VBR66" s="743"/>
      <c r="VBS66" s="743"/>
      <c r="VBT66" s="743"/>
      <c r="VBU66" s="743"/>
      <c r="VBV66" s="743"/>
      <c r="VBW66" s="743"/>
      <c r="VBX66" s="743"/>
      <c r="VBY66" s="743"/>
      <c r="VBZ66" s="743"/>
      <c r="VCA66" s="743"/>
      <c r="VCB66" s="743"/>
      <c r="VCC66" s="743"/>
      <c r="VCD66" s="743"/>
      <c r="VCE66" s="743"/>
      <c r="VCF66" s="743"/>
      <c r="VCG66" s="743"/>
      <c r="VCH66" s="743"/>
      <c r="VCI66" s="743"/>
      <c r="VCJ66" s="743"/>
      <c r="VCK66" s="743"/>
      <c r="VCL66" s="743"/>
      <c r="VCM66" s="743"/>
      <c r="VCN66" s="743"/>
      <c r="VCO66" s="743"/>
      <c r="VCP66" s="743"/>
      <c r="VCQ66" s="743"/>
      <c r="VCR66" s="743"/>
      <c r="VCS66" s="743"/>
      <c r="VCT66" s="743"/>
      <c r="VCU66" s="743"/>
      <c r="VCV66" s="743"/>
      <c r="VCW66" s="743"/>
      <c r="VCX66" s="743"/>
      <c r="VCY66" s="743"/>
      <c r="VCZ66" s="743"/>
      <c r="VDA66" s="743"/>
      <c r="VDB66" s="743"/>
      <c r="VDC66" s="743"/>
      <c r="VDD66" s="743"/>
      <c r="VDE66" s="743"/>
      <c r="VDF66" s="743"/>
      <c r="VDG66" s="743"/>
      <c r="VDH66" s="743"/>
      <c r="VDI66" s="743"/>
      <c r="VDJ66" s="743"/>
      <c r="VDK66" s="743"/>
      <c r="VDL66" s="743"/>
      <c r="VDM66" s="743"/>
      <c r="VDN66" s="743"/>
      <c r="VDO66" s="743"/>
      <c r="VDP66" s="743"/>
      <c r="VDQ66" s="743"/>
      <c r="VDR66" s="743"/>
      <c r="VDS66" s="743"/>
      <c r="VDT66" s="743"/>
      <c r="VDU66" s="743"/>
      <c r="VDV66" s="743"/>
      <c r="VDW66" s="743"/>
      <c r="VDX66" s="743"/>
      <c r="VDY66" s="743"/>
      <c r="VDZ66" s="743"/>
      <c r="VEA66" s="743"/>
      <c r="VEB66" s="743"/>
      <c r="VEC66" s="743"/>
      <c r="VED66" s="743"/>
      <c r="VEE66" s="743"/>
      <c r="VEF66" s="743"/>
      <c r="VEG66" s="743"/>
      <c r="VEH66" s="743"/>
      <c r="VEI66" s="743"/>
      <c r="VEJ66" s="743"/>
      <c r="VEK66" s="743"/>
      <c r="VEL66" s="743"/>
      <c r="VEM66" s="743"/>
      <c r="VEN66" s="743"/>
      <c r="VEO66" s="743"/>
      <c r="VEP66" s="743"/>
      <c r="VEQ66" s="743"/>
      <c r="VER66" s="743"/>
      <c r="VES66" s="743"/>
      <c r="VET66" s="743"/>
      <c r="VEU66" s="743"/>
      <c r="VEV66" s="743"/>
      <c r="VEW66" s="743"/>
      <c r="VEX66" s="743"/>
      <c r="VEY66" s="743"/>
      <c r="VEZ66" s="743"/>
      <c r="VFA66" s="743"/>
      <c r="VFB66" s="743"/>
      <c r="VFC66" s="743"/>
      <c r="VFD66" s="743"/>
      <c r="VFE66" s="743"/>
      <c r="VFF66" s="743"/>
      <c r="VFG66" s="743"/>
      <c r="VFH66" s="743"/>
      <c r="VFI66" s="743"/>
      <c r="VFJ66" s="743"/>
      <c r="VFK66" s="743"/>
      <c r="VFL66" s="743"/>
      <c r="VFM66" s="743"/>
      <c r="VFN66" s="743"/>
      <c r="VFO66" s="743"/>
      <c r="VFP66" s="743"/>
      <c r="VFQ66" s="743"/>
      <c r="VFR66" s="743"/>
      <c r="VFS66" s="743"/>
      <c r="VFT66" s="743"/>
      <c r="VFU66" s="743"/>
      <c r="VFV66" s="743"/>
      <c r="VFW66" s="743"/>
      <c r="VFX66" s="743"/>
      <c r="VFY66" s="743"/>
      <c r="VFZ66" s="743"/>
      <c r="VGA66" s="743"/>
      <c r="VGB66" s="743"/>
      <c r="VGC66" s="743"/>
      <c r="VGD66" s="743"/>
      <c r="VGE66" s="743"/>
      <c r="VGF66" s="743"/>
      <c r="VGG66" s="743"/>
      <c r="VGH66" s="743"/>
      <c r="VGI66" s="743"/>
      <c r="VGJ66" s="743"/>
      <c r="VGK66" s="743"/>
      <c r="VGL66" s="743"/>
      <c r="VGM66" s="743"/>
      <c r="VGN66" s="743"/>
      <c r="VGO66" s="743"/>
      <c r="VGP66" s="743"/>
      <c r="VGQ66" s="743"/>
      <c r="VGR66" s="743"/>
      <c r="VGS66" s="743"/>
      <c r="VGT66" s="743"/>
      <c r="VGU66" s="743"/>
      <c r="VGV66" s="743"/>
      <c r="VGW66" s="743"/>
      <c r="VGX66" s="743"/>
      <c r="VGY66" s="743"/>
      <c r="VGZ66" s="743"/>
      <c r="VHA66" s="743"/>
      <c r="VHB66" s="743"/>
      <c r="VHC66" s="743"/>
      <c r="VHD66" s="743"/>
      <c r="VHE66" s="743"/>
      <c r="VHF66" s="743"/>
      <c r="VHG66" s="743"/>
      <c r="VHH66" s="743"/>
      <c r="VHI66" s="743"/>
      <c r="VHJ66" s="743"/>
      <c r="VHK66" s="743"/>
      <c r="VHL66" s="743"/>
      <c r="VHM66" s="743"/>
      <c r="VHN66" s="743"/>
      <c r="VHO66" s="743"/>
      <c r="VHP66" s="743"/>
      <c r="VHQ66" s="743"/>
      <c r="VHR66" s="743"/>
      <c r="VHS66" s="743"/>
      <c r="VHT66" s="743"/>
      <c r="VHU66" s="743"/>
      <c r="VHV66" s="743"/>
      <c r="VHW66" s="743"/>
      <c r="VHX66" s="743"/>
      <c r="VHY66" s="743"/>
      <c r="VHZ66" s="743"/>
      <c r="VIA66" s="743"/>
      <c r="VIB66" s="743"/>
      <c r="VIC66" s="743"/>
      <c r="VID66" s="743"/>
      <c r="VIE66" s="743"/>
      <c r="VIF66" s="743"/>
      <c r="VIG66" s="743"/>
      <c r="VIH66" s="743"/>
      <c r="VII66" s="743"/>
      <c r="VIJ66" s="743"/>
      <c r="VIK66" s="743"/>
      <c r="VIL66" s="743"/>
      <c r="VIM66" s="743"/>
      <c r="VIN66" s="743"/>
      <c r="VIO66" s="743"/>
      <c r="VIP66" s="743"/>
      <c r="VIQ66" s="743"/>
      <c r="VIR66" s="743"/>
      <c r="VIS66" s="743"/>
      <c r="VIT66" s="743"/>
      <c r="VIU66" s="743"/>
      <c r="VIV66" s="743"/>
      <c r="VIW66" s="743"/>
      <c r="VIX66" s="743"/>
      <c r="VIY66" s="743"/>
      <c r="VIZ66" s="743"/>
      <c r="VJA66" s="743"/>
      <c r="VJB66" s="743"/>
      <c r="VJC66" s="743"/>
      <c r="VJD66" s="743"/>
      <c r="VJE66" s="743"/>
      <c r="VJF66" s="743"/>
      <c r="VJG66" s="743"/>
      <c r="VJH66" s="743"/>
      <c r="VJI66" s="743"/>
      <c r="VJJ66" s="743"/>
      <c r="VJK66" s="743"/>
      <c r="VJL66" s="743"/>
      <c r="VJM66" s="743"/>
      <c r="VJN66" s="743"/>
      <c r="VJO66" s="743"/>
      <c r="VJP66" s="743"/>
      <c r="VJQ66" s="743"/>
      <c r="VJR66" s="743"/>
      <c r="VJS66" s="743"/>
      <c r="VJT66" s="743"/>
      <c r="VJU66" s="743"/>
      <c r="VJV66" s="743"/>
      <c r="VJW66" s="743"/>
      <c r="VJX66" s="743"/>
      <c r="VJY66" s="743"/>
      <c r="VJZ66" s="743"/>
      <c r="VKA66" s="743"/>
      <c r="VKB66" s="743"/>
      <c r="VKC66" s="743"/>
      <c r="VKD66" s="743"/>
      <c r="VKE66" s="743"/>
      <c r="VKF66" s="743"/>
      <c r="VKG66" s="743"/>
      <c r="VKH66" s="743"/>
      <c r="VKI66" s="743"/>
      <c r="VKJ66" s="743"/>
      <c r="VKK66" s="743"/>
      <c r="VKL66" s="743"/>
      <c r="VKM66" s="743"/>
      <c r="VKN66" s="743"/>
      <c r="VKO66" s="743"/>
      <c r="VKP66" s="743"/>
      <c r="VKQ66" s="743"/>
      <c r="VKR66" s="743"/>
      <c r="VKS66" s="743"/>
      <c r="VKT66" s="743"/>
      <c r="VKU66" s="743"/>
      <c r="VKV66" s="743"/>
      <c r="VKW66" s="743"/>
      <c r="VKX66" s="743"/>
      <c r="VKY66" s="743"/>
      <c r="VKZ66" s="743"/>
      <c r="VLA66" s="743"/>
      <c r="VLB66" s="743"/>
      <c r="VLC66" s="743"/>
      <c r="VLD66" s="743"/>
      <c r="VLE66" s="743"/>
      <c r="VLF66" s="743"/>
      <c r="VLG66" s="743"/>
      <c r="VLH66" s="743"/>
      <c r="VLI66" s="743"/>
      <c r="VLJ66" s="743"/>
      <c r="VLK66" s="743"/>
      <c r="VLL66" s="743"/>
      <c r="VLM66" s="743"/>
      <c r="VLN66" s="743"/>
      <c r="VLO66" s="743"/>
      <c r="VLP66" s="743"/>
      <c r="VLQ66" s="743"/>
      <c r="VLR66" s="743"/>
      <c r="VLS66" s="743"/>
      <c r="VLT66" s="743"/>
      <c r="VLU66" s="743"/>
      <c r="VLV66" s="743"/>
      <c r="VLW66" s="743"/>
      <c r="VLX66" s="743"/>
      <c r="VLY66" s="743"/>
      <c r="VLZ66" s="743"/>
      <c r="VMA66" s="743"/>
      <c r="VMB66" s="743"/>
      <c r="VMC66" s="743"/>
      <c r="VMD66" s="743"/>
      <c r="VME66" s="743"/>
      <c r="VMF66" s="743"/>
      <c r="VMG66" s="743"/>
      <c r="VMH66" s="743"/>
      <c r="VMI66" s="743"/>
      <c r="VMJ66" s="743"/>
      <c r="VMK66" s="743"/>
      <c r="VML66" s="743"/>
      <c r="VMM66" s="743"/>
      <c r="VMN66" s="743"/>
      <c r="VMO66" s="743"/>
      <c r="VMP66" s="743"/>
      <c r="VMQ66" s="743"/>
      <c r="VMR66" s="743"/>
      <c r="VMS66" s="743"/>
      <c r="VMT66" s="743"/>
      <c r="VMU66" s="743"/>
      <c r="VMV66" s="743"/>
      <c r="VMW66" s="743"/>
      <c r="VMX66" s="743"/>
      <c r="VMY66" s="743"/>
      <c r="VMZ66" s="743"/>
      <c r="VNA66" s="743"/>
      <c r="VNB66" s="743"/>
      <c r="VNC66" s="743"/>
      <c r="VND66" s="743"/>
      <c r="VNE66" s="743"/>
      <c r="VNF66" s="743"/>
      <c r="VNG66" s="743"/>
      <c r="VNH66" s="743"/>
      <c r="VNI66" s="743"/>
      <c r="VNJ66" s="743"/>
      <c r="VNK66" s="743"/>
      <c r="VNL66" s="743"/>
      <c r="VNM66" s="743"/>
      <c r="VNN66" s="743"/>
      <c r="VNO66" s="743"/>
      <c r="VNP66" s="743"/>
      <c r="VNQ66" s="743"/>
      <c r="VNR66" s="743"/>
      <c r="VNS66" s="743"/>
      <c r="VNT66" s="743"/>
      <c r="VNU66" s="743"/>
      <c r="VNV66" s="743"/>
      <c r="VNW66" s="743"/>
      <c r="VNX66" s="743"/>
      <c r="VNY66" s="743"/>
      <c r="VNZ66" s="743"/>
      <c r="VOA66" s="743"/>
      <c r="VOB66" s="743"/>
      <c r="VOC66" s="743"/>
      <c r="VOD66" s="743"/>
      <c r="VOE66" s="743"/>
      <c r="VOF66" s="743"/>
      <c r="VOG66" s="743"/>
      <c r="VOH66" s="743"/>
      <c r="VOI66" s="743"/>
      <c r="VOJ66" s="743"/>
      <c r="VOK66" s="743"/>
      <c r="VOL66" s="743"/>
      <c r="VOM66" s="743"/>
      <c r="VON66" s="743"/>
      <c r="VOO66" s="743"/>
      <c r="VOP66" s="743"/>
      <c r="VOQ66" s="743"/>
      <c r="VOR66" s="743"/>
      <c r="VOS66" s="743"/>
      <c r="VOT66" s="743"/>
      <c r="VOU66" s="743"/>
      <c r="VOV66" s="743"/>
      <c r="VOW66" s="743"/>
      <c r="VOX66" s="743"/>
      <c r="VOY66" s="743"/>
      <c r="VOZ66" s="743"/>
      <c r="VPA66" s="743"/>
      <c r="VPB66" s="743"/>
      <c r="VPC66" s="743"/>
      <c r="VPD66" s="743"/>
      <c r="VPE66" s="743"/>
      <c r="VPF66" s="743"/>
      <c r="VPG66" s="743"/>
      <c r="VPH66" s="743"/>
      <c r="VPI66" s="743"/>
      <c r="VPJ66" s="743"/>
      <c r="VPK66" s="743"/>
      <c r="VPL66" s="743"/>
      <c r="VPM66" s="743"/>
      <c r="VPN66" s="743"/>
      <c r="VPO66" s="743"/>
      <c r="VPP66" s="743"/>
      <c r="VPQ66" s="743"/>
      <c r="VPR66" s="743"/>
      <c r="VPS66" s="743"/>
      <c r="VPT66" s="743"/>
      <c r="VPU66" s="743"/>
      <c r="VPV66" s="743"/>
      <c r="VPW66" s="743"/>
      <c r="VPX66" s="743"/>
      <c r="VPY66" s="743"/>
      <c r="VPZ66" s="743"/>
      <c r="VQA66" s="743"/>
      <c r="VQB66" s="743"/>
      <c r="VQC66" s="743"/>
      <c r="VQD66" s="743"/>
      <c r="VQE66" s="743"/>
      <c r="VQF66" s="743"/>
      <c r="VQG66" s="743"/>
      <c r="VQH66" s="743"/>
      <c r="VQI66" s="743"/>
      <c r="VQJ66" s="743"/>
      <c r="VQK66" s="743"/>
      <c r="VQL66" s="743"/>
      <c r="VQM66" s="743"/>
      <c r="VQN66" s="743"/>
      <c r="VQO66" s="743"/>
      <c r="VQP66" s="743"/>
      <c r="VQQ66" s="743"/>
      <c r="VQR66" s="743"/>
      <c r="VQS66" s="743"/>
      <c r="VQT66" s="743"/>
      <c r="VQU66" s="743"/>
      <c r="VQV66" s="743"/>
      <c r="VQW66" s="743"/>
      <c r="VQX66" s="743"/>
      <c r="VQY66" s="743"/>
      <c r="VQZ66" s="743"/>
      <c r="VRA66" s="743"/>
      <c r="VRB66" s="743"/>
      <c r="VRC66" s="743"/>
      <c r="VRD66" s="743"/>
      <c r="VRE66" s="743"/>
      <c r="VRF66" s="743"/>
      <c r="VRG66" s="743"/>
      <c r="VRH66" s="743"/>
      <c r="VRI66" s="743"/>
      <c r="VRJ66" s="743"/>
      <c r="VRK66" s="743"/>
      <c r="VRL66" s="743"/>
      <c r="VRM66" s="743"/>
      <c r="VRN66" s="743"/>
      <c r="VRO66" s="743"/>
      <c r="VRP66" s="743"/>
      <c r="VRQ66" s="743"/>
      <c r="VRR66" s="743"/>
      <c r="VRS66" s="743"/>
      <c r="VRT66" s="743"/>
      <c r="VRU66" s="743"/>
      <c r="VRV66" s="743"/>
      <c r="VRW66" s="743"/>
      <c r="VRX66" s="743"/>
      <c r="VRY66" s="743"/>
      <c r="VRZ66" s="743"/>
      <c r="VSA66" s="743"/>
      <c r="VSB66" s="743"/>
      <c r="VSC66" s="743"/>
      <c r="VSD66" s="743"/>
      <c r="VSE66" s="743"/>
      <c r="VSF66" s="743"/>
      <c r="VSG66" s="743"/>
      <c r="VSH66" s="743"/>
      <c r="VSI66" s="743"/>
      <c r="VSJ66" s="743"/>
      <c r="VSK66" s="743"/>
      <c r="VSL66" s="743"/>
      <c r="VSM66" s="743"/>
      <c r="VSN66" s="743"/>
      <c r="VSO66" s="743"/>
      <c r="VSP66" s="743"/>
      <c r="VSQ66" s="743"/>
      <c r="VSR66" s="743"/>
      <c r="VSS66" s="743"/>
      <c r="VST66" s="743"/>
      <c r="VSU66" s="743"/>
      <c r="VSV66" s="743"/>
      <c r="VSW66" s="743"/>
      <c r="VSX66" s="743"/>
      <c r="VSY66" s="743"/>
      <c r="VSZ66" s="743"/>
      <c r="VTA66" s="743"/>
      <c r="VTB66" s="743"/>
      <c r="VTC66" s="743"/>
      <c r="VTD66" s="743"/>
      <c r="VTE66" s="743"/>
      <c r="VTF66" s="743"/>
      <c r="VTG66" s="743"/>
      <c r="VTH66" s="743"/>
      <c r="VTI66" s="743"/>
      <c r="VTJ66" s="743"/>
      <c r="VTK66" s="743"/>
      <c r="VTL66" s="743"/>
      <c r="VTM66" s="743"/>
      <c r="VTN66" s="743"/>
      <c r="VTO66" s="743"/>
      <c r="VTP66" s="743"/>
      <c r="VTQ66" s="743"/>
      <c r="VTR66" s="743"/>
      <c r="VTS66" s="743"/>
      <c r="VTT66" s="743"/>
      <c r="VTU66" s="743"/>
      <c r="VTV66" s="743"/>
      <c r="VTW66" s="743"/>
      <c r="VTX66" s="743"/>
      <c r="VTY66" s="743"/>
      <c r="VTZ66" s="743"/>
      <c r="VUA66" s="743"/>
      <c r="VUB66" s="743"/>
      <c r="VUC66" s="743"/>
      <c r="VUD66" s="743"/>
      <c r="VUE66" s="743"/>
      <c r="VUF66" s="743"/>
      <c r="VUG66" s="743"/>
      <c r="VUH66" s="743"/>
      <c r="VUI66" s="743"/>
      <c r="VUJ66" s="743"/>
      <c r="VUK66" s="743"/>
      <c r="VUL66" s="743"/>
      <c r="VUM66" s="743"/>
      <c r="VUN66" s="743"/>
      <c r="VUO66" s="743"/>
      <c r="VUP66" s="743"/>
      <c r="VUQ66" s="743"/>
      <c r="VUR66" s="743"/>
      <c r="VUS66" s="743"/>
      <c r="VUT66" s="743"/>
      <c r="VUU66" s="743"/>
      <c r="VUV66" s="743"/>
      <c r="VUW66" s="743"/>
      <c r="VUX66" s="743"/>
      <c r="VUY66" s="743"/>
      <c r="VUZ66" s="743"/>
      <c r="VVA66" s="743"/>
      <c r="VVB66" s="743"/>
      <c r="VVC66" s="743"/>
      <c r="VVD66" s="743"/>
      <c r="VVE66" s="743"/>
      <c r="VVF66" s="743"/>
      <c r="VVG66" s="743"/>
      <c r="VVH66" s="743"/>
      <c r="VVI66" s="743"/>
      <c r="VVJ66" s="743"/>
      <c r="VVK66" s="743"/>
      <c r="VVL66" s="743"/>
      <c r="VVM66" s="743"/>
      <c r="VVN66" s="743"/>
      <c r="VVO66" s="743"/>
      <c r="VVP66" s="743"/>
      <c r="VVQ66" s="743"/>
      <c r="VVR66" s="743"/>
      <c r="VVS66" s="743"/>
      <c r="VVT66" s="743"/>
      <c r="VVU66" s="743"/>
      <c r="VVV66" s="743"/>
      <c r="VVW66" s="743"/>
      <c r="VVX66" s="743"/>
      <c r="VVY66" s="743"/>
      <c r="VVZ66" s="743"/>
      <c r="VWA66" s="743"/>
      <c r="VWB66" s="743"/>
      <c r="VWC66" s="743"/>
      <c r="VWD66" s="743"/>
      <c r="VWE66" s="743"/>
      <c r="VWF66" s="743"/>
      <c r="VWG66" s="743"/>
      <c r="VWH66" s="743"/>
      <c r="VWI66" s="743"/>
      <c r="VWJ66" s="743"/>
      <c r="VWK66" s="743"/>
      <c r="VWL66" s="743"/>
      <c r="VWM66" s="743"/>
      <c r="VWN66" s="743"/>
      <c r="VWO66" s="743"/>
      <c r="VWP66" s="743"/>
      <c r="VWQ66" s="743"/>
      <c r="VWR66" s="743"/>
      <c r="VWS66" s="743"/>
      <c r="VWT66" s="743"/>
      <c r="VWU66" s="743"/>
      <c r="VWV66" s="743"/>
      <c r="VWW66" s="743"/>
      <c r="VWX66" s="743"/>
      <c r="VWY66" s="743"/>
      <c r="VWZ66" s="743"/>
      <c r="VXA66" s="743"/>
      <c r="VXB66" s="743"/>
      <c r="VXC66" s="743"/>
      <c r="VXD66" s="743"/>
      <c r="VXE66" s="743"/>
      <c r="VXF66" s="743"/>
      <c r="VXG66" s="743"/>
      <c r="VXH66" s="743"/>
      <c r="VXI66" s="743"/>
      <c r="VXJ66" s="743"/>
      <c r="VXK66" s="743"/>
      <c r="VXL66" s="743"/>
      <c r="VXM66" s="743"/>
      <c r="VXN66" s="743"/>
      <c r="VXO66" s="743"/>
      <c r="VXP66" s="743"/>
      <c r="VXQ66" s="743"/>
      <c r="VXR66" s="743"/>
      <c r="VXS66" s="743"/>
      <c r="VXT66" s="743"/>
      <c r="VXU66" s="743"/>
      <c r="VXV66" s="743"/>
      <c r="VXW66" s="743"/>
      <c r="VXX66" s="743"/>
      <c r="VXY66" s="743"/>
      <c r="VXZ66" s="743"/>
      <c r="VYA66" s="743"/>
      <c r="VYB66" s="743"/>
      <c r="VYC66" s="743"/>
      <c r="VYD66" s="743"/>
      <c r="VYE66" s="743"/>
      <c r="VYF66" s="743"/>
      <c r="VYG66" s="743"/>
      <c r="VYH66" s="743"/>
      <c r="VYI66" s="743"/>
      <c r="VYJ66" s="743"/>
      <c r="VYK66" s="743"/>
      <c r="VYL66" s="743"/>
      <c r="VYM66" s="743"/>
      <c r="VYN66" s="743"/>
      <c r="VYO66" s="743"/>
      <c r="VYP66" s="743"/>
      <c r="VYQ66" s="743"/>
      <c r="VYR66" s="743"/>
      <c r="VYS66" s="743"/>
      <c r="VYT66" s="743"/>
      <c r="VYU66" s="743"/>
      <c r="VYV66" s="743"/>
      <c r="VYW66" s="743"/>
      <c r="VYX66" s="743"/>
      <c r="VYY66" s="743"/>
      <c r="VYZ66" s="743"/>
      <c r="VZA66" s="743"/>
      <c r="VZB66" s="743"/>
      <c r="VZC66" s="743"/>
      <c r="VZD66" s="743"/>
      <c r="VZE66" s="743"/>
      <c r="VZF66" s="743"/>
      <c r="VZG66" s="743"/>
      <c r="VZH66" s="743"/>
      <c r="VZI66" s="743"/>
      <c r="VZJ66" s="743"/>
      <c r="VZK66" s="743"/>
      <c r="VZL66" s="743"/>
      <c r="VZM66" s="743"/>
      <c r="VZN66" s="743"/>
      <c r="VZO66" s="743"/>
      <c r="VZP66" s="743"/>
      <c r="VZQ66" s="743"/>
      <c r="VZR66" s="743"/>
      <c r="VZS66" s="743"/>
      <c r="VZT66" s="743"/>
      <c r="VZU66" s="743"/>
      <c r="VZV66" s="743"/>
      <c r="VZW66" s="743"/>
      <c r="VZX66" s="743"/>
      <c r="VZY66" s="743"/>
      <c r="VZZ66" s="743"/>
      <c r="WAA66" s="743"/>
      <c r="WAB66" s="743"/>
      <c r="WAC66" s="743"/>
      <c r="WAD66" s="743"/>
      <c r="WAE66" s="743"/>
      <c r="WAF66" s="743"/>
      <c r="WAG66" s="743"/>
      <c r="WAH66" s="743"/>
      <c r="WAI66" s="743"/>
      <c r="WAJ66" s="743"/>
      <c r="WAK66" s="743"/>
      <c r="WAL66" s="743"/>
      <c r="WAM66" s="743"/>
      <c r="WAN66" s="743"/>
      <c r="WAO66" s="743"/>
      <c r="WAP66" s="743"/>
      <c r="WAQ66" s="743"/>
      <c r="WAR66" s="743"/>
      <c r="WAS66" s="743"/>
      <c r="WAT66" s="743"/>
      <c r="WAU66" s="743"/>
      <c r="WAV66" s="743"/>
      <c r="WAW66" s="743"/>
      <c r="WAX66" s="743"/>
      <c r="WAY66" s="743"/>
      <c r="WAZ66" s="743"/>
      <c r="WBA66" s="743"/>
      <c r="WBB66" s="743"/>
      <c r="WBC66" s="743"/>
      <c r="WBD66" s="743"/>
      <c r="WBE66" s="743"/>
      <c r="WBF66" s="743"/>
      <c r="WBG66" s="743"/>
      <c r="WBH66" s="743"/>
      <c r="WBI66" s="743"/>
      <c r="WBJ66" s="743"/>
      <c r="WBK66" s="743"/>
      <c r="WBL66" s="743"/>
      <c r="WBM66" s="743"/>
      <c r="WBN66" s="743"/>
      <c r="WBO66" s="743"/>
      <c r="WBP66" s="743"/>
      <c r="WBQ66" s="743"/>
      <c r="WBR66" s="743"/>
      <c r="WBS66" s="743"/>
      <c r="WBT66" s="743"/>
      <c r="WBU66" s="743"/>
      <c r="WBV66" s="743"/>
      <c r="WBW66" s="743"/>
      <c r="WBX66" s="743"/>
      <c r="WBY66" s="743"/>
      <c r="WBZ66" s="743"/>
      <c r="WCA66" s="743"/>
      <c r="WCB66" s="743"/>
      <c r="WCC66" s="743"/>
      <c r="WCD66" s="743"/>
      <c r="WCE66" s="743"/>
      <c r="WCF66" s="743"/>
      <c r="WCG66" s="743"/>
      <c r="WCH66" s="743"/>
      <c r="WCI66" s="743"/>
      <c r="WCJ66" s="743"/>
      <c r="WCK66" s="743"/>
      <c r="WCL66" s="743"/>
      <c r="WCM66" s="743"/>
      <c r="WCN66" s="743"/>
      <c r="WCO66" s="743"/>
      <c r="WCP66" s="743"/>
      <c r="WCQ66" s="743"/>
      <c r="WCR66" s="743"/>
      <c r="WCS66" s="743"/>
      <c r="WCT66" s="743"/>
      <c r="WCU66" s="743"/>
      <c r="WCV66" s="743"/>
      <c r="WCW66" s="743"/>
      <c r="WCX66" s="743"/>
      <c r="WCY66" s="743"/>
      <c r="WCZ66" s="743"/>
      <c r="WDA66" s="743"/>
      <c r="WDB66" s="743"/>
      <c r="WDC66" s="743"/>
      <c r="WDD66" s="743"/>
      <c r="WDE66" s="743"/>
      <c r="WDF66" s="743"/>
      <c r="WDG66" s="743"/>
      <c r="WDH66" s="743"/>
      <c r="WDI66" s="743"/>
      <c r="WDJ66" s="743"/>
      <c r="WDK66" s="743"/>
      <c r="WDL66" s="743"/>
      <c r="WDM66" s="743"/>
      <c r="WDN66" s="743"/>
      <c r="WDO66" s="743"/>
      <c r="WDP66" s="743"/>
      <c r="WDQ66" s="743"/>
      <c r="WDR66" s="743"/>
      <c r="WDS66" s="743"/>
      <c r="WDT66" s="743"/>
      <c r="WDU66" s="743"/>
      <c r="WDV66" s="743"/>
      <c r="WDW66" s="743"/>
      <c r="WDX66" s="743"/>
      <c r="WDY66" s="743"/>
      <c r="WDZ66" s="743"/>
      <c r="WEA66" s="743"/>
      <c r="WEB66" s="743"/>
      <c r="WEC66" s="743"/>
      <c r="WED66" s="743"/>
      <c r="WEE66" s="743"/>
      <c r="WEF66" s="743"/>
      <c r="WEG66" s="743"/>
      <c r="WEH66" s="743"/>
      <c r="WEI66" s="743"/>
      <c r="WEJ66" s="743"/>
      <c r="WEK66" s="743"/>
      <c r="WEL66" s="743"/>
      <c r="WEM66" s="743"/>
      <c r="WEN66" s="743"/>
      <c r="WEO66" s="743"/>
      <c r="WEP66" s="743"/>
      <c r="WEQ66" s="743"/>
      <c r="WER66" s="743"/>
      <c r="WES66" s="743"/>
      <c r="WET66" s="743"/>
      <c r="WEU66" s="743"/>
      <c r="WEV66" s="743"/>
      <c r="WEW66" s="743"/>
      <c r="WEX66" s="743"/>
      <c r="WEY66" s="743"/>
      <c r="WEZ66" s="743"/>
      <c r="WFA66" s="743"/>
      <c r="WFB66" s="743"/>
      <c r="WFC66" s="743"/>
      <c r="WFD66" s="743"/>
      <c r="WFE66" s="743"/>
      <c r="WFF66" s="743"/>
      <c r="WFG66" s="743"/>
      <c r="WFH66" s="743"/>
      <c r="WFI66" s="743"/>
      <c r="WFJ66" s="743"/>
      <c r="WFK66" s="743"/>
      <c r="WFL66" s="743"/>
      <c r="WFM66" s="743"/>
      <c r="WFN66" s="743"/>
      <c r="WFO66" s="743"/>
      <c r="WFP66" s="743"/>
      <c r="WFQ66" s="743"/>
      <c r="WFR66" s="743"/>
      <c r="WFS66" s="743"/>
      <c r="WFT66" s="743"/>
      <c r="WFU66" s="743"/>
      <c r="WFV66" s="743"/>
      <c r="WFW66" s="743"/>
      <c r="WFX66" s="743"/>
      <c r="WFY66" s="743"/>
      <c r="WFZ66" s="743"/>
      <c r="WGA66" s="743"/>
      <c r="WGB66" s="743"/>
      <c r="WGC66" s="743"/>
      <c r="WGD66" s="743"/>
      <c r="WGE66" s="743"/>
      <c r="WGF66" s="743"/>
      <c r="WGG66" s="743"/>
      <c r="WGH66" s="743"/>
      <c r="WGI66" s="743"/>
      <c r="WGJ66" s="743"/>
      <c r="WGK66" s="743"/>
      <c r="WGL66" s="743"/>
      <c r="WGM66" s="743"/>
      <c r="WGN66" s="743"/>
      <c r="WGO66" s="743"/>
      <c r="WGP66" s="743"/>
      <c r="WGQ66" s="743"/>
      <c r="WGR66" s="743"/>
      <c r="WGS66" s="743"/>
      <c r="WGT66" s="743"/>
      <c r="WGU66" s="743"/>
      <c r="WGV66" s="743"/>
      <c r="WGW66" s="743"/>
      <c r="WGX66" s="743"/>
      <c r="WGY66" s="743"/>
      <c r="WGZ66" s="743"/>
      <c r="WHA66" s="743"/>
      <c r="WHB66" s="743"/>
      <c r="WHC66" s="743"/>
      <c r="WHD66" s="743"/>
      <c r="WHE66" s="743"/>
      <c r="WHF66" s="743"/>
      <c r="WHG66" s="743"/>
      <c r="WHH66" s="743"/>
      <c r="WHI66" s="743"/>
      <c r="WHJ66" s="743"/>
      <c r="WHK66" s="743"/>
      <c r="WHL66" s="743"/>
      <c r="WHM66" s="743"/>
      <c r="WHN66" s="743"/>
      <c r="WHO66" s="743"/>
      <c r="WHP66" s="743"/>
      <c r="WHQ66" s="743"/>
      <c r="WHR66" s="743"/>
      <c r="WHS66" s="743"/>
      <c r="WHT66" s="743"/>
      <c r="WHU66" s="743"/>
      <c r="WHV66" s="743"/>
      <c r="WHW66" s="743"/>
      <c r="WHX66" s="743"/>
      <c r="WHY66" s="743"/>
      <c r="WHZ66" s="743"/>
      <c r="WIA66" s="743"/>
      <c r="WIB66" s="743"/>
      <c r="WIC66" s="743"/>
      <c r="WID66" s="743"/>
      <c r="WIE66" s="743"/>
      <c r="WIF66" s="743"/>
      <c r="WIG66" s="743"/>
      <c r="WIH66" s="743"/>
      <c r="WII66" s="743"/>
      <c r="WIJ66" s="743"/>
      <c r="WIK66" s="743"/>
      <c r="WIL66" s="743"/>
      <c r="WIM66" s="743"/>
      <c r="WIN66" s="743"/>
      <c r="WIO66" s="743"/>
      <c r="WIP66" s="743"/>
      <c r="WIQ66" s="743"/>
      <c r="WIR66" s="743"/>
      <c r="WIS66" s="743"/>
      <c r="WIT66" s="743"/>
      <c r="WIU66" s="743"/>
      <c r="WIV66" s="743"/>
      <c r="WIW66" s="743"/>
      <c r="WIX66" s="743"/>
      <c r="WIY66" s="743"/>
      <c r="WIZ66" s="743"/>
      <c r="WJA66" s="743"/>
      <c r="WJB66" s="743"/>
      <c r="WJC66" s="743"/>
      <c r="WJD66" s="743"/>
      <c r="WJE66" s="743"/>
      <c r="WJF66" s="743"/>
      <c r="WJG66" s="743"/>
      <c r="WJH66" s="743"/>
      <c r="WJI66" s="743"/>
      <c r="WJJ66" s="743"/>
      <c r="WJK66" s="743"/>
      <c r="WJL66" s="743"/>
      <c r="WJM66" s="743"/>
      <c r="WJN66" s="743"/>
      <c r="WJO66" s="743"/>
      <c r="WJP66" s="743"/>
      <c r="WJQ66" s="743"/>
      <c r="WJR66" s="743"/>
      <c r="WJS66" s="743"/>
      <c r="WJT66" s="743"/>
      <c r="WJU66" s="743"/>
      <c r="WJV66" s="743"/>
      <c r="WJW66" s="743"/>
      <c r="WJX66" s="743"/>
      <c r="WJY66" s="743"/>
      <c r="WJZ66" s="743"/>
      <c r="WKA66" s="743"/>
      <c r="WKB66" s="743"/>
      <c r="WKC66" s="743"/>
      <c r="WKD66" s="743"/>
      <c r="WKE66" s="743"/>
      <c r="WKF66" s="743"/>
      <c r="WKG66" s="743"/>
      <c r="WKH66" s="743"/>
      <c r="WKI66" s="743"/>
      <c r="WKJ66" s="743"/>
      <c r="WKK66" s="743"/>
      <c r="WKL66" s="743"/>
      <c r="WKM66" s="743"/>
      <c r="WKN66" s="743"/>
      <c r="WKO66" s="743"/>
      <c r="WKP66" s="743"/>
      <c r="WKQ66" s="743"/>
      <c r="WKR66" s="743"/>
      <c r="WKS66" s="743"/>
      <c r="WKT66" s="743"/>
      <c r="WKU66" s="743"/>
      <c r="WKV66" s="743"/>
      <c r="WKW66" s="743"/>
      <c r="WKX66" s="743"/>
      <c r="WKY66" s="743"/>
      <c r="WKZ66" s="743"/>
      <c r="WLA66" s="743"/>
      <c r="WLB66" s="743"/>
      <c r="WLC66" s="743"/>
      <c r="WLD66" s="743"/>
      <c r="WLE66" s="743"/>
      <c r="WLF66" s="743"/>
      <c r="WLG66" s="743"/>
      <c r="WLH66" s="743"/>
      <c r="WLI66" s="743"/>
      <c r="WLJ66" s="743"/>
      <c r="WLK66" s="743"/>
      <c r="WLL66" s="743"/>
      <c r="WLM66" s="743"/>
      <c r="WLN66" s="743"/>
      <c r="WLO66" s="743"/>
      <c r="WLP66" s="743"/>
      <c r="WLQ66" s="743"/>
      <c r="WLR66" s="743"/>
      <c r="WLS66" s="743"/>
      <c r="WLT66" s="743"/>
      <c r="WLU66" s="743"/>
      <c r="WLV66" s="743"/>
      <c r="WLW66" s="743"/>
      <c r="WLX66" s="743"/>
      <c r="WLY66" s="743"/>
      <c r="WLZ66" s="743"/>
      <c r="WMA66" s="743"/>
      <c r="WMB66" s="743"/>
      <c r="WMC66" s="743"/>
      <c r="WMD66" s="743"/>
      <c r="WME66" s="743"/>
      <c r="WMF66" s="743"/>
      <c r="WMG66" s="743"/>
      <c r="WMH66" s="743"/>
      <c r="WMI66" s="743"/>
      <c r="WMJ66" s="743"/>
      <c r="WMK66" s="743"/>
      <c r="WML66" s="743"/>
      <c r="WMM66" s="743"/>
      <c r="WMN66" s="743"/>
      <c r="WMO66" s="743"/>
      <c r="WMP66" s="743"/>
      <c r="WMQ66" s="743"/>
      <c r="WMR66" s="743"/>
      <c r="WMS66" s="743"/>
      <c r="WMT66" s="743"/>
      <c r="WMU66" s="743"/>
      <c r="WMV66" s="743"/>
      <c r="WMW66" s="743"/>
      <c r="WMX66" s="743"/>
      <c r="WMY66" s="743"/>
      <c r="WMZ66" s="743"/>
      <c r="WNA66" s="743"/>
      <c r="WNB66" s="743"/>
      <c r="WNC66" s="743"/>
      <c r="WND66" s="743"/>
      <c r="WNE66" s="743"/>
      <c r="WNF66" s="743"/>
      <c r="WNG66" s="743"/>
      <c r="WNH66" s="743"/>
      <c r="WNI66" s="743"/>
      <c r="WNJ66" s="743"/>
      <c r="WNK66" s="743"/>
      <c r="WNL66" s="743"/>
      <c r="WNM66" s="743"/>
      <c r="WNN66" s="743"/>
      <c r="WNO66" s="743"/>
      <c r="WNP66" s="743"/>
      <c r="WNQ66" s="743"/>
      <c r="WNR66" s="743"/>
      <c r="WNS66" s="743"/>
      <c r="WNT66" s="743"/>
      <c r="WNU66" s="743"/>
      <c r="WNV66" s="743"/>
      <c r="WNW66" s="743"/>
      <c r="WNX66" s="743"/>
      <c r="WNY66" s="743"/>
      <c r="WNZ66" s="743"/>
      <c r="WOA66" s="743"/>
      <c r="WOB66" s="743"/>
      <c r="WOC66" s="743"/>
      <c r="WOD66" s="743"/>
      <c r="WOE66" s="743"/>
      <c r="WOF66" s="743"/>
      <c r="WOG66" s="743"/>
      <c r="WOH66" s="743"/>
      <c r="WOI66" s="743"/>
      <c r="WOJ66" s="743"/>
      <c r="WOK66" s="743"/>
      <c r="WOL66" s="743"/>
      <c r="WOM66" s="743"/>
      <c r="WON66" s="743"/>
      <c r="WOO66" s="743"/>
      <c r="WOP66" s="743"/>
      <c r="WOQ66" s="743"/>
      <c r="WOR66" s="743"/>
      <c r="WOS66" s="743"/>
      <c r="WOT66" s="743"/>
      <c r="WOU66" s="743"/>
      <c r="WOV66" s="743"/>
      <c r="WOW66" s="743"/>
      <c r="WOX66" s="743"/>
      <c r="WOY66" s="743"/>
      <c r="WOZ66" s="743"/>
      <c r="WPA66" s="743"/>
      <c r="WPB66" s="743"/>
      <c r="WPC66" s="743"/>
      <c r="WPD66" s="743"/>
      <c r="WPE66" s="743"/>
      <c r="WPF66" s="743"/>
      <c r="WPG66" s="743"/>
      <c r="WPH66" s="743"/>
      <c r="WPI66" s="743"/>
      <c r="WPJ66" s="743"/>
      <c r="WPK66" s="743"/>
      <c r="WPL66" s="743"/>
      <c r="WPM66" s="743"/>
      <c r="WPN66" s="743"/>
      <c r="WPO66" s="743"/>
      <c r="WPP66" s="743"/>
      <c r="WPQ66" s="743"/>
      <c r="WPR66" s="743"/>
      <c r="WPS66" s="743"/>
      <c r="WPT66" s="743"/>
      <c r="WPU66" s="743"/>
      <c r="WPV66" s="743"/>
      <c r="WPW66" s="743"/>
      <c r="WPX66" s="743"/>
      <c r="WPY66" s="743"/>
      <c r="WPZ66" s="743"/>
      <c r="WQA66" s="743"/>
      <c r="WQB66" s="743"/>
      <c r="WQC66" s="743"/>
      <c r="WQD66" s="743"/>
      <c r="WQE66" s="743"/>
      <c r="WQF66" s="743"/>
      <c r="WQG66" s="743"/>
      <c r="WQH66" s="743"/>
      <c r="WQI66" s="743"/>
      <c r="WQJ66" s="743"/>
      <c r="WQK66" s="743"/>
      <c r="WQL66" s="743"/>
      <c r="WQM66" s="743"/>
      <c r="WQN66" s="743"/>
      <c r="WQO66" s="743"/>
      <c r="WQP66" s="743"/>
      <c r="WQQ66" s="743"/>
      <c r="WQR66" s="743"/>
      <c r="WQS66" s="743"/>
      <c r="WQT66" s="743"/>
      <c r="WQU66" s="743"/>
      <c r="WQV66" s="743"/>
      <c r="WQW66" s="743"/>
      <c r="WQX66" s="743"/>
      <c r="WQY66" s="743"/>
      <c r="WQZ66" s="743"/>
      <c r="WRA66" s="743"/>
      <c r="WRB66" s="743"/>
      <c r="WRC66" s="743"/>
      <c r="WRD66" s="743"/>
      <c r="WRE66" s="743"/>
      <c r="WRF66" s="743"/>
      <c r="WRG66" s="743"/>
      <c r="WRH66" s="743"/>
      <c r="WRI66" s="743"/>
      <c r="WRJ66" s="743"/>
      <c r="WRK66" s="743"/>
      <c r="WRL66" s="743"/>
      <c r="WRM66" s="743"/>
      <c r="WRN66" s="743"/>
      <c r="WRO66" s="743"/>
      <c r="WRP66" s="743"/>
      <c r="WRQ66" s="743"/>
      <c r="WRR66" s="743"/>
      <c r="WRS66" s="743"/>
      <c r="WRT66" s="743"/>
      <c r="WRU66" s="743"/>
      <c r="WRV66" s="743"/>
      <c r="WRW66" s="743"/>
      <c r="WRX66" s="743"/>
      <c r="WRY66" s="743"/>
      <c r="WRZ66" s="743"/>
      <c r="WSA66" s="743"/>
      <c r="WSB66" s="743"/>
      <c r="WSC66" s="743"/>
      <c r="WSD66" s="743"/>
      <c r="WSE66" s="743"/>
      <c r="WSF66" s="743"/>
      <c r="WSG66" s="743"/>
      <c r="WSH66" s="743"/>
      <c r="WSI66" s="743"/>
      <c r="WSJ66" s="743"/>
      <c r="WSK66" s="743"/>
      <c r="WSL66" s="743"/>
      <c r="WSM66" s="743"/>
      <c r="WSN66" s="743"/>
      <c r="WSO66" s="743"/>
      <c r="WSP66" s="743"/>
      <c r="WSQ66" s="743"/>
      <c r="WSR66" s="743"/>
      <c r="WSS66" s="743"/>
      <c r="WST66" s="743"/>
      <c r="WSU66" s="743"/>
      <c r="WSV66" s="743"/>
      <c r="WSW66" s="743"/>
      <c r="WSX66" s="743"/>
      <c r="WSY66" s="743"/>
      <c r="WSZ66" s="743"/>
      <c r="WTA66" s="743"/>
      <c r="WTB66" s="743"/>
      <c r="WTC66" s="743"/>
      <c r="WTD66" s="743"/>
      <c r="WTE66" s="743"/>
      <c r="WTF66" s="743"/>
      <c r="WTG66" s="743"/>
      <c r="WTH66" s="743"/>
      <c r="WTI66" s="743"/>
      <c r="WTJ66" s="743"/>
      <c r="WTK66" s="743"/>
      <c r="WTL66" s="743"/>
      <c r="WTM66" s="743"/>
      <c r="WTN66" s="743"/>
      <c r="WTO66" s="743"/>
      <c r="WTP66" s="743"/>
      <c r="WTQ66" s="743"/>
      <c r="WTR66" s="743"/>
      <c r="WTS66" s="743"/>
      <c r="WTT66" s="743"/>
      <c r="WTU66" s="743"/>
      <c r="WTV66" s="743"/>
      <c r="WTW66" s="743"/>
      <c r="WTX66" s="743"/>
      <c r="WTY66" s="743"/>
      <c r="WTZ66" s="743"/>
      <c r="WUA66" s="743"/>
      <c r="WUB66" s="743"/>
      <c r="WUC66" s="743"/>
      <c r="WUD66" s="743"/>
      <c r="WUE66" s="743"/>
      <c r="WUF66" s="743"/>
      <c r="WUG66" s="743"/>
      <c r="WUH66" s="743"/>
      <c r="WUI66" s="743"/>
      <c r="WUJ66" s="743"/>
      <c r="WUK66" s="743"/>
      <c r="WUL66" s="743"/>
      <c r="WUM66" s="743"/>
      <c r="WUN66" s="743"/>
      <c r="WUO66" s="743"/>
      <c r="WUP66" s="743"/>
      <c r="WUQ66" s="743"/>
      <c r="WUR66" s="743"/>
      <c r="WUS66" s="743"/>
      <c r="WUT66" s="743"/>
      <c r="WUU66" s="743"/>
      <c r="WUV66" s="743"/>
      <c r="WUW66" s="743"/>
      <c r="WUX66" s="743"/>
      <c r="WUY66" s="743"/>
      <c r="WUZ66" s="743"/>
      <c r="WVA66" s="743"/>
      <c r="WVB66" s="743"/>
      <c r="WVC66" s="743"/>
      <c r="WVD66" s="743"/>
      <c r="WVE66" s="743"/>
      <c r="WVF66" s="743"/>
      <c r="WVG66" s="743"/>
      <c r="WVH66" s="743"/>
      <c r="WVI66" s="743"/>
      <c r="WVJ66" s="743"/>
      <c r="WVK66" s="743"/>
      <c r="WVL66" s="743"/>
      <c r="WVM66" s="743"/>
      <c r="WVN66" s="743"/>
      <c r="WVO66" s="743"/>
      <c r="WVP66" s="743"/>
      <c r="WVQ66" s="743"/>
      <c r="WVR66" s="743"/>
      <c r="WVS66" s="743"/>
      <c r="WVT66" s="743"/>
      <c r="WVU66" s="743"/>
      <c r="WVV66" s="743"/>
      <c r="WVW66" s="743"/>
      <c r="WVX66" s="743"/>
      <c r="WVY66" s="743"/>
      <c r="WVZ66" s="743"/>
      <c r="WWA66" s="743"/>
      <c r="WWB66" s="743"/>
      <c r="WWC66" s="743"/>
      <c r="WWD66" s="743"/>
      <c r="WWE66" s="743"/>
      <c r="WWF66" s="743"/>
      <c r="WWG66" s="743"/>
      <c r="WWH66" s="743"/>
      <c r="WWI66" s="743"/>
      <c r="WWJ66" s="743"/>
      <c r="WWK66" s="743"/>
      <c r="WWL66" s="743"/>
      <c r="WWM66" s="743"/>
      <c r="WWN66" s="743"/>
      <c r="WWO66" s="743"/>
      <c r="WWP66" s="743"/>
      <c r="WWQ66" s="743"/>
      <c r="WWR66" s="743"/>
      <c r="WWS66" s="743"/>
      <c r="WWT66" s="743"/>
      <c r="WWU66" s="743"/>
      <c r="WWV66" s="743"/>
      <c r="WWW66" s="743"/>
      <c r="WWX66" s="743"/>
      <c r="WWY66" s="743"/>
      <c r="WWZ66" s="743"/>
      <c r="WXA66" s="743"/>
      <c r="WXB66" s="743"/>
      <c r="WXC66" s="743"/>
      <c r="WXD66" s="743"/>
      <c r="WXE66" s="743"/>
      <c r="WXF66" s="743"/>
      <c r="WXG66" s="743"/>
      <c r="WXH66" s="743"/>
      <c r="WXI66" s="743"/>
      <c r="WXJ66" s="743"/>
      <c r="WXK66" s="743"/>
      <c r="WXL66" s="743"/>
      <c r="WXM66" s="743"/>
      <c r="WXN66" s="743"/>
      <c r="WXO66" s="743"/>
      <c r="WXP66" s="743"/>
      <c r="WXQ66" s="743"/>
      <c r="WXR66" s="743"/>
      <c r="WXS66" s="743"/>
      <c r="WXT66" s="743"/>
      <c r="WXU66" s="743"/>
      <c r="WXV66" s="743"/>
      <c r="WXW66" s="743"/>
      <c r="WXX66" s="743"/>
      <c r="WXY66" s="743"/>
      <c r="WXZ66" s="743"/>
      <c r="WYA66" s="743"/>
      <c r="WYB66" s="743"/>
      <c r="WYC66" s="743"/>
      <c r="WYD66" s="743"/>
      <c r="WYE66" s="743"/>
      <c r="WYF66" s="743"/>
      <c r="WYG66" s="743"/>
      <c r="WYH66" s="743"/>
      <c r="WYI66" s="743"/>
      <c r="WYJ66" s="743"/>
      <c r="WYK66" s="743"/>
      <c r="WYL66" s="743"/>
      <c r="WYM66" s="743"/>
      <c r="WYN66" s="743"/>
      <c r="WYO66" s="743"/>
      <c r="WYP66" s="743"/>
      <c r="WYQ66" s="743"/>
      <c r="WYR66" s="743"/>
      <c r="WYS66" s="743"/>
      <c r="WYT66" s="743"/>
      <c r="WYU66" s="743"/>
      <c r="WYV66" s="743"/>
      <c r="WYW66" s="743"/>
      <c r="WYX66" s="743"/>
      <c r="WYY66" s="743"/>
      <c r="WYZ66" s="743"/>
      <c r="WZA66" s="743"/>
      <c r="WZB66" s="743"/>
      <c r="WZC66" s="743"/>
      <c r="WZD66" s="743"/>
      <c r="WZE66" s="743"/>
      <c r="WZF66" s="743"/>
      <c r="WZG66" s="743"/>
      <c r="WZH66" s="743"/>
      <c r="WZI66" s="743"/>
      <c r="WZJ66" s="743"/>
      <c r="WZK66" s="743"/>
      <c r="WZL66" s="743"/>
      <c r="WZM66" s="743"/>
      <c r="WZN66" s="743"/>
      <c r="WZO66" s="743"/>
      <c r="WZP66" s="743"/>
      <c r="WZQ66" s="743"/>
      <c r="WZR66" s="743"/>
      <c r="WZS66" s="743"/>
      <c r="WZT66" s="743"/>
      <c r="WZU66" s="743"/>
      <c r="WZV66" s="743"/>
      <c r="WZW66" s="743"/>
      <c r="WZX66" s="743"/>
      <c r="WZY66" s="743"/>
      <c r="WZZ66" s="743"/>
      <c r="XAA66" s="743"/>
      <c r="XAB66" s="743"/>
      <c r="XAC66" s="743"/>
      <c r="XAD66" s="743"/>
      <c r="XAE66" s="743"/>
      <c r="XAF66" s="743"/>
      <c r="XAG66" s="743"/>
      <c r="XAH66" s="743"/>
      <c r="XAI66" s="743"/>
      <c r="XAJ66" s="743"/>
      <c r="XAK66" s="743"/>
      <c r="XAL66" s="743"/>
      <c r="XAM66" s="743"/>
      <c r="XAN66" s="743"/>
      <c r="XAO66" s="743"/>
      <c r="XAP66" s="743"/>
      <c r="XAQ66" s="743"/>
      <c r="XAR66" s="743"/>
      <c r="XAS66" s="743"/>
      <c r="XAT66" s="743"/>
      <c r="XAU66" s="743"/>
      <c r="XAV66" s="743"/>
      <c r="XAW66" s="743"/>
      <c r="XAX66" s="743"/>
      <c r="XAY66" s="743"/>
      <c r="XAZ66" s="743"/>
      <c r="XBA66" s="743"/>
      <c r="XBB66" s="743"/>
      <c r="XBC66" s="743"/>
      <c r="XBD66" s="743"/>
      <c r="XBE66" s="743"/>
      <c r="XBF66" s="743"/>
      <c r="XBG66" s="743"/>
      <c r="XBH66" s="743"/>
      <c r="XBI66" s="743"/>
      <c r="XBJ66" s="743"/>
      <c r="XBK66" s="743"/>
      <c r="XBL66" s="743"/>
      <c r="XBM66" s="743"/>
      <c r="XBN66" s="743"/>
      <c r="XBO66" s="743"/>
      <c r="XBP66" s="743"/>
      <c r="XBQ66" s="743"/>
      <c r="XBR66" s="743"/>
      <c r="XBS66" s="743"/>
      <c r="XBT66" s="743"/>
      <c r="XBU66" s="743"/>
      <c r="XBV66" s="743"/>
      <c r="XBW66" s="743"/>
      <c r="XBX66" s="743"/>
      <c r="XBY66" s="743"/>
      <c r="XBZ66" s="743"/>
      <c r="XCA66" s="743"/>
      <c r="XCB66" s="743"/>
      <c r="XCC66" s="743"/>
      <c r="XCD66" s="743"/>
      <c r="XCE66" s="743"/>
      <c r="XCF66" s="743"/>
      <c r="XCG66" s="743"/>
      <c r="XCH66" s="743"/>
      <c r="XCI66" s="743"/>
      <c r="XCJ66" s="743"/>
      <c r="XCK66" s="743"/>
      <c r="XCL66" s="743"/>
      <c r="XCM66" s="743"/>
      <c r="XCN66" s="743"/>
      <c r="XCO66" s="743"/>
      <c r="XCP66" s="743"/>
      <c r="XCQ66" s="743"/>
      <c r="XCR66" s="743"/>
      <c r="XCS66" s="743"/>
      <c r="XCT66" s="743"/>
      <c r="XCU66" s="743"/>
      <c r="XCV66" s="743"/>
      <c r="XCW66" s="743"/>
      <c r="XCX66" s="743"/>
      <c r="XCY66" s="743"/>
      <c r="XCZ66" s="743"/>
      <c r="XDA66" s="743"/>
      <c r="XDB66" s="743"/>
      <c r="XDC66" s="743"/>
      <c r="XDD66" s="743"/>
      <c r="XDE66" s="743"/>
      <c r="XDF66" s="743"/>
      <c r="XDG66" s="743"/>
      <c r="XDH66" s="743"/>
      <c r="XDI66" s="743"/>
      <c r="XDJ66" s="743"/>
      <c r="XDK66" s="743"/>
      <c r="XDL66" s="743"/>
      <c r="XDM66" s="743"/>
      <c r="XDN66" s="743"/>
      <c r="XDO66" s="743"/>
      <c r="XDP66" s="743"/>
      <c r="XDQ66" s="743"/>
      <c r="XDR66" s="743"/>
      <c r="XDS66" s="743"/>
      <c r="XDT66" s="743"/>
      <c r="XDU66" s="743"/>
      <c r="XDV66" s="743"/>
      <c r="XDW66" s="743"/>
      <c r="XDX66" s="743"/>
      <c r="XDY66" s="743"/>
      <c r="XDZ66" s="743"/>
      <c r="XEA66" s="743"/>
      <c r="XEB66" s="743"/>
      <c r="XEC66" s="743"/>
      <c r="XED66" s="743"/>
      <c r="XEE66" s="743"/>
      <c r="XEF66" s="743"/>
      <c r="XEG66" s="743"/>
      <c r="XEH66" s="743"/>
      <c r="XEI66" s="743"/>
      <c r="XEJ66" s="743"/>
      <c r="XEK66" s="743"/>
      <c r="XEL66" s="743"/>
      <c r="XEM66" s="743"/>
      <c r="XEN66" s="743"/>
      <c r="XEO66" s="743"/>
      <c r="XEP66" s="743"/>
      <c r="XEQ66" s="743"/>
      <c r="XER66" s="743"/>
      <c r="XES66" s="743"/>
      <c r="XET66" s="743"/>
      <c r="XEU66" s="743"/>
      <c r="XEV66" s="743"/>
      <c r="XEW66" s="743"/>
      <c r="XEX66" s="743"/>
      <c r="XEY66" s="743"/>
      <c r="XEZ66" s="743"/>
      <c r="XFA66" s="743"/>
      <c r="XFB66" s="743"/>
    </row>
    <row r="67" spans="1:16382" s="669" customFormat="1" x14ac:dyDescent="0.2">
      <c r="A67" s="737"/>
      <c r="B67" s="449"/>
      <c r="C67" s="738"/>
      <c r="D67" s="738"/>
      <c r="E67" s="739"/>
      <c r="F67" s="738"/>
      <c r="G67" s="744"/>
      <c r="H67" s="745"/>
      <c r="I67" s="745"/>
      <c r="J67" s="745"/>
      <c r="K67" s="745"/>
      <c r="L67" s="745"/>
      <c r="M67" s="738"/>
      <c r="N67" s="738"/>
      <c r="O67" s="738"/>
      <c r="P67" s="738"/>
      <c r="Q67" s="738"/>
      <c r="R67" s="738"/>
      <c r="S67" s="746"/>
      <c r="T67" s="746"/>
      <c r="U67" s="738"/>
      <c r="V67" s="738"/>
      <c r="W67" s="738"/>
      <c r="X67" s="738"/>
      <c r="Y67" s="738"/>
      <c r="Z67" s="738"/>
      <c r="AA67" s="738"/>
      <c r="AB67" s="738"/>
      <c r="AC67" s="738"/>
      <c r="AD67" s="738"/>
      <c r="AE67" s="738"/>
      <c r="AF67" s="738"/>
      <c r="AG67" s="738"/>
      <c r="AH67" s="738"/>
      <c r="AI67" s="738"/>
      <c r="AJ67" s="738"/>
      <c r="AK67" s="747"/>
      <c r="AL67" s="738"/>
      <c r="AM67" s="738"/>
      <c r="AN67" s="738"/>
      <c r="AO67" s="738"/>
      <c r="AP67" s="738"/>
      <c r="AQ67" s="740"/>
      <c r="AR67" s="740"/>
    </row>
    <row r="68" spans="1:16382" s="669" customFormat="1" x14ac:dyDescent="0.2">
      <c r="A68" s="737"/>
      <c r="C68" s="748"/>
      <c r="D68" s="748"/>
      <c r="E68" s="749"/>
      <c r="F68" s="748"/>
      <c r="G68" s="749"/>
      <c r="H68" s="748"/>
      <c r="I68" s="748"/>
      <c r="J68" s="748"/>
      <c r="K68" s="748"/>
      <c r="L68" s="748"/>
      <c r="M68" s="748"/>
      <c r="N68" s="748"/>
      <c r="O68" s="748"/>
      <c r="P68" s="748"/>
      <c r="Q68" s="748"/>
      <c r="R68" s="748"/>
      <c r="S68" s="748"/>
      <c r="T68" s="746"/>
      <c r="U68" s="738"/>
      <c r="V68" s="738"/>
      <c r="W68" s="738"/>
      <c r="X68" s="738"/>
      <c r="Y68" s="738"/>
      <c r="Z68" s="738"/>
      <c r="AA68" s="738"/>
      <c r="AB68" s="738"/>
      <c r="AC68" s="738"/>
      <c r="AD68" s="738"/>
      <c r="AE68" s="738"/>
      <c r="AF68" s="738"/>
      <c r="AG68" s="738"/>
      <c r="AH68" s="738"/>
      <c r="AI68" s="738"/>
      <c r="AJ68" s="738"/>
      <c r="AK68" s="747"/>
      <c r="AL68" s="738"/>
      <c r="AM68" s="738"/>
      <c r="AN68" s="738"/>
      <c r="AO68" s="738"/>
      <c r="AP68" s="738"/>
      <c r="AQ68" s="740"/>
      <c r="AR68" s="740"/>
    </row>
    <row r="69" spans="1:16382" x14ac:dyDescent="0.2">
      <c r="A69" s="740"/>
      <c r="B69" s="740"/>
      <c r="C69" s="748"/>
      <c r="D69" s="748"/>
      <c r="E69" s="749"/>
      <c r="F69" s="748"/>
      <c r="G69" s="749"/>
      <c r="H69" s="748"/>
      <c r="I69" s="748"/>
      <c r="J69" s="748"/>
      <c r="K69" s="748"/>
      <c r="L69" s="748"/>
      <c r="M69" s="748"/>
      <c r="N69" s="748"/>
      <c r="O69" s="748"/>
      <c r="P69" s="748"/>
      <c r="Q69" s="748"/>
      <c r="R69" s="748"/>
      <c r="S69" s="748"/>
      <c r="T69" s="748"/>
      <c r="U69" s="748"/>
      <c r="V69" s="748"/>
      <c r="W69" s="748"/>
      <c r="X69" s="748"/>
      <c r="Y69" s="748"/>
      <c r="Z69" s="748"/>
      <c r="AA69" s="748"/>
      <c r="AB69" s="748"/>
      <c r="AC69" s="748"/>
      <c r="AD69" s="748"/>
      <c r="AE69" s="748"/>
      <c r="AF69" s="748"/>
      <c r="AG69" s="748"/>
      <c r="AH69" s="748"/>
      <c r="AI69" s="748"/>
      <c r="AJ69" s="748"/>
      <c r="AK69" s="738"/>
      <c r="AL69" s="748"/>
      <c r="AM69" s="748"/>
      <c r="AN69" s="748"/>
      <c r="AO69" s="748"/>
      <c r="AP69" s="748"/>
    </row>
    <row r="70" spans="1:16382" x14ac:dyDescent="0.2">
      <c r="A70" s="740"/>
      <c r="B70" s="740"/>
      <c r="C70" s="748"/>
      <c r="D70" s="748"/>
      <c r="E70" s="749"/>
      <c r="F70" s="748"/>
      <c r="G70" s="749"/>
      <c r="H70" s="748"/>
      <c r="I70" s="748"/>
      <c r="J70" s="748"/>
      <c r="K70" s="748"/>
      <c r="L70" s="748"/>
      <c r="M70" s="748"/>
      <c r="N70" s="748"/>
      <c r="O70" s="748"/>
      <c r="P70" s="748"/>
      <c r="Q70" s="748"/>
      <c r="R70" s="748"/>
      <c r="S70" s="748"/>
      <c r="T70" s="748"/>
      <c r="U70" s="748"/>
      <c r="V70" s="748"/>
      <c r="W70" s="748"/>
      <c r="X70" s="748"/>
      <c r="Y70" s="748"/>
      <c r="Z70" s="748"/>
      <c r="AA70" s="748"/>
      <c r="AB70" s="748"/>
      <c r="AC70" s="748"/>
      <c r="AD70" s="748"/>
      <c r="AE70" s="748"/>
      <c r="AF70" s="748"/>
      <c r="AG70" s="748"/>
      <c r="AH70" s="748"/>
      <c r="AI70" s="748"/>
      <c r="AJ70" s="748"/>
      <c r="AK70" s="748"/>
      <c r="AL70" s="748"/>
      <c r="AM70" s="748"/>
      <c r="AN70" s="748"/>
      <c r="AO70" s="748"/>
      <c r="AP70" s="748"/>
    </row>
    <row r="71" spans="1:16382" x14ac:dyDescent="0.2">
      <c r="A71" s="740"/>
      <c r="B71" s="750"/>
      <c r="C71" s="748"/>
      <c r="D71" s="748"/>
      <c r="E71" s="749"/>
      <c r="F71" s="748"/>
      <c r="G71" s="749"/>
      <c r="H71" s="748"/>
      <c r="I71" s="748"/>
      <c r="J71" s="748"/>
      <c r="K71" s="748"/>
      <c r="L71" s="748"/>
      <c r="M71" s="748"/>
      <c r="N71" s="748"/>
      <c r="O71" s="748"/>
      <c r="P71" s="748"/>
      <c r="Q71" s="748"/>
      <c r="R71" s="748"/>
      <c r="S71" s="748"/>
      <c r="T71" s="748"/>
      <c r="U71" s="748"/>
      <c r="V71" s="748"/>
      <c r="W71" s="748"/>
      <c r="X71" s="748"/>
      <c r="Y71" s="748"/>
      <c r="Z71" s="748"/>
      <c r="AA71" s="748"/>
      <c r="AB71" s="748"/>
      <c r="AC71" s="748"/>
      <c r="AD71" s="748"/>
      <c r="AE71" s="748"/>
      <c r="AF71" s="748"/>
      <c r="AG71" s="748"/>
      <c r="AH71" s="748"/>
      <c r="AI71" s="748"/>
      <c r="AJ71" s="748"/>
      <c r="AK71" s="748"/>
      <c r="AL71" s="748"/>
      <c r="AM71" s="748"/>
      <c r="AN71" s="748"/>
      <c r="AO71" s="748"/>
      <c r="AP71" s="748"/>
      <c r="AS71" s="669"/>
      <c r="AT71" s="669"/>
      <c r="AU71" s="669"/>
      <c r="AV71" s="669"/>
      <c r="AW71" s="669"/>
      <c r="AX71" s="669"/>
      <c r="AY71" s="669"/>
      <c r="AZ71" s="669"/>
      <c r="BA71" s="669"/>
      <c r="BB71" s="669"/>
      <c r="BC71" s="669"/>
      <c r="BD71" s="669"/>
      <c r="BE71" s="669"/>
      <c r="BF71" s="669"/>
      <c r="BG71" s="669"/>
      <c r="BH71" s="669"/>
      <c r="BI71" s="669"/>
      <c r="BJ71" s="669"/>
      <c r="BK71" s="669"/>
      <c r="BL71" s="669"/>
      <c r="BM71" s="669"/>
      <c r="BN71" s="669"/>
      <c r="BO71" s="669"/>
      <c r="BP71" s="669"/>
      <c r="BQ71" s="669"/>
      <c r="BR71" s="669"/>
      <c r="BS71" s="669"/>
      <c r="BT71" s="669"/>
      <c r="BU71" s="669"/>
      <c r="BV71" s="669"/>
      <c r="BW71" s="669"/>
      <c r="BX71" s="669"/>
      <c r="BY71" s="669"/>
      <c r="BZ71" s="669"/>
      <c r="CA71" s="669"/>
      <c r="CB71" s="669"/>
      <c r="CC71" s="669"/>
      <c r="CD71" s="669"/>
      <c r="CE71" s="669"/>
      <c r="CF71" s="669"/>
      <c r="CG71" s="669"/>
      <c r="CH71" s="669"/>
      <c r="CI71" s="669"/>
      <c r="CJ71" s="669"/>
      <c r="CK71" s="669"/>
      <c r="CL71" s="669"/>
      <c r="CM71" s="669"/>
      <c r="CN71" s="669"/>
      <c r="CO71" s="669"/>
      <c r="CP71" s="669"/>
      <c r="CQ71" s="669"/>
      <c r="CR71" s="669"/>
      <c r="CS71" s="669"/>
      <c r="CT71" s="669"/>
      <c r="CU71" s="669"/>
      <c r="CV71" s="669"/>
      <c r="CW71" s="669"/>
      <c r="CX71" s="669"/>
      <c r="CY71" s="669"/>
      <c r="CZ71" s="669"/>
      <c r="DA71" s="669"/>
      <c r="DB71" s="669"/>
      <c r="DC71" s="669"/>
      <c r="DD71" s="669"/>
      <c r="DE71" s="669"/>
      <c r="DF71" s="669"/>
      <c r="DG71" s="669"/>
      <c r="DH71" s="669"/>
      <c r="DI71" s="669"/>
      <c r="DJ71" s="669"/>
      <c r="DK71" s="669"/>
      <c r="DL71" s="669"/>
      <c r="DM71" s="669"/>
      <c r="DN71" s="669"/>
      <c r="DO71" s="669"/>
      <c r="DP71" s="669"/>
      <c r="DQ71" s="669"/>
      <c r="DR71" s="669"/>
      <c r="DS71" s="669"/>
      <c r="DT71" s="669"/>
      <c r="DU71" s="669"/>
      <c r="DV71" s="669"/>
      <c r="DW71" s="669"/>
      <c r="DX71" s="669"/>
      <c r="DY71" s="669"/>
      <c r="DZ71" s="669"/>
      <c r="EA71" s="669"/>
      <c r="EB71" s="669"/>
      <c r="EC71" s="669"/>
      <c r="ED71" s="669"/>
      <c r="EE71" s="669"/>
      <c r="EF71" s="669"/>
      <c r="EG71" s="669"/>
      <c r="EH71" s="669"/>
      <c r="EI71" s="669"/>
      <c r="EJ71" s="669"/>
      <c r="EK71" s="669"/>
      <c r="EL71" s="669"/>
      <c r="EM71" s="669"/>
      <c r="EN71" s="669"/>
      <c r="EO71" s="669"/>
      <c r="EP71" s="669"/>
      <c r="EQ71" s="669"/>
      <c r="ER71" s="669"/>
      <c r="ES71" s="669"/>
      <c r="ET71" s="669"/>
      <c r="EU71" s="669"/>
      <c r="EV71" s="669"/>
      <c r="EW71" s="669"/>
      <c r="EX71" s="669"/>
      <c r="EY71" s="669"/>
      <c r="EZ71" s="669"/>
      <c r="FA71" s="669"/>
      <c r="FB71" s="669"/>
      <c r="FC71" s="669"/>
      <c r="FD71" s="669"/>
      <c r="FE71" s="669"/>
      <c r="FF71" s="669"/>
      <c r="FG71" s="669"/>
      <c r="FH71" s="669"/>
      <c r="FI71" s="669"/>
      <c r="FJ71" s="669"/>
      <c r="FK71" s="669"/>
      <c r="FL71" s="669"/>
      <c r="FM71" s="669"/>
      <c r="FN71" s="669"/>
      <c r="FO71" s="669"/>
      <c r="FP71" s="669"/>
      <c r="FQ71" s="669"/>
      <c r="FR71" s="669"/>
      <c r="FS71" s="669"/>
      <c r="FT71" s="669"/>
      <c r="FU71" s="669"/>
      <c r="FV71" s="669"/>
      <c r="FW71" s="669"/>
      <c r="FX71" s="669"/>
      <c r="FY71" s="669"/>
      <c r="FZ71" s="669"/>
      <c r="GA71" s="669"/>
      <c r="GB71" s="669"/>
      <c r="GC71" s="669"/>
      <c r="GD71" s="669"/>
      <c r="GE71" s="669"/>
      <c r="GF71" s="669"/>
      <c r="GG71" s="669"/>
      <c r="GH71" s="669"/>
      <c r="GI71" s="669"/>
      <c r="GJ71" s="669"/>
      <c r="GK71" s="669"/>
      <c r="GL71" s="669"/>
      <c r="GM71" s="669"/>
      <c r="GN71" s="669"/>
      <c r="GO71" s="669"/>
      <c r="GP71" s="669"/>
      <c r="GQ71" s="669"/>
      <c r="GR71" s="669"/>
      <c r="GS71" s="669"/>
      <c r="GT71" s="669"/>
      <c r="GU71" s="669"/>
      <c r="GV71" s="669"/>
      <c r="GW71" s="669"/>
      <c r="GX71" s="669"/>
      <c r="GY71" s="669"/>
      <c r="GZ71" s="669"/>
      <c r="HA71" s="669"/>
      <c r="HB71" s="669"/>
      <c r="HC71" s="669"/>
      <c r="HD71" s="669"/>
      <c r="HE71" s="669"/>
      <c r="HF71" s="669"/>
      <c r="HG71" s="669"/>
      <c r="HH71" s="669"/>
      <c r="HI71" s="669"/>
      <c r="HJ71" s="669"/>
      <c r="HK71" s="669"/>
      <c r="HL71" s="669"/>
      <c r="HM71" s="669"/>
      <c r="HN71" s="669"/>
      <c r="HO71" s="669"/>
      <c r="HP71" s="669"/>
      <c r="HQ71" s="669"/>
      <c r="HR71" s="669"/>
      <c r="HS71" s="669"/>
      <c r="HT71" s="669"/>
      <c r="HU71" s="669"/>
      <c r="HV71" s="669"/>
      <c r="HW71" s="669"/>
      <c r="HX71" s="669"/>
      <c r="HY71" s="669"/>
      <c r="HZ71" s="669"/>
      <c r="IA71" s="669"/>
      <c r="IB71" s="669"/>
      <c r="IC71" s="669"/>
      <c r="ID71" s="669"/>
      <c r="IE71" s="669"/>
      <c r="IF71" s="669"/>
      <c r="IG71" s="669"/>
      <c r="IH71" s="669"/>
      <c r="II71" s="669"/>
      <c r="IJ71" s="669"/>
      <c r="IK71" s="669"/>
      <c r="IL71" s="669"/>
      <c r="IM71" s="669"/>
      <c r="IN71" s="669"/>
      <c r="IO71" s="669"/>
      <c r="IP71" s="669"/>
      <c r="IQ71" s="669"/>
      <c r="IR71" s="669"/>
      <c r="IS71" s="669"/>
      <c r="IT71" s="669"/>
      <c r="IU71" s="669"/>
      <c r="IV71" s="669"/>
      <c r="IW71" s="669"/>
      <c r="IX71" s="669"/>
      <c r="IY71" s="669"/>
      <c r="IZ71" s="669"/>
      <c r="JA71" s="669"/>
      <c r="JB71" s="669"/>
      <c r="JC71" s="669"/>
      <c r="JD71" s="669"/>
      <c r="JE71" s="669"/>
      <c r="JF71" s="669"/>
      <c r="JG71" s="669"/>
      <c r="JH71" s="669"/>
      <c r="JI71" s="669"/>
      <c r="JJ71" s="669"/>
      <c r="JK71" s="669"/>
      <c r="JL71" s="669"/>
      <c r="JM71" s="669"/>
      <c r="JN71" s="669"/>
      <c r="JO71" s="669"/>
      <c r="JP71" s="669"/>
      <c r="JQ71" s="669"/>
      <c r="JR71" s="669"/>
      <c r="JS71" s="669"/>
      <c r="JT71" s="669"/>
      <c r="JU71" s="669"/>
      <c r="JV71" s="669"/>
      <c r="JW71" s="669"/>
      <c r="JX71" s="669"/>
      <c r="JY71" s="669"/>
      <c r="JZ71" s="669"/>
      <c r="KA71" s="669"/>
      <c r="KB71" s="669"/>
      <c r="KC71" s="669"/>
      <c r="KD71" s="669"/>
      <c r="KE71" s="669"/>
      <c r="KF71" s="669"/>
      <c r="KG71" s="669"/>
      <c r="KH71" s="669"/>
      <c r="KI71" s="669"/>
      <c r="KJ71" s="669"/>
      <c r="KK71" s="669"/>
      <c r="KL71" s="669"/>
      <c r="KM71" s="669"/>
      <c r="KN71" s="669"/>
      <c r="KO71" s="669"/>
      <c r="KP71" s="669"/>
      <c r="KQ71" s="669"/>
      <c r="KR71" s="669"/>
      <c r="KS71" s="669"/>
      <c r="KT71" s="669"/>
      <c r="KU71" s="669"/>
      <c r="KV71" s="669"/>
      <c r="KW71" s="669"/>
      <c r="KX71" s="669"/>
      <c r="KY71" s="669"/>
      <c r="KZ71" s="669"/>
      <c r="LA71" s="669"/>
      <c r="LB71" s="669"/>
      <c r="LC71" s="669"/>
      <c r="LD71" s="669"/>
      <c r="LE71" s="669"/>
      <c r="LF71" s="669"/>
      <c r="LG71" s="669"/>
      <c r="LH71" s="669"/>
      <c r="LI71" s="669"/>
      <c r="LJ71" s="669"/>
      <c r="LK71" s="669"/>
      <c r="LL71" s="669"/>
      <c r="LM71" s="669"/>
      <c r="LN71" s="669"/>
      <c r="LO71" s="669"/>
      <c r="LP71" s="669"/>
      <c r="LQ71" s="669"/>
      <c r="LR71" s="669"/>
      <c r="LS71" s="669"/>
      <c r="LT71" s="669"/>
      <c r="LU71" s="669"/>
      <c r="LV71" s="669"/>
      <c r="LW71" s="669"/>
      <c r="LX71" s="669"/>
      <c r="LY71" s="669"/>
      <c r="LZ71" s="669"/>
      <c r="MA71" s="669"/>
      <c r="MB71" s="669"/>
      <c r="MC71" s="669"/>
      <c r="MD71" s="669"/>
      <c r="ME71" s="669"/>
      <c r="MF71" s="669"/>
      <c r="MG71" s="669"/>
      <c r="MH71" s="669"/>
      <c r="MI71" s="669"/>
      <c r="MJ71" s="669"/>
      <c r="MK71" s="669"/>
      <c r="ML71" s="669"/>
      <c r="MM71" s="669"/>
      <c r="MN71" s="669"/>
      <c r="MO71" s="669"/>
      <c r="MP71" s="669"/>
      <c r="MQ71" s="669"/>
      <c r="MR71" s="669"/>
      <c r="MS71" s="669"/>
      <c r="MT71" s="669"/>
      <c r="MU71" s="669"/>
      <c r="MV71" s="669"/>
      <c r="MW71" s="669"/>
      <c r="MX71" s="669"/>
      <c r="MY71" s="669"/>
      <c r="MZ71" s="669"/>
      <c r="NA71" s="669"/>
      <c r="NB71" s="669"/>
      <c r="NC71" s="669"/>
      <c r="ND71" s="669"/>
      <c r="NE71" s="669"/>
      <c r="NF71" s="669"/>
      <c r="NG71" s="669"/>
      <c r="NH71" s="669"/>
      <c r="NI71" s="669"/>
      <c r="NJ71" s="669"/>
      <c r="NK71" s="669"/>
      <c r="NL71" s="669"/>
      <c r="NM71" s="669"/>
      <c r="NN71" s="669"/>
      <c r="NO71" s="669"/>
      <c r="NP71" s="669"/>
      <c r="NQ71" s="669"/>
      <c r="NR71" s="669"/>
      <c r="NS71" s="669"/>
      <c r="NT71" s="669"/>
      <c r="NU71" s="669"/>
      <c r="NV71" s="669"/>
      <c r="NW71" s="669"/>
      <c r="NX71" s="669"/>
      <c r="NY71" s="669"/>
      <c r="NZ71" s="669"/>
      <c r="OA71" s="669"/>
      <c r="OB71" s="669"/>
      <c r="OC71" s="669"/>
      <c r="OD71" s="669"/>
      <c r="OE71" s="669"/>
      <c r="OF71" s="669"/>
      <c r="OG71" s="669"/>
      <c r="OH71" s="669"/>
      <c r="OI71" s="669"/>
      <c r="OJ71" s="669"/>
      <c r="OK71" s="669"/>
      <c r="OL71" s="669"/>
      <c r="OM71" s="669"/>
      <c r="ON71" s="669"/>
      <c r="OO71" s="669"/>
      <c r="OP71" s="669"/>
      <c r="OQ71" s="669"/>
      <c r="OR71" s="669"/>
      <c r="OS71" s="669"/>
      <c r="OT71" s="669"/>
      <c r="OU71" s="669"/>
      <c r="OV71" s="669"/>
      <c r="OW71" s="669"/>
      <c r="OX71" s="669"/>
      <c r="OY71" s="669"/>
      <c r="OZ71" s="669"/>
      <c r="PA71" s="669"/>
      <c r="PB71" s="669"/>
      <c r="PC71" s="669"/>
      <c r="PD71" s="669"/>
      <c r="PE71" s="669"/>
      <c r="PF71" s="669"/>
      <c r="PG71" s="669"/>
      <c r="PH71" s="669"/>
      <c r="PI71" s="669"/>
      <c r="PJ71" s="669"/>
      <c r="PK71" s="669"/>
      <c r="PL71" s="669"/>
      <c r="PM71" s="669"/>
      <c r="PN71" s="669"/>
      <c r="PO71" s="669"/>
      <c r="PP71" s="669"/>
      <c r="PQ71" s="669"/>
      <c r="PR71" s="669"/>
      <c r="PS71" s="669"/>
      <c r="PT71" s="669"/>
      <c r="PU71" s="669"/>
      <c r="PV71" s="669"/>
      <c r="PW71" s="669"/>
      <c r="PX71" s="669"/>
      <c r="PY71" s="669"/>
      <c r="PZ71" s="669"/>
      <c r="QA71" s="669"/>
      <c r="QB71" s="669"/>
      <c r="QC71" s="669"/>
      <c r="QD71" s="669"/>
      <c r="QE71" s="669"/>
      <c r="QF71" s="669"/>
      <c r="QG71" s="669"/>
      <c r="QH71" s="669"/>
      <c r="QI71" s="669"/>
      <c r="QJ71" s="669"/>
      <c r="QK71" s="669"/>
      <c r="QL71" s="669"/>
      <c r="QM71" s="669"/>
      <c r="QN71" s="669"/>
      <c r="QO71" s="669"/>
      <c r="QP71" s="669"/>
      <c r="QQ71" s="669"/>
      <c r="QR71" s="669"/>
      <c r="QS71" s="669"/>
      <c r="QT71" s="669"/>
      <c r="QU71" s="669"/>
      <c r="QV71" s="669"/>
      <c r="QW71" s="669"/>
      <c r="QX71" s="669"/>
      <c r="QY71" s="669"/>
      <c r="QZ71" s="669"/>
      <c r="RA71" s="669"/>
      <c r="RB71" s="669"/>
      <c r="RC71" s="669"/>
      <c r="RD71" s="669"/>
      <c r="RE71" s="669"/>
      <c r="RF71" s="669"/>
      <c r="RG71" s="669"/>
      <c r="RH71" s="669"/>
      <c r="RI71" s="669"/>
      <c r="RJ71" s="669"/>
      <c r="RK71" s="669"/>
      <c r="RL71" s="669"/>
      <c r="RM71" s="669"/>
      <c r="RN71" s="669"/>
      <c r="RO71" s="669"/>
      <c r="RP71" s="669"/>
      <c r="RQ71" s="669"/>
      <c r="RR71" s="669"/>
      <c r="RS71" s="669"/>
      <c r="RT71" s="669"/>
      <c r="RU71" s="669"/>
      <c r="RV71" s="669"/>
      <c r="RW71" s="669"/>
      <c r="RX71" s="669"/>
      <c r="RY71" s="669"/>
      <c r="RZ71" s="669"/>
      <c r="SA71" s="669"/>
      <c r="SB71" s="669"/>
      <c r="SC71" s="669"/>
      <c r="SD71" s="669"/>
      <c r="SE71" s="669"/>
      <c r="SF71" s="669"/>
      <c r="SG71" s="669"/>
      <c r="SH71" s="669"/>
      <c r="SI71" s="669"/>
      <c r="SJ71" s="669"/>
      <c r="SK71" s="669"/>
      <c r="SL71" s="669"/>
      <c r="SM71" s="669"/>
      <c r="SN71" s="669"/>
      <c r="SO71" s="669"/>
      <c r="SP71" s="669"/>
      <c r="SQ71" s="669"/>
      <c r="SR71" s="669"/>
      <c r="SS71" s="669"/>
      <c r="ST71" s="669"/>
      <c r="SU71" s="669"/>
      <c r="SV71" s="669"/>
      <c r="SW71" s="669"/>
      <c r="SX71" s="669"/>
      <c r="SY71" s="669"/>
      <c r="SZ71" s="669"/>
      <c r="TA71" s="669"/>
      <c r="TB71" s="669"/>
      <c r="TC71" s="669"/>
      <c r="TD71" s="669"/>
      <c r="TE71" s="669"/>
      <c r="TF71" s="669"/>
      <c r="TG71" s="669"/>
      <c r="TH71" s="669"/>
      <c r="TI71" s="669"/>
      <c r="TJ71" s="669"/>
      <c r="TK71" s="669"/>
      <c r="TL71" s="669"/>
      <c r="TM71" s="669"/>
      <c r="TN71" s="669"/>
      <c r="TO71" s="669"/>
      <c r="TP71" s="669"/>
      <c r="TQ71" s="669"/>
      <c r="TR71" s="669"/>
      <c r="TS71" s="669"/>
      <c r="TT71" s="669"/>
      <c r="TU71" s="669"/>
      <c r="TV71" s="669"/>
      <c r="TW71" s="669"/>
      <c r="TX71" s="669"/>
      <c r="TY71" s="669"/>
      <c r="TZ71" s="669"/>
      <c r="UA71" s="669"/>
      <c r="UB71" s="669"/>
      <c r="UC71" s="669"/>
      <c r="UD71" s="669"/>
      <c r="UE71" s="669"/>
      <c r="UF71" s="669"/>
      <c r="UG71" s="669"/>
      <c r="UH71" s="669"/>
      <c r="UI71" s="669"/>
      <c r="UJ71" s="669"/>
      <c r="UK71" s="669"/>
      <c r="UL71" s="669"/>
      <c r="UM71" s="669"/>
      <c r="UN71" s="669"/>
      <c r="UO71" s="669"/>
      <c r="UP71" s="669"/>
      <c r="UQ71" s="669"/>
      <c r="UR71" s="669"/>
      <c r="US71" s="669"/>
      <c r="UT71" s="669"/>
      <c r="UU71" s="669"/>
      <c r="UV71" s="669"/>
      <c r="UW71" s="669"/>
      <c r="UX71" s="669"/>
      <c r="UY71" s="669"/>
      <c r="UZ71" s="669"/>
      <c r="VA71" s="669"/>
      <c r="VB71" s="669"/>
      <c r="VC71" s="669"/>
      <c r="VD71" s="669"/>
      <c r="VE71" s="669"/>
      <c r="VF71" s="669"/>
      <c r="VG71" s="669"/>
      <c r="VH71" s="669"/>
      <c r="VI71" s="669"/>
      <c r="VJ71" s="669"/>
      <c r="VK71" s="669"/>
      <c r="VL71" s="669"/>
      <c r="VM71" s="669"/>
      <c r="VN71" s="669"/>
      <c r="VO71" s="669"/>
      <c r="VP71" s="669"/>
      <c r="VQ71" s="669"/>
      <c r="VR71" s="669"/>
      <c r="VS71" s="669"/>
      <c r="VT71" s="669"/>
      <c r="VU71" s="669"/>
      <c r="VV71" s="669"/>
      <c r="VW71" s="669"/>
      <c r="VX71" s="669"/>
      <c r="VY71" s="669"/>
      <c r="VZ71" s="669"/>
      <c r="WA71" s="669"/>
      <c r="WB71" s="669"/>
      <c r="WC71" s="669"/>
      <c r="WD71" s="669"/>
      <c r="WE71" s="669"/>
      <c r="WF71" s="669"/>
      <c r="WG71" s="669"/>
      <c r="WH71" s="669"/>
      <c r="WI71" s="669"/>
      <c r="WJ71" s="669"/>
      <c r="WK71" s="669"/>
      <c r="WL71" s="669"/>
      <c r="WM71" s="669"/>
      <c r="WN71" s="669"/>
      <c r="WO71" s="669"/>
      <c r="WP71" s="669"/>
      <c r="WQ71" s="669"/>
      <c r="WR71" s="669"/>
      <c r="WS71" s="669"/>
      <c r="WT71" s="669"/>
      <c r="WU71" s="669"/>
      <c r="WV71" s="669"/>
      <c r="WW71" s="669"/>
      <c r="WX71" s="669"/>
      <c r="WY71" s="669"/>
      <c r="WZ71" s="669"/>
      <c r="XA71" s="669"/>
      <c r="XB71" s="669"/>
      <c r="XC71" s="669"/>
      <c r="XD71" s="669"/>
      <c r="XE71" s="669"/>
      <c r="XF71" s="669"/>
      <c r="XG71" s="669"/>
      <c r="XH71" s="669"/>
      <c r="XI71" s="669"/>
      <c r="XJ71" s="669"/>
      <c r="XK71" s="669"/>
      <c r="XL71" s="669"/>
      <c r="XM71" s="669"/>
      <c r="XN71" s="669"/>
      <c r="XO71" s="669"/>
      <c r="XP71" s="669"/>
      <c r="XQ71" s="669"/>
      <c r="XR71" s="669"/>
      <c r="XS71" s="669"/>
      <c r="XT71" s="669"/>
      <c r="XU71" s="669"/>
      <c r="XV71" s="669"/>
      <c r="XW71" s="669"/>
      <c r="XX71" s="669"/>
      <c r="XY71" s="669"/>
      <c r="XZ71" s="669"/>
      <c r="YA71" s="669"/>
      <c r="YB71" s="669"/>
      <c r="YC71" s="669"/>
      <c r="YD71" s="669"/>
      <c r="YE71" s="669"/>
      <c r="YF71" s="669"/>
      <c r="YG71" s="669"/>
      <c r="YH71" s="669"/>
      <c r="YI71" s="669"/>
      <c r="YJ71" s="669"/>
      <c r="YK71" s="669"/>
      <c r="YL71" s="669"/>
      <c r="YM71" s="669"/>
      <c r="YN71" s="669"/>
      <c r="YO71" s="669"/>
      <c r="YP71" s="669"/>
      <c r="YQ71" s="669"/>
      <c r="YR71" s="669"/>
      <c r="YS71" s="669"/>
      <c r="YT71" s="669"/>
      <c r="YU71" s="669"/>
      <c r="YV71" s="669"/>
      <c r="YW71" s="669"/>
      <c r="YX71" s="669"/>
      <c r="YY71" s="669"/>
      <c r="YZ71" s="669"/>
      <c r="ZA71" s="669"/>
      <c r="ZB71" s="669"/>
      <c r="ZC71" s="669"/>
      <c r="ZD71" s="669"/>
      <c r="ZE71" s="669"/>
      <c r="ZF71" s="669"/>
      <c r="ZG71" s="669"/>
      <c r="ZH71" s="669"/>
      <c r="ZI71" s="669"/>
      <c r="ZJ71" s="669"/>
      <c r="ZK71" s="669"/>
      <c r="ZL71" s="669"/>
      <c r="ZM71" s="669"/>
      <c r="ZN71" s="669"/>
      <c r="ZO71" s="669"/>
      <c r="ZP71" s="669"/>
      <c r="ZQ71" s="669"/>
      <c r="ZR71" s="669"/>
      <c r="ZS71" s="669"/>
      <c r="ZT71" s="669"/>
      <c r="ZU71" s="669"/>
      <c r="ZV71" s="669"/>
      <c r="ZW71" s="669"/>
      <c r="ZX71" s="669"/>
      <c r="ZY71" s="669"/>
      <c r="ZZ71" s="669"/>
      <c r="AAA71" s="669"/>
      <c r="AAB71" s="669"/>
      <c r="AAC71" s="669"/>
      <c r="AAD71" s="669"/>
      <c r="AAE71" s="669"/>
      <c r="AAF71" s="669"/>
      <c r="AAG71" s="669"/>
      <c r="AAH71" s="669"/>
      <c r="AAI71" s="669"/>
      <c r="AAJ71" s="669"/>
      <c r="AAK71" s="669"/>
      <c r="AAL71" s="669"/>
      <c r="AAM71" s="669"/>
      <c r="AAN71" s="669"/>
      <c r="AAO71" s="669"/>
      <c r="AAP71" s="669"/>
      <c r="AAQ71" s="669"/>
      <c r="AAR71" s="669"/>
      <c r="AAS71" s="669"/>
      <c r="AAT71" s="669"/>
      <c r="AAU71" s="669"/>
      <c r="AAV71" s="669"/>
      <c r="AAW71" s="669"/>
      <c r="AAX71" s="669"/>
      <c r="AAY71" s="669"/>
      <c r="AAZ71" s="669"/>
      <c r="ABA71" s="669"/>
      <c r="ABB71" s="669"/>
      <c r="ABC71" s="669"/>
      <c r="ABD71" s="669"/>
      <c r="ABE71" s="669"/>
      <c r="ABF71" s="669"/>
      <c r="ABG71" s="669"/>
      <c r="ABH71" s="669"/>
      <c r="ABI71" s="669"/>
      <c r="ABJ71" s="669"/>
      <c r="ABK71" s="669"/>
      <c r="ABL71" s="669"/>
      <c r="ABM71" s="669"/>
      <c r="ABN71" s="669"/>
      <c r="ABO71" s="669"/>
      <c r="ABP71" s="669"/>
      <c r="ABQ71" s="669"/>
      <c r="ABR71" s="669"/>
      <c r="ABS71" s="669"/>
      <c r="ABT71" s="669"/>
      <c r="ABU71" s="669"/>
      <c r="ABV71" s="669"/>
      <c r="ABW71" s="669"/>
      <c r="ABX71" s="669"/>
      <c r="ABY71" s="669"/>
      <c r="ABZ71" s="669"/>
      <c r="ACA71" s="669"/>
      <c r="ACB71" s="669"/>
      <c r="ACC71" s="669"/>
      <c r="ACD71" s="669"/>
      <c r="ACE71" s="669"/>
      <c r="ACF71" s="669"/>
      <c r="ACG71" s="669"/>
      <c r="ACH71" s="669"/>
      <c r="ACI71" s="669"/>
      <c r="ACJ71" s="669"/>
      <c r="ACK71" s="669"/>
      <c r="ACL71" s="669"/>
      <c r="ACM71" s="669"/>
      <c r="ACN71" s="669"/>
      <c r="ACO71" s="669"/>
      <c r="ACP71" s="669"/>
      <c r="ACQ71" s="669"/>
      <c r="ACR71" s="669"/>
      <c r="ACS71" s="669"/>
      <c r="ACT71" s="669"/>
      <c r="ACU71" s="669"/>
      <c r="ACV71" s="669"/>
      <c r="ACW71" s="669"/>
      <c r="ACX71" s="669"/>
      <c r="ACY71" s="669"/>
      <c r="ACZ71" s="669"/>
      <c r="ADA71" s="669"/>
      <c r="ADB71" s="669"/>
      <c r="ADC71" s="669"/>
      <c r="ADD71" s="669"/>
      <c r="ADE71" s="669"/>
      <c r="ADF71" s="669"/>
      <c r="ADG71" s="669"/>
      <c r="ADH71" s="669"/>
      <c r="ADI71" s="669"/>
      <c r="ADJ71" s="669"/>
      <c r="ADK71" s="669"/>
      <c r="ADL71" s="669"/>
      <c r="ADM71" s="669"/>
      <c r="ADN71" s="669"/>
      <c r="ADO71" s="669"/>
      <c r="ADP71" s="669"/>
      <c r="ADQ71" s="669"/>
      <c r="ADR71" s="669"/>
      <c r="ADS71" s="669"/>
      <c r="ADT71" s="669"/>
      <c r="ADU71" s="669"/>
      <c r="ADV71" s="669"/>
      <c r="ADW71" s="669"/>
      <c r="ADX71" s="669"/>
      <c r="ADY71" s="669"/>
      <c r="ADZ71" s="669"/>
      <c r="AEA71" s="669"/>
      <c r="AEB71" s="669"/>
      <c r="AEC71" s="669"/>
      <c r="AED71" s="669"/>
      <c r="AEE71" s="669"/>
      <c r="AEF71" s="669"/>
      <c r="AEG71" s="669"/>
      <c r="AEH71" s="669"/>
      <c r="AEI71" s="669"/>
      <c r="AEJ71" s="669"/>
      <c r="AEK71" s="669"/>
      <c r="AEL71" s="669"/>
      <c r="AEM71" s="669"/>
      <c r="AEN71" s="669"/>
      <c r="AEO71" s="669"/>
      <c r="AEP71" s="669"/>
      <c r="AEQ71" s="669"/>
      <c r="AER71" s="669"/>
      <c r="AES71" s="669"/>
      <c r="AET71" s="669"/>
      <c r="AEU71" s="669"/>
      <c r="AEV71" s="669"/>
      <c r="AEW71" s="669"/>
      <c r="AEX71" s="669"/>
      <c r="AEY71" s="669"/>
      <c r="AEZ71" s="669"/>
      <c r="AFA71" s="669"/>
      <c r="AFB71" s="669"/>
      <c r="AFC71" s="669"/>
      <c r="AFD71" s="669"/>
      <c r="AFE71" s="669"/>
      <c r="AFF71" s="669"/>
      <c r="AFG71" s="669"/>
      <c r="AFH71" s="669"/>
      <c r="AFI71" s="669"/>
      <c r="AFJ71" s="669"/>
      <c r="AFK71" s="669"/>
      <c r="AFL71" s="669"/>
      <c r="AFM71" s="669"/>
      <c r="AFN71" s="669"/>
      <c r="AFO71" s="669"/>
      <c r="AFP71" s="669"/>
      <c r="AFQ71" s="669"/>
      <c r="AFR71" s="669"/>
      <c r="AFS71" s="669"/>
      <c r="AFT71" s="669"/>
      <c r="AFU71" s="669"/>
      <c r="AFV71" s="669"/>
      <c r="AFW71" s="669"/>
      <c r="AFX71" s="669"/>
      <c r="AFY71" s="669"/>
      <c r="AFZ71" s="669"/>
      <c r="AGA71" s="669"/>
      <c r="AGB71" s="669"/>
      <c r="AGC71" s="669"/>
      <c r="AGD71" s="669"/>
      <c r="AGE71" s="669"/>
      <c r="AGF71" s="669"/>
      <c r="AGG71" s="669"/>
      <c r="AGH71" s="669"/>
      <c r="AGI71" s="669"/>
      <c r="AGJ71" s="669"/>
      <c r="AGK71" s="669"/>
      <c r="AGL71" s="669"/>
      <c r="AGM71" s="669"/>
      <c r="AGN71" s="669"/>
      <c r="AGO71" s="669"/>
      <c r="AGP71" s="669"/>
      <c r="AGQ71" s="669"/>
      <c r="AGR71" s="669"/>
      <c r="AGS71" s="669"/>
      <c r="AGT71" s="669"/>
      <c r="AGU71" s="669"/>
      <c r="AGV71" s="669"/>
      <c r="AGW71" s="669"/>
      <c r="AGX71" s="669"/>
      <c r="AGY71" s="669"/>
      <c r="AGZ71" s="669"/>
      <c r="AHA71" s="669"/>
      <c r="AHB71" s="669"/>
      <c r="AHC71" s="669"/>
      <c r="AHD71" s="669"/>
      <c r="AHE71" s="669"/>
      <c r="AHF71" s="669"/>
      <c r="AHG71" s="669"/>
      <c r="AHH71" s="669"/>
      <c r="AHI71" s="669"/>
      <c r="AHJ71" s="669"/>
      <c r="AHK71" s="669"/>
      <c r="AHL71" s="669"/>
      <c r="AHM71" s="669"/>
      <c r="AHN71" s="669"/>
      <c r="AHO71" s="669"/>
      <c r="AHP71" s="669"/>
      <c r="AHQ71" s="669"/>
      <c r="AHR71" s="669"/>
      <c r="AHS71" s="669"/>
      <c r="AHT71" s="669"/>
      <c r="AHU71" s="669"/>
      <c r="AHV71" s="669"/>
      <c r="AHW71" s="669"/>
      <c r="AHX71" s="669"/>
      <c r="AHY71" s="669"/>
      <c r="AHZ71" s="669"/>
      <c r="AIA71" s="669"/>
      <c r="AIB71" s="669"/>
      <c r="AIC71" s="669"/>
      <c r="AID71" s="669"/>
      <c r="AIE71" s="669"/>
      <c r="AIF71" s="669"/>
      <c r="AIG71" s="669"/>
      <c r="AIH71" s="669"/>
      <c r="AII71" s="669"/>
      <c r="AIJ71" s="669"/>
      <c r="AIK71" s="669"/>
      <c r="AIL71" s="669"/>
      <c r="AIM71" s="669"/>
      <c r="AIN71" s="669"/>
      <c r="AIO71" s="669"/>
      <c r="AIP71" s="669"/>
      <c r="AIQ71" s="669"/>
      <c r="AIR71" s="669"/>
      <c r="AIS71" s="669"/>
      <c r="AIT71" s="669"/>
      <c r="AIU71" s="669"/>
      <c r="AIV71" s="669"/>
      <c r="AIW71" s="669"/>
      <c r="AIX71" s="669"/>
      <c r="AIY71" s="669"/>
      <c r="AIZ71" s="669"/>
      <c r="AJA71" s="669"/>
      <c r="AJB71" s="669"/>
      <c r="AJC71" s="669"/>
      <c r="AJD71" s="669"/>
      <c r="AJE71" s="669"/>
      <c r="AJF71" s="669"/>
      <c r="AJG71" s="669"/>
      <c r="AJH71" s="669"/>
      <c r="AJI71" s="669"/>
      <c r="AJJ71" s="669"/>
      <c r="AJK71" s="669"/>
      <c r="AJL71" s="669"/>
      <c r="AJM71" s="669"/>
      <c r="AJN71" s="669"/>
      <c r="AJO71" s="669"/>
      <c r="AJP71" s="669"/>
      <c r="AJQ71" s="669"/>
      <c r="AJR71" s="669"/>
      <c r="AJS71" s="669"/>
      <c r="AJT71" s="669"/>
      <c r="AJU71" s="669"/>
      <c r="AJV71" s="669"/>
      <c r="AJW71" s="669"/>
      <c r="AJX71" s="669"/>
      <c r="AJY71" s="669"/>
      <c r="AJZ71" s="669"/>
      <c r="AKA71" s="669"/>
      <c r="AKB71" s="669"/>
      <c r="AKC71" s="669"/>
      <c r="AKD71" s="669"/>
      <c r="AKE71" s="669"/>
      <c r="AKF71" s="669"/>
      <c r="AKG71" s="669"/>
      <c r="AKH71" s="669"/>
      <c r="AKI71" s="669"/>
      <c r="AKJ71" s="669"/>
      <c r="AKK71" s="669"/>
      <c r="AKL71" s="669"/>
      <c r="AKM71" s="669"/>
      <c r="AKN71" s="669"/>
      <c r="AKO71" s="669"/>
      <c r="AKP71" s="669"/>
      <c r="AKQ71" s="669"/>
      <c r="AKR71" s="669"/>
      <c r="AKS71" s="669"/>
      <c r="AKT71" s="669"/>
      <c r="AKU71" s="669"/>
      <c r="AKV71" s="669"/>
      <c r="AKW71" s="669"/>
      <c r="AKX71" s="669"/>
      <c r="AKY71" s="669"/>
      <c r="AKZ71" s="669"/>
      <c r="ALA71" s="669"/>
      <c r="ALB71" s="669"/>
      <c r="ALC71" s="669"/>
      <c r="ALD71" s="669"/>
      <c r="ALE71" s="669"/>
      <c r="ALF71" s="669"/>
      <c r="ALG71" s="669"/>
      <c r="ALH71" s="669"/>
      <c r="ALI71" s="669"/>
      <c r="ALJ71" s="669"/>
      <c r="ALK71" s="669"/>
      <c r="ALL71" s="669"/>
      <c r="ALM71" s="669"/>
      <c r="ALN71" s="669"/>
      <c r="ALO71" s="669"/>
      <c r="ALP71" s="669"/>
      <c r="ALQ71" s="669"/>
      <c r="ALR71" s="669"/>
      <c r="ALS71" s="669"/>
      <c r="ALT71" s="669"/>
      <c r="ALU71" s="669"/>
      <c r="ALV71" s="669"/>
      <c r="ALW71" s="669"/>
      <c r="ALX71" s="669"/>
      <c r="ALY71" s="669"/>
      <c r="ALZ71" s="669"/>
      <c r="AMA71" s="669"/>
      <c r="AMB71" s="669"/>
      <c r="AMC71" s="669"/>
      <c r="AMD71" s="669"/>
      <c r="AME71" s="669"/>
      <c r="AMF71" s="669"/>
      <c r="AMG71" s="669"/>
      <c r="AMH71" s="669"/>
      <c r="AMI71" s="669"/>
      <c r="AMJ71" s="669"/>
      <c r="AMK71" s="669"/>
      <c r="AML71" s="669"/>
      <c r="AMM71" s="669"/>
      <c r="AMN71" s="669"/>
      <c r="AMO71" s="669"/>
      <c r="AMP71" s="669"/>
      <c r="AMQ71" s="669"/>
      <c r="AMR71" s="669"/>
      <c r="AMS71" s="669"/>
      <c r="AMT71" s="669"/>
      <c r="AMU71" s="669"/>
      <c r="AMV71" s="669"/>
      <c r="AMW71" s="669"/>
      <c r="AMX71" s="669"/>
      <c r="AMY71" s="669"/>
      <c r="AMZ71" s="669"/>
      <c r="ANA71" s="669"/>
      <c r="ANB71" s="669"/>
      <c r="ANC71" s="669"/>
      <c r="AND71" s="669"/>
      <c r="ANE71" s="669"/>
      <c r="ANF71" s="669"/>
      <c r="ANG71" s="669"/>
      <c r="ANH71" s="669"/>
      <c r="ANI71" s="669"/>
      <c r="ANJ71" s="669"/>
      <c r="ANK71" s="669"/>
      <c r="ANL71" s="669"/>
      <c r="ANM71" s="669"/>
      <c r="ANN71" s="669"/>
      <c r="ANO71" s="669"/>
      <c r="ANP71" s="669"/>
      <c r="ANQ71" s="669"/>
      <c r="ANR71" s="669"/>
      <c r="ANS71" s="669"/>
      <c r="ANT71" s="669"/>
      <c r="ANU71" s="669"/>
      <c r="ANV71" s="669"/>
      <c r="ANW71" s="669"/>
      <c r="ANX71" s="669"/>
      <c r="ANY71" s="669"/>
      <c r="ANZ71" s="669"/>
      <c r="AOA71" s="669"/>
      <c r="AOB71" s="669"/>
      <c r="AOC71" s="669"/>
      <c r="AOD71" s="669"/>
      <c r="AOE71" s="669"/>
      <c r="AOF71" s="669"/>
      <c r="AOG71" s="669"/>
      <c r="AOH71" s="669"/>
      <c r="AOI71" s="669"/>
      <c r="AOJ71" s="669"/>
      <c r="AOK71" s="669"/>
      <c r="AOL71" s="669"/>
      <c r="AOM71" s="669"/>
      <c r="AON71" s="669"/>
      <c r="AOO71" s="669"/>
      <c r="AOP71" s="669"/>
      <c r="AOQ71" s="669"/>
      <c r="AOR71" s="669"/>
      <c r="AOS71" s="669"/>
      <c r="AOT71" s="669"/>
      <c r="AOU71" s="669"/>
      <c r="AOV71" s="669"/>
      <c r="AOW71" s="669"/>
      <c r="AOX71" s="669"/>
      <c r="AOY71" s="669"/>
      <c r="AOZ71" s="669"/>
      <c r="APA71" s="669"/>
      <c r="APB71" s="669"/>
      <c r="APC71" s="669"/>
      <c r="APD71" s="669"/>
      <c r="APE71" s="669"/>
      <c r="APF71" s="669"/>
      <c r="APG71" s="669"/>
      <c r="APH71" s="669"/>
      <c r="API71" s="669"/>
      <c r="APJ71" s="669"/>
      <c r="APK71" s="669"/>
      <c r="APL71" s="669"/>
      <c r="APM71" s="669"/>
      <c r="APN71" s="669"/>
      <c r="APO71" s="669"/>
      <c r="APP71" s="669"/>
      <c r="APQ71" s="669"/>
      <c r="APR71" s="669"/>
      <c r="APS71" s="669"/>
      <c r="APT71" s="669"/>
      <c r="APU71" s="669"/>
      <c r="APV71" s="669"/>
      <c r="APW71" s="669"/>
      <c r="APX71" s="669"/>
      <c r="APY71" s="669"/>
      <c r="APZ71" s="669"/>
      <c r="AQA71" s="669"/>
      <c r="AQB71" s="669"/>
      <c r="AQC71" s="669"/>
      <c r="AQD71" s="669"/>
      <c r="AQE71" s="669"/>
      <c r="AQF71" s="669"/>
      <c r="AQG71" s="669"/>
      <c r="AQH71" s="669"/>
      <c r="AQI71" s="669"/>
      <c r="AQJ71" s="669"/>
      <c r="AQK71" s="669"/>
      <c r="AQL71" s="669"/>
      <c r="AQM71" s="669"/>
      <c r="AQN71" s="669"/>
      <c r="AQO71" s="669"/>
      <c r="AQP71" s="669"/>
      <c r="AQQ71" s="669"/>
      <c r="AQR71" s="669"/>
      <c r="AQS71" s="669"/>
      <c r="AQT71" s="669"/>
      <c r="AQU71" s="669"/>
      <c r="AQV71" s="669"/>
      <c r="AQW71" s="669"/>
      <c r="AQX71" s="669"/>
      <c r="AQY71" s="669"/>
      <c r="AQZ71" s="669"/>
      <c r="ARA71" s="669"/>
      <c r="ARB71" s="669"/>
      <c r="ARC71" s="669"/>
      <c r="ARD71" s="669"/>
      <c r="ARE71" s="669"/>
      <c r="ARF71" s="669"/>
      <c r="ARG71" s="669"/>
      <c r="ARH71" s="669"/>
      <c r="ARI71" s="669"/>
      <c r="ARJ71" s="669"/>
      <c r="ARK71" s="669"/>
      <c r="ARL71" s="669"/>
      <c r="ARM71" s="669"/>
      <c r="ARN71" s="669"/>
      <c r="ARO71" s="669"/>
      <c r="ARP71" s="669"/>
      <c r="ARQ71" s="669"/>
      <c r="ARR71" s="669"/>
      <c r="ARS71" s="669"/>
      <c r="ART71" s="669"/>
      <c r="ARU71" s="669"/>
      <c r="ARV71" s="669"/>
      <c r="ARW71" s="669"/>
      <c r="ARX71" s="669"/>
      <c r="ARY71" s="669"/>
      <c r="ARZ71" s="669"/>
      <c r="ASA71" s="669"/>
      <c r="ASB71" s="669"/>
      <c r="ASC71" s="669"/>
      <c r="ASD71" s="669"/>
      <c r="ASE71" s="669"/>
      <c r="ASF71" s="669"/>
      <c r="ASG71" s="669"/>
      <c r="ASH71" s="669"/>
      <c r="ASI71" s="669"/>
      <c r="ASJ71" s="669"/>
      <c r="ASK71" s="669"/>
      <c r="ASL71" s="669"/>
      <c r="ASM71" s="669"/>
      <c r="ASN71" s="669"/>
      <c r="ASO71" s="669"/>
      <c r="ASP71" s="669"/>
      <c r="ASQ71" s="669"/>
      <c r="ASR71" s="669"/>
      <c r="ASS71" s="669"/>
      <c r="AST71" s="669"/>
      <c r="ASU71" s="669"/>
      <c r="ASV71" s="669"/>
      <c r="ASW71" s="669"/>
      <c r="ASX71" s="669"/>
      <c r="ASY71" s="669"/>
      <c r="ASZ71" s="669"/>
      <c r="ATA71" s="669"/>
      <c r="ATB71" s="669"/>
      <c r="ATC71" s="669"/>
      <c r="ATD71" s="669"/>
      <c r="ATE71" s="669"/>
      <c r="ATF71" s="669"/>
      <c r="ATG71" s="669"/>
      <c r="ATH71" s="669"/>
      <c r="ATI71" s="669"/>
      <c r="ATJ71" s="669"/>
      <c r="ATK71" s="669"/>
      <c r="ATL71" s="669"/>
      <c r="ATM71" s="669"/>
      <c r="ATN71" s="669"/>
      <c r="ATO71" s="669"/>
      <c r="ATP71" s="669"/>
      <c r="ATQ71" s="669"/>
      <c r="ATR71" s="669"/>
      <c r="ATS71" s="669"/>
      <c r="ATT71" s="669"/>
      <c r="ATU71" s="669"/>
      <c r="ATV71" s="669"/>
      <c r="ATW71" s="669"/>
      <c r="ATX71" s="669"/>
      <c r="ATY71" s="669"/>
      <c r="ATZ71" s="669"/>
      <c r="AUA71" s="669"/>
      <c r="AUB71" s="669"/>
      <c r="AUC71" s="669"/>
      <c r="AUD71" s="669"/>
      <c r="AUE71" s="669"/>
      <c r="AUF71" s="669"/>
      <c r="AUG71" s="669"/>
      <c r="AUH71" s="669"/>
      <c r="AUI71" s="669"/>
      <c r="AUJ71" s="669"/>
      <c r="AUK71" s="669"/>
      <c r="AUL71" s="669"/>
      <c r="AUM71" s="669"/>
      <c r="AUN71" s="669"/>
      <c r="AUO71" s="669"/>
      <c r="AUP71" s="669"/>
      <c r="AUQ71" s="669"/>
      <c r="AUR71" s="669"/>
      <c r="AUS71" s="669"/>
      <c r="AUT71" s="669"/>
      <c r="AUU71" s="669"/>
      <c r="AUV71" s="669"/>
      <c r="AUW71" s="669"/>
      <c r="AUX71" s="669"/>
      <c r="AUY71" s="669"/>
      <c r="AUZ71" s="669"/>
      <c r="AVA71" s="669"/>
      <c r="AVB71" s="669"/>
      <c r="AVC71" s="669"/>
      <c r="AVD71" s="669"/>
      <c r="AVE71" s="669"/>
      <c r="AVF71" s="669"/>
      <c r="AVG71" s="669"/>
      <c r="AVH71" s="669"/>
      <c r="AVI71" s="669"/>
      <c r="AVJ71" s="669"/>
      <c r="AVK71" s="669"/>
      <c r="AVL71" s="669"/>
      <c r="AVM71" s="669"/>
      <c r="AVN71" s="669"/>
      <c r="AVO71" s="669"/>
      <c r="AVP71" s="669"/>
      <c r="AVQ71" s="669"/>
      <c r="AVR71" s="669"/>
      <c r="AVS71" s="669"/>
      <c r="AVT71" s="669"/>
      <c r="AVU71" s="669"/>
      <c r="AVV71" s="669"/>
      <c r="AVW71" s="669"/>
      <c r="AVX71" s="669"/>
      <c r="AVY71" s="669"/>
      <c r="AVZ71" s="669"/>
      <c r="AWA71" s="669"/>
      <c r="AWB71" s="669"/>
      <c r="AWC71" s="669"/>
      <c r="AWD71" s="669"/>
      <c r="AWE71" s="669"/>
      <c r="AWF71" s="669"/>
      <c r="AWG71" s="669"/>
      <c r="AWH71" s="669"/>
      <c r="AWI71" s="669"/>
      <c r="AWJ71" s="669"/>
      <c r="AWK71" s="669"/>
      <c r="AWL71" s="669"/>
      <c r="AWM71" s="669"/>
      <c r="AWN71" s="669"/>
      <c r="AWO71" s="669"/>
      <c r="AWP71" s="669"/>
      <c r="AWQ71" s="669"/>
      <c r="AWR71" s="669"/>
      <c r="AWS71" s="669"/>
      <c r="AWT71" s="669"/>
      <c r="AWU71" s="669"/>
      <c r="AWV71" s="669"/>
      <c r="AWW71" s="669"/>
      <c r="AWX71" s="669"/>
      <c r="AWY71" s="669"/>
      <c r="AWZ71" s="669"/>
      <c r="AXA71" s="669"/>
      <c r="AXB71" s="669"/>
      <c r="AXC71" s="669"/>
      <c r="AXD71" s="669"/>
      <c r="AXE71" s="669"/>
      <c r="AXF71" s="669"/>
      <c r="AXG71" s="669"/>
      <c r="AXH71" s="669"/>
      <c r="AXI71" s="669"/>
      <c r="AXJ71" s="669"/>
      <c r="AXK71" s="669"/>
      <c r="AXL71" s="669"/>
      <c r="AXM71" s="669"/>
      <c r="AXN71" s="669"/>
      <c r="AXO71" s="669"/>
      <c r="AXP71" s="669"/>
      <c r="AXQ71" s="669"/>
      <c r="AXR71" s="669"/>
      <c r="AXS71" s="669"/>
      <c r="AXT71" s="669"/>
      <c r="AXU71" s="669"/>
      <c r="AXV71" s="669"/>
      <c r="AXW71" s="669"/>
      <c r="AXX71" s="669"/>
      <c r="AXY71" s="669"/>
      <c r="AXZ71" s="669"/>
      <c r="AYA71" s="669"/>
      <c r="AYB71" s="669"/>
      <c r="AYC71" s="669"/>
      <c r="AYD71" s="669"/>
      <c r="AYE71" s="669"/>
      <c r="AYF71" s="669"/>
      <c r="AYG71" s="669"/>
      <c r="AYH71" s="669"/>
      <c r="AYI71" s="669"/>
      <c r="AYJ71" s="669"/>
      <c r="AYK71" s="669"/>
      <c r="AYL71" s="669"/>
      <c r="AYM71" s="669"/>
      <c r="AYN71" s="669"/>
      <c r="AYO71" s="669"/>
      <c r="AYP71" s="669"/>
      <c r="AYQ71" s="669"/>
      <c r="AYR71" s="669"/>
      <c r="AYS71" s="669"/>
      <c r="AYT71" s="669"/>
      <c r="AYU71" s="669"/>
      <c r="AYV71" s="669"/>
      <c r="AYW71" s="669"/>
      <c r="AYX71" s="669"/>
      <c r="AYY71" s="669"/>
      <c r="AYZ71" s="669"/>
      <c r="AZA71" s="669"/>
      <c r="AZB71" s="669"/>
      <c r="AZC71" s="669"/>
      <c r="AZD71" s="669"/>
      <c r="AZE71" s="669"/>
      <c r="AZF71" s="669"/>
      <c r="AZG71" s="669"/>
      <c r="AZH71" s="669"/>
      <c r="AZI71" s="669"/>
      <c r="AZJ71" s="669"/>
      <c r="AZK71" s="669"/>
      <c r="AZL71" s="669"/>
      <c r="AZM71" s="669"/>
      <c r="AZN71" s="669"/>
      <c r="AZO71" s="669"/>
      <c r="AZP71" s="669"/>
      <c r="AZQ71" s="669"/>
      <c r="AZR71" s="669"/>
      <c r="AZS71" s="669"/>
      <c r="AZT71" s="669"/>
      <c r="AZU71" s="669"/>
      <c r="AZV71" s="669"/>
      <c r="AZW71" s="669"/>
      <c r="AZX71" s="669"/>
      <c r="AZY71" s="669"/>
      <c r="AZZ71" s="669"/>
      <c r="BAA71" s="669"/>
      <c r="BAB71" s="669"/>
      <c r="BAC71" s="669"/>
      <c r="BAD71" s="669"/>
      <c r="BAE71" s="669"/>
      <c r="BAF71" s="669"/>
      <c r="BAG71" s="669"/>
      <c r="BAH71" s="669"/>
      <c r="BAI71" s="669"/>
      <c r="BAJ71" s="669"/>
      <c r="BAK71" s="669"/>
      <c r="BAL71" s="669"/>
      <c r="BAM71" s="669"/>
      <c r="BAN71" s="669"/>
      <c r="BAO71" s="669"/>
      <c r="BAP71" s="669"/>
      <c r="BAQ71" s="669"/>
      <c r="BAR71" s="669"/>
      <c r="BAS71" s="669"/>
      <c r="BAT71" s="669"/>
      <c r="BAU71" s="669"/>
      <c r="BAV71" s="669"/>
      <c r="BAW71" s="669"/>
      <c r="BAX71" s="669"/>
      <c r="BAY71" s="669"/>
      <c r="BAZ71" s="669"/>
      <c r="BBA71" s="669"/>
      <c r="BBB71" s="669"/>
      <c r="BBC71" s="669"/>
      <c r="BBD71" s="669"/>
      <c r="BBE71" s="669"/>
      <c r="BBF71" s="669"/>
      <c r="BBG71" s="669"/>
      <c r="BBH71" s="669"/>
      <c r="BBI71" s="669"/>
      <c r="BBJ71" s="669"/>
      <c r="BBK71" s="669"/>
      <c r="BBL71" s="669"/>
      <c r="BBM71" s="669"/>
      <c r="BBN71" s="669"/>
      <c r="BBO71" s="669"/>
      <c r="BBP71" s="669"/>
      <c r="BBQ71" s="669"/>
      <c r="BBR71" s="669"/>
      <c r="BBS71" s="669"/>
      <c r="BBT71" s="669"/>
      <c r="BBU71" s="669"/>
      <c r="BBV71" s="669"/>
      <c r="BBW71" s="669"/>
      <c r="BBX71" s="669"/>
      <c r="BBY71" s="669"/>
      <c r="BBZ71" s="669"/>
      <c r="BCA71" s="669"/>
      <c r="BCB71" s="669"/>
      <c r="BCC71" s="669"/>
      <c r="BCD71" s="669"/>
      <c r="BCE71" s="669"/>
      <c r="BCF71" s="669"/>
      <c r="BCG71" s="669"/>
      <c r="BCH71" s="669"/>
      <c r="BCI71" s="669"/>
      <c r="BCJ71" s="669"/>
      <c r="BCK71" s="669"/>
      <c r="BCL71" s="669"/>
      <c r="BCM71" s="669"/>
      <c r="BCN71" s="669"/>
      <c r="BCO71" s="669"/>
      <c r="BCP71" s="669"/>
      <c r="BCQ71" s="669"/>
      <c r="BCR71" s="669"/>
      <c r="BCS71" s="669"/>
      <c r="BCT71" s="669"/>
      <c r="BCU71" s="669"/>
      <c r="BCV71" s="669"/>
      <c r="BCW71" s="669"/>
      <c r="BCX71" s="669"/>
      <c r="BCY71" s="669"/>
      <c r="BCZ71" s="669"/>
      <c r="BDA71" s="669"/>
      <c r="BDB71" s="669"/>
      <c r="BDC71" s="669"/>
      <c r="BDD71" s="669"/>
      <c r="BDE71" s="669"/>
      <c r="BDF71" s="669"/>
      <c r="BDG71" s="669"/>
      <c r="BDH71" s="669"/>
      <c r="BDI71" s="669"/>
      <c r="BDJ71" s="669"/>
      <c r="BDK71" s="669"/>
      <c r="BDL71" s="669"/>
      <c r="BDM71" s="669"/>
      <c r="BDN71" s="669"/>
      <c r="BDO71" s="669"/>
      <c r="BDP71" s="669"/>
      <c r="BDQ71" s="669"/>
      <c r="BDR71" s="669"/>
      <c r="BDS71" s="669"/>
      <c r="BDT71" s="669"/>
      <c r="BDU71" s="669"/>
      <c r="BDV71" s="669"/>
      <c r="BDW71" s="669"/>
      <c r="BDX71" s="669"/>
      <c r="BDY71" s="669"/>
      <c r="BDZ71" s="669"/>
      <c r="BEA71" s="669"/>
      <c r="BEB71" s="669"/>
      <c r="BEC71" s="669"/>
      <c r="BED71" s="669"/>
      <c r="BEE71" s="669"/>
      <c r="BEF71" s="669"/>
      <c r="BEG71" s="669"/>
      <c r="BEH71" s="669"/>
      <c r="BEI71" s="669"/>
      <c r="BEJ71" s="669"/>
      <c r="BEK71" s="669"/>
      <c r="BEL71" s="669"/>
      <c r="BEM71" s="669"/>
      <c r="BEN71" s="669"/>
      <c r="BEO71" s="669"/>
      <c r="BEP71" s="669"/>
      <c r="BEQ71" s="669"/>
      <c r="BER71" s="669"/>
      <c r="BES71" s="669"/>
      <c r="BET71" s="669"/>
      <c r="BEU71" s="669"/>
      <c r="BEV71" s="669"/>
      <c r="BEW71" s="669"/>
      <c r="BEX71" s="669"/>
      <c r="BEY71" s="669"/>
      <c r="BEZ71" s="669"/>
      <c r="BFA71" s="669"/>
      <c r="BFB71" s="669"/>
      <c r="BFC71" s="669"/>
      <c r="BFD71" s="669"/>
      <c r="BFE71" s="669"/>
      <c r="BFF71" s="669"/>
      <c r="BFG71" s="669"/>
      <c r="BFH71" s="669"/>
      <c r="BFI71" s="669"/>
      <c r="BFJ71" s="669"/>
      <c r="BFK71" s="669"/>
      <c r="BFL71" s="669"/>
      <c r="BFM71" s="669"/>
      <c r="BFN71" s="669"/>
      <c r="BFO71" s="669"/>
      <c r="BFP71" s="669"/>
      <c r="BFQ71" s="669"/>
      <c r="BFR71" s="669"/>
      <c r="BFS71" s="669"/>
      <c r="BFT71" s="669"/>
      <c r="BFU71" s="669"/>
      <c r="BFV71" s="669"/>
      <c r="BFW71" s="669"/>
      <c r="BFX71" s="669"/>
      <c r="BFY71" s="669"/>
      <c r="BFZ71" s="669"/>
      <c r="BGA71" s="669"/>
      <c r="BGB71" s="669"/>
      <c r="BGC71" s="669"/>
      <c r="BGD71" s="669"/>
      <c r="BGE71" s="669"/>
      <c r="BGF71" s="669"/>
      <c r="BGG71" s="669"/>
      <c r="BGH71" s="669"/>
      <c r="BGI71" s="669"/>
      <c r="BGJ71" s="669"/>
      <c r="BGK71" s="669"/>
      <c r="BGL71" s="669"/>
      <c r="BGM71" s="669"/>
      <c r="BGN71" s="669"/>
      <c r="BGO71" s="669"/>
      <c r="BGP71" s="669"/>
      <c r="BGQ71" s="669"/>
      <c r="BGR71" s="669"/>
      <c r="BGS71" s="669"/>
      <c r="BGT71" s="669"/>
      <c r="BGU71" s="669"/>
      <c r="BGV71" s="669"/>
      <c r="BGW71" s="669"/>
      <c r="BGX71" s="669"/>
      <c r="BGY71" s="669"/>
      <c r="BGZ71" s="669"/>
      <c r="BHA71" s="669"/>
      <c r="BHB71" s="669"/>
      <c r="BHC71" s="669"/>
      <c r="BHD71" s="669"/>
      <c r="BHE71" s="669"/>
      <c r="BHF71" s="669"/>
      <c r="BHG71" s="669"/>
      <c r="BHH71" s="669"/>
      <c r="BHI71" s="669"/>
      <c r="BHJ71" s="669"/>
      <c r="BHK71" s="669"/>
      <c r="BHL71" s="669"/>
      <c r="BHM71" s="669"/>
      <c r="BHN71" s="669"/>
      <c r="BHO71" s="669"/>
      <c r="BHP71" s="669"/>
      <c r="BHQ71" s="669"/>
      <c r="BHR71" s="669"/>
      <c r="BHS71" s="669"/>
      <c r="BHT71" s="669"/>
      <c r="BHU71" s="669"/>
      <c r="BHV71" s="669"/>
      <c r="BHW71" s="669"/>
      <c r="BHX71" s="669"/>
      <c r="BHY71" s="669"/>
      <c r="BHZ71" s="669"/>
      <c r="BIA71" s="669"/>
      <c r="BIB71" s="669"/>
      <c r="BIC71" s="669"/>
      <c r="BID71" s="669"/>
      <c r="BIE71" s="669"/>
      <c r="BIF71" s="669"/>
      <c r="BIG71" s="669"/>
      <c r="BIH71" s="669"/>
      <c r="BII71" s="669"/>
      <c r="BIJ71" s="669"/>
      <c r="BIK71" s="669"/>
      <c r="BIL71" s="669"/>
      <c r="BIM71" s="669"/>
      <c r="BIN71" s="669"/>
      <c r="BIO71" s="669"/>
      <c r="BIP71" s="669"/>
      <c r="BIQ71" s="669"/>
      <c r="BIR71" s="669"/>
      <c r="BIS71" s="669"/>
      <c r="BIT71" s="669"/>
      <c r="BIU71" s="669"/>
      <c r="BIV71" s="669"/>
      <c r="BIW71" s="669"/>
      <c r="BIX71" s="669"/>
      <c r="BIY71" s="669"/>
      <c r="BIZ71" s="669"/>
      <c r="BJA71" s="669"/>
      <c r="BJB71" s="669"/>
      <c r="BJC71" s="669"/>
      <c r="BJD71" s="669"/>
      <c r="BJE71" s="669"/>
      <c r="BJF71" s="669"/>
      <c r="BJG71" s="669"/>
      <c r="BJH71" s="669"/>
      <c r="BJI71" s="669"/>
      <c r="BJJ71" s="669"/>
      <c r="BJK71" s="669"/>
      <c r="BJL71" s="669"/>
      <c r="BJM71" s="669"/>
      <c r="BJN71" s="669"/>
      <c r="BJO71" s="669"/>
      <c r="BJP71" s="669"/>
      <c r="BJQ71" s="669"/>
      <c r="BJR71" s="669"/>
      <c r="BJS71" s="669"/>
      <c r="BJT71" s="669"/>
      <c r="BJU71" s="669"/>
      <c r="BJV71" s="669"/>
      <c r="BJW71" s="669"/>
      <c r="BJX71" s="669"/>
      <c r="BJY71" s="669"/>
      <c r="BJZ71" s="669"/>
      <c r="BKA71" s="669"/>
      <c r="BKB71" s="669"/>
      <c r="BKC71" s="669"/>
      <c r="BKD71" s="669"/>
      <c r="BKE71" s="669"/>
      <c r="BKF71" s="669"/>
      <c r="BKG71" s="669"/>
      <c r="BKH71" s="669"/>
      <c r="BKI71" s="669"/>
      <c r="BKJ71" s="669"/>
      <c r="BKK71" s="669"/>
      <c r="BKL71" s="669"/>
      <c r="BKM71" s="669"/>
      <c r="BKN71" s="669"/>
      <c r="BKO71" s="669"/>
      <c r="BKP71" s="669"/>
      <c r="BKQ71" s="669"/>
      <c r="BKR71" s="669"/>
      <c r="BKS71" s="669"/>
      <c r="BKT71" s="669"/>
      <c r="BKU71" s="669"/>
      <c r="BKV71" s="669"/>
      <c r="BKW71" s="669"/>
      <c r="BKX71" s="669"/>
      <c r="BKY71" s="669"/>
      <c r="BKZ71" s="669"/>
      <c r="BLA71" s="669"/>
      <c r="BLB71" s="669"/>
      <c r="BLC71" s="669"/>
      <c r="BLD71" s="669"/>
      <c r="BLE71" s="669"/>
      <c r="BLF71" s="669"/>
      <c r="BLG71" s="669"/>
      <c r="BLH71" s="669"/>
      <c r="BLI71" s="669"/>
      <c r="BLJ71" s="669"/>
      <c r="BLK71" s="669"/>
      <c r="BLL71" s="669"/>
      <c r="BLM71" s="669"/>
      <c r="BLN71" s="669"/>
      <c r="BLO71" s="669"/>
      <c r="BLP71" s="669"/>
      <c r="BLQ71" s="669"/>
      <c r="BLR71" s="669"/>
      <c r="BLS71" s="669"/>
      <c r="BLT71" s="669"/>
      <c r="BLU71" s="669"/>
      <c r="BLV71" s="669"/>
      <c r="BLW71" s="669"/>
      <c r="BLX71" s="669"/>
      <c r="BLY71" s="669"/>
      <c r="BLZ71" s="669"/>
      <c r="BMA71" s="669"/>
      <c r="BMB71" s="669"/>
      <c r="BMC71" s="669"/>
      <c r="BMD71" s="669"/>
      <c r="BME71" s="669"/>
      <c r="BMF71" s="669"/>
      <c r="BMG71" s="669"/>
      <c r="BMH71" s="669"/>
      <c r="BMI71" s="669"/>
      <c r="BMJ71" s="669"/>
      <c r="BMK71" s="669"/>
      <c r="BML71" s="669"/>
      <c r="BMM71" s="669"/>
      <c r="BMN71" s="669"/>
      <c r="BMO71" s="669"/>
      <c r="BMP71" s="669"/>
      <c r="BMQ71" s="669"/>
      <c r="BMR71" s="669"/>
      <c r="BMS71" s="669"/>
      <c r="BMT71" s="669"/>
      <c r="BMU71" s="669"/>
      <c r="BMV71" s="669"/>
      <c r="BMW71" s="669"/>
      <c r="BMX71" s="669"/>
      <c r="BMY71" s="669"/>
      <c r="BMZ71" s="669"/>
      <c r="BNA71" s="669"/>
      <c r="BNB71" s="669"/>
      <c r="BNC71" s="669"/>
      <c r="BND71" s="669"/>
      <c r="BNE71" s="669"/>
      <c r="BNF71" s="669"/>
      <c r="BNG71" s="669"/>
      <c r="BNH71" s="669"/>
      <c r="BNI71" s="669"/>
      <c r="BNJ71" s="669"/>
      <c r="BNK71" s="669"/>
      <c r="BNL71" s="669"/>
      <c r="BNM71" s="669"/>
      <c r="BNN71" s="669"/>
      <c r="BNO71" s="669"/>
      <c r="BNP71" s="669"/>
      <c r="BNQ71" s="669"/>
      <c r="BNR71" s="669"/>
      <c r="BNS71" s="669"/>
      <c r="BNT71" s="669"/>
      <c r="BNU71" s="669"/>
      <c r="BNV71" s="669"/>
      <c r="BNW71" s="669"/>
      <c r="BNX71" s="669"/>
      <c r="BNY71" s="669"/>
      <c r="BNZ71" s="669"/>
      <c r="BOA71" s="669"/>
      <c r="BOB71" s="669"/>
      <c r="BOC71" s="669"/>
      <c r="BOD71" s="669"/>
      <c r="BOE71" s="669"/>
      <c r="BOF71" s="669"/>
      <c r="BOG71" s="669"/>
      <c r="BOH71" s="669"/>
      <c r="BOI71" s="669"/>
      <c r="BOJ71" s="669"/>
      <c r="BOK71" s="669"/>
      <c r="BOL71" s="669"/>
      <c r="BOM71" s="669"/>
      <c r="BON71" s="669"/>
      <c r="BOO71" s="669"/>
      <c r="BOP71" s="669"/>
      <c r="BOQ71" s="669"/>
      <c r="BOR71" s="669"/>
      <c r="BOS71" s="669"/>
      <c r="BOT71" s="669"/>
      <c r="BOU71" s="669"/>
      <c r="BOV71" s="669"/>
      <c r="BOW71" s="669"/>
      <c r="BOX71" s="669"/>
      <c r="BOY71" s="669"/>
      <c r="BOZ71" s="669"/>
      <c r="BPA71" s="669"/>
      <c r="BPB71" s="669"/>
      <c r="BPC71" s="669"/>
      <c r="BPD71" s="669"/>
      <c r="BPE71" s="669"/>
      <c r="BPF71" s="669"/>
      <c r="BPG71" s="669"/>
      <c r="BPH71" s="669"/>
      <c r="BPI71" s="669"/>
      <c r="BPJ71" s="669"/>
      <c r="BPK71" s="669"/>
      <c r="BPL71" s="669"/>
      <c r="BPM71" s="669"/>
      <c r="BPN71" s="669"/>
      <c r="BPO71" s="669"/>
      <c r="BPP71" s="669"/>
      <c r="BPQ71" s="669"/>
      <c r="BPR71" s="669"/>
      <c r="BPS71" s="669"/>
      <c r="BPT71" s="669"/>
      <c r="BPU71" s="669"/>
      <c r="BPV71" s="669"/>
      <c r="BPW71" s="669"/>
      <c r="BPX71" s="669"/>
      <c r="BPY71" s="669"/>
      <c r="BPZ71" s="669"/>
      <c r="BQA71" s="669"/>
      <c r="BQB71" s="669"/>
      <c r="BQC71" s="669"/>
      <c r="BQD71" s="669"/>
      <c r="BQE71" s="669"/>
      <c r="BQF71" s="669"/>
      <c r="BQG71" s="669"/>
      <c r="BQH71" s="669"/>
      <c r="BQI71" s="669"/>
      <c r="BQJ71" s="669"/>
      <c r="BQK71" s="669"/>
      <c r="BQL71" s="669"/>
      <c r="BQM71" s="669"/>
      <c r="BQN71" s="669"/>
      <c r="BQO71" s="669"/>
      <c r="BQP71" s="669"/>
      <c r="BQQ71" s="669"/>
      <c r="BQR71" s="669"/>
      <c r="BQS71" s="669"/>
      <c r="BQT71" s="669"/>
      <c r="BQU71" s="669"/>
      <c r="BQV71" s="669"/>
      <c r="BQW71" s="669"/>
      <c r="BQX71" s="669"/>
      <c r="BQY71" s="669"/>
      <c r="BQZ71" s="669"/>
      <c r="BRA71" s="669"/>
      <c r="BRB71" s="669"/>
      <c r="BRC71" s="669"/>
      <c r="BRD71" s="669"/>
      <c r="BRE71" s="669"/>
      <c r="BRF71" s="669"/>
      <c r="BRG71" s="669"/>
      <c r="BRH71" s="669"/>
      <c r="BRI71" s="669"/>
      <c r="BRJ71" s="669"/>
      <c r="BRK71" s="669"/>
      <c r="BRL71" s="669"/>
      <c r="BRM71" s="669"/>
      <c r="BRN71" s="669"/>
      <c r="BRO71" s="669"/>
      <c r="BRP71" s="669"/>
      <c r="BRQ71" s="669"/>
      <c r="BRR71" s="669"/>
      <c r="BRS71" s="669"/>
      <c r="BRT71" s="669"/>
      <c r="BRU71" s="669"/>
      <c r="BRV71" s="669"/>
      <c r="BRW71" s="669"/>
      <c r="BRX71" s="669"/>
      <c r="BRY71" s="669"/>
      <c r="BRZ71" s="669"/>
      <c r="BSA71" s="669"/>
      <c r="BSB71" s="669"/>
      <c r="BSC71" s="669"/>
      <c r="BSD71" s="669"/>
      <c r="BSE71" s="669"/>
      <c r="BSF71" s="669"/>
      <c r="BSG71" s="669"/>
      <c r="BSH71" s="669"/>
      <c r="BSI71" s="669"/>
      <c r="BSJ71" s="669"/>
      <c r="BSK71" s="669"/>
      <c r="BSL71" s="669"/>
      <c r="BSM71" s="669"/>
      <c r="BSN71" s="669"/>
      <c r="BSO71" s="669"/>
      <c r="BSP71" s="669"/>
      <c r="BSQ71" s="669"/>
      <c r="BSR71" s="669"/>
      <c r="BSS71" s="669"/>
      <c r="BST71" s="669"/>
      <c r="BSU71" s="669"/>
      <c r="BSV71" s="669"/>
      <c r="BSW71" s="669"/>
      <c r="BSX71" s="669"/>
      <c r="BSY71" s="669"/>
      <c r="BSZ71" s="669"/>
      <c r="BTA71" s="669"/>
      <c r="BTB71" s="669"/>
      <c r="BTC71" s="669"/>
      <c r="BTD71" s="669"/>
      <c r="BTE71" s="669"/>
      <c r="BTF71" s="669"/>
      <c r="BTG71" s="669"/>
      <c r="BTH71" s="669"/>
      <c r="BTI71" s="669"/>
      <c r="BTJ71" s="669"/>
      <c r="BTK71" s="669"/>
      <c r="BTL71" s="669"/>
      <c r="BTM71" s="669"/>
      <c r="BTN71" s="669"/>
      <c r="BTO71" s="669"/>
      <c r="BTP71" s="669"/>
      <c r="BTQ71" s="669"/>
      <c r="BTR71" s="669"/>
      <c r="BTS71" s="669"/>
      <c r="BTT71" s="669"/>
      <c r="BTU71" s="669"/>
      <c r="BTV71" s="669"/>
      <c r="BTW71" s="669"/>
      <c r="BTX71" s="669"/>
      <c r="BTY71" s="669"/>
      <c r="BTZ71" s="669"/>
      <c r="BUA71" s="669"/>
      <c r="BUB71" s="669"/>
      <c r="BUC71" s="669"/>
      <c r="BUD71" s="669"/>
      <c r="BUE71" s="669"/>
      <c r="BUF71" s="669"/>
      <c r="BUG71" s="669"/>
      <c r="BUH71" s="669"/>
      <c r="BUI71" s="669"/>
      <c r="BUJ71" s="669"/>
      <c r="BUK71" s="669"/>
      <c r="BUL71" s="669"/>
      <c r="BUM71" s="669"/>
      <c r="BUN71" s="669"/>
      <c r="BUO71" s="669"/>
      <c r="BUP71" s="669"/>
      <c r="BUQ71" s="669"/>
      <c r="BUR71" s="669"/>
      <c r="BUS71" s="669"/>
      <c r="BUT71" s="669"/>
      <c r="BUU71" s="669"/>
      <c r="BUV71" s="669"/>
      <c r="BUW71" s="669"/>
      <c r="BUX71" s="669"/>
      <c r="BUY71" s="669"/>
      <c r="BUZ71" s="669"/>
      <c r="BVA71" s="669"/>
      <c r="BVB71" s="669"/>
      <c r="BVC71" s="669"/>
      <c r="BVD71" s="669"/>
      <c r="BVE71" s="669"/>
      <c r="BVF71" s="669"/>
      <c r="BVG71" s="669"/>
      <c r="BVH71" s="669"/>
      <c r="BVI71" s="669"/>
      <c r="BVJ71" s="669"/>
      <c r="BVK71" s="669"/>
      <c r="BVL71" s="669"/>
      <c r="BVM71" s="669"/>
      <c r="BVN71" s="669"/>
      <c r="BVO71" s="669"/>
      <c r="BVP71" s="669"/>
      <c r="BVQ71" s="669"/>
      <c r="BVR71" s="669"/>
      <c r="BVS71" s="669"/>
      <c r="BVT71" s="669"/>
      <c r="BVU71" s="669"/>
      <c r="BVV71" s="669"/>
      <c r="BVW71" s="669"/>
      <c r="BVX71" s="669"/>
      <c r="BVY71" s="669"/>
      <c r="BVZ71" s="669"/>
      <c r="BWA71" s="669"/>
      <c r="BWB71" s="669"/>
      <c r="BWC71" s="669"/>
      <c r="BWD71" s="669"/>
      <c r="BWE71" s="669"/>
      <c r="BWF71" s="669"/>
      <c r="BWG71" s="669"/>
      <c r="BWH71" s="669"/>
      <c r="BWI71" s="669"/>
      <c r="BWJ71" s="669"/>
      <c r="BWK71" s="669"/>
      <c r="BWL71" s="669"/>
      <c r="BWM71" s="669"/>
      <c r="BWN71" s="669"/>
      <c r="BWO71" s="669"/>
      <c r="BWP71" s="669"/>
      <c r="BWQ71" s="669"/>
      <c r="BWR71" s="669"/>
      <c r="BWS71" s="669"/>
      <c r="BWT71" s="669"/>
      <c r="BWU71" s="669"/>
      <c r="BWV71" s="669"/>
      <c r="BWW71" s="669"/>
      <c r="BWX71" s="669"/>
      <c r="BWY71" s="669"/>
      <c r="BWZ71" s="669"/>
      <c r="BXA71" s="669"/>
      <c r="BXB71" s="669"/>
      <c r="BXC71" s="669"/>
      <c r="BXD71" s="669"/>
      <c r="BXE71" s="669"/>
      <c r="BXF71" s="669"/>
      <c r="BXG71" s="669"/>
      <c r="BXH71" s="669"/>
      <c r="BXI71" s="669"/>
      <c r="BXJ71" s="669"/>
      <c r="BXK71" s="669"/>
      <c r="BXL71" s="669"/>
      <c r="BXM71" s="669"/>
      <c r="BXN71" s="669"/>
      <c r="BXO71" s="669"/>
      <c r="BXP71" s="669"/>
      <c r="BXQ71" s="669"/>
      <c r="BXR71" s="669"/>
      <c r="BXS71" s="669"/>
      <c r="BXT71" s="669"/>
      <c r="BXU71" s="669"/>
      <c r="BXV71" s="669"/>
      <c r="BXW71" s="669"/>
      <c r="BXX71" s="669"/>
      <c r="BXY71" s="669"/>
      <c r="BXZ71" s="669"/>
      <c r="BYA71" s="669"/>
      <c r="BYB71" s="669"/>
      <c r="BYC71" s="669"/>
      <c r="BYD71" s="669"/>
      <c r="BYE71" s="669"/>
      <c r="BYF71" s="669"/>
      <c r="BYG71" s="669"/>
      <c r="BYH71" s="669"/>
      <c r="BYI71" s="669"/>
      <c r="BYJ71" s="669"/>
      <c r="BYK71" s="669"/>
      <c r="BYL71" s="669"/>
      <c r="BYM71" s="669"/>
      <c r="BYN71" s="669"/>
      <c r="BYO71" s="669"/>
      <c r="BYP71" s="669"/>
      <c r="BYQ71" s="669"/>
      <c r="BYR71" s="669"/>
      <c r="BYS71" s="669"/>
      <c r="BYT71" s="669"/>
      <c r="BYU71" s="669"/>
      <c r="BYV71" s="669"/>
      <c r="BYW71" s="669"/>
      <c r="BYX71" s="669"/>
      <c r="BYY71" s="669"/>
      <c r="BYZ71" s="669"/>
      <c r="BZA71" s="669"/>
      <c r="BZB71" s="669"/>
      <c r="BZC71" s="669"/>
      <c r="BZD71" s="669"/>
      <c r="BZE71" s="669"/>
      <c r="BZF71" s="669"/>
      <c r="BZG71" s="669"/>
      <c r="BZH71" s="669"/>
      <c r="BZI71" s="669"/>
      <c r="BZJ71" s="669"/>
      <c r="BZK71" s="669"/>
      <c r="BZL71" s="669"/>
      <c r="BZM71" s="669"/>
      <c r="BZN71" s="669"/>
      <c r="BZO71" s="669"/>
      <c r="BZP71" s="669"/>
      <c r="BZQ71" s="669"/>
      <c r="BZR71" s="669"/>
      <c r="BZS71" s="669"/>
      <c r="BZT71" s="669"/>
      <c r="BZU71" s="669"/>
      <c r="BZV71" s="669"/>
      <c r="BZW71" s="669"/>
      <c r="BZX71" s="669"/>
      <c r="BZY71" s="669"/>
      <c r="BZZ71" s="669"/>
      <c r="CAA71" s="669"/>
      <c r="CAB71" s="669"/>
      <c r="CAC71" s="669"/>
      <c r="CAD71" s="669"/>
      <c r="CAE71" s="669"/>
      <c r="CAF71" s="669"/>
      <c r="CAG71" s="669"/>
      <c r="CAH71" s="669"/>
      <c r="CAI71" s="669"/>
      <c r="CAJ71" s="669"/>
      <c r="CAK71" s="669"/>
      <c r="CAL71" s="669"/>
      <c r="CAM71" s="669"/>
      <c r="CAN71" s="669"/>
      <c r="CAO71" s="669"/>
      <c r="CAP71" s="669"/>
      <c r="CAQ71" s="669"/>
      <c r="CAR71" s="669"/>
      <c r="CAS71" s="669"/>
      <c r="CAT71" s="669"/>
      <c r="CAU71" s="669"/>
      <c r="CAV71" s="669"/>
      <c r="CAW71" s="669"/>
      <c r="CAX71" s="669"/>
      <c r="CAY71" s="669"/>
      <c r="CAZ71" s="669"/>
      <c r="CBA71" s="669"/>
      <c r="CBB71" s="669"/>
      <c r="CBC71" s="669"/>
      <c r="CBD71" s="669"/>
      <c r="CBE71" s="669"/>
      <c r="CBF71" s="669"/>
      <c r="CBG71" s="669"/>
      <c r="CBH71" s="669"/>
      <c r="CBI71" s="669"/>
      <c r="CBJ71" s="669"/>
      <c r="CBK71" s="669"/>
      <c r="CBL71" s="669"/>
      <c r="CBM71" s="669"/>
      <c r="CBN71" s="669"/>
      <c r="CBO71" s="669"/>
      <c r="CBP71" s="669"/>
      <c r="CBQ71" s="669"/>
      <c r="CBR71" s="669"/>
      <c r="CBS71" s="669"/>
      <c r="CBT71" s="669"/>
      <c r="CBU71" s="669"/>
      <c r="CBV71" s="669"/>
      <c r="CBW71" s="669"/>
      <c r="CBX71" s="669"/>
      <c r="CBY71" s="669"/>
      <c r="CBZ71" s="669"/>
      <c r="CCA71" s="669"/>
      <c r="CCB71" s="669"/>
      <c r="CCC71" s="669"/>
      <c r="CCD71" s="669"/>
      <c r="CCE71" s="669"/>
      <c r="CCF71" s="669"/>
      <c r="CCG71" s="669"/>
      <c r="CCH71" s="669"/>
      <c r="CCI71" s="669"/>
      <c r="CCJ71" s="669"/>
      <c r="CCK71" s="669"/>
      <c r="CCL71" s="669"/>
      <c r="CCM71" s="669"/>
      <c r="CCN71" s="669"/>
      <c r="CCO71" s="669"/>
      <c r="CCP71" s="669"/>
      <c r="CCQ71" s="669"/>
      <c r="CCR71" s="669"/>
      <c r="CCS71" s="669"/>
      <c r="CCT71" s="669"/>
      <c r="CCU71" s="669"/>
      <c r="CCV71" s="669"/>
      <c r="CCW71" s="669"/>
      <c r="CCX71" s="669"/>
      <c r="CCY71" s="669"/>
      <c r="CCZ71" s="669"/>
      <c r="CDA71" s="669"/>
      <c r="CDB71" s="669"/>
      <c r="CDC71" s="669"/>
      <c r="CDD71" s="669"/>
      <c r="CDE71" s="669"/>
      <c r="CDF71" s="669"/>
      <c r="CDG71" s="669"/>
      <c r="CDH71" s="669"/>
      <c r="CDI71" s="669"/>
      <c r="CDJ71" s="669"/>
      <c r="CDK71" s="669"/>
      <c r="CDL71" s="669"/>
      <c r="CDM71" s="669"/>
      <c r="CDN71" s="669"/>
      <c r="CDO71" s="669"/>
      <c r="CDP71" s="669"/>
      <c r="CDQ71" s="669"/>
      <c r="CDR71" s="669"/>
      <c r="CDS71" s="669"/>
      <c r="CDT71" s="669"/>
      <c r="CDU71" s="669"/>
      <c r="CDV71" s="669"/>
      <c r="CDW71" s="669"/>
      <c r="CDX71" s="669"/>
      <c r="CDY71" s="669"/>
      <c r="CDZ71" s="669"/>
      <c r="CEA71" s="669"/>
      <c r="CEB71" s="669"/>
      <c r="CEC71" s="669"/>
      <c r="CED71" s="669"/>
      <c r="CEE71" s="669"/>
      <c r="CEF71" s="669"/>
      <c r="CEG71" s="669"/>
      <c r="CEH71" s="669"/>
      <c r="CEI71" s="669"/>
      <c r="CEJ71" s="669"/>
      <c r="CEK71" s="669"/>
      <c r="CEL71" s="669"/>
      <c r="CEM71" s="669"/>
      <c r="CEN71" s="669"/>
      <c r="CEO71" s="669"/>
      <c r="CEP71" s="669"/>
      <c r="CEQ71" s="669"/>
      <c r="CER71" s="669"/>
      <c r="CES71" s="669"/>
      <c r="CET71" s="669"/>
      <c r="CEU71" s="669"/>
      <c r="CEV71" s="669"/>
      <c r="CEW71" s="669"/>
      <c r="CEX71" s="669"/>
      <c r="CEY71" s="669"/>
      <c r="CEZ71" s="669"/>
      <c r="CFA71" s="669"/>
      <c r="CFB71" s="669"/>
      <c r="CFC71" s="669"/>
      <c r="CFD71" s="669"/>
      <c r="CFE71" s="669"/>
      <c r="CFF71" s="669"/>
      <c r="CFG71" s="669"/>
      <c r="CFH71" s="669"/>
      <c r="CFI71" s="669"/>
      <c r="CFJ71" s="669"/>
      <c r="CFK71" s="669"/>
      <c r="CFL71" s="669"/>
      <c r="CFM71" s="669"/>
      <c r="CFN71" s="669"/>
      <c r="CFO71" s="669"/>
      <c r="CFP71" s="669"/>
      <c r="CFQ71" s="669"/>
      <c r="CFR71" s="669"/>
      <c r="CFS71" s="669"/>
      <c r="CFT71" s="669"/>
      <c r="CFU71" s="669"/>
      <c r="CFV71" s="669"/>
      <c r="CFW71" s="669"/>
      <c r="CFX71" s="669"/>
      <c r="CFY71" s="669"/>
      <c r="CFZ71" s="669"/>
      <c r="CGA71" s="669"/>
      <c r="CGB71" s="669"/>
      <c r="CGC71" s="669"/>
      <c r="CGD71" s="669"/>
      <c r="CGE71" s="669"/>
      <c r="CGF71" s="669"/>
      <c r="CGG71" s="669"/>
      <c r="CGH71" s="669"/>
      <c r="CGI71" s="669"/>
      <c r="CGJ71" s="669"/>
      <c r="CGK71" s="669"/>
      <c r="CGL71" s="669"/>
      <c r="CGM71" s="669"/>
      <c r="CGN71" s="669"/>
      <c r="CGO71" s="669"/>
      <c r="CGP71" s="669"/>
      <c r="CGQ71" s="669"/>
      <c r="CGR71" s="669"/>
      <c r="CGS71" s="669"/>
      <c r="CGT71" s="669"/>
      <c r="CGU71" s="669"/>
      <c r="CGV71" s="669"/>
      <c r="CGW71" s="669"/>
      <c r="CGX71" s="669"/>
      <c r="CGY71" s="669"/>
      <c r="CGZ71" s="669"/>
      <c r="CHA71" s="669"/>
      <c r="CHB71" s="669"/>
      <c r="CHC71" s="669"/>
      <c r="CHD71" s="669"/>
      <c r="CHE71" s="669"/>
      <c r="CHF71" s="669"/>
      <c r="CHG71" s="669"/>
      <c r="CHH71" s="669"/>
      <c r="CHI71" s="669"/>
      <c r="CHJ71" s="669"/>
      <c r="CHK71" s="669"/>
      <c r="CHL71" s="669"/>
      <c r="CHM71" s="669"/>
      <c r="CHN71" s="669"/>
      <c r="CHO71" s="669"/>
      <c r="CHP71" s="669"/>
      <c r="CHQ71" s="669"/>
      <c r="CHR71" s="669"/>
      <c r="CHS71" s="669"/>
      <c r="CHT71" s="669"/>
      <c r="CHU71" s="669"/>
      <c r="CHV71" s="669"/>
      <c r="CHW71" s="669"/>
      <c r="CHX71" s="669"/>
      <c r="CHY71" s="669"/>
      <c r="CHZ71" s="669"/>
      <c r="CIA71" s="669"/>
      <c r="CIB71" s="669"/>
      <c r="CIC71" s="669"/>
      <c r="CID71" s="669"/>
      <c r="CIE71" s="669"/>
      <c r="CIF71" s="669"/>
      <c r="CIG71" s="669"/>
      <c r="CIH71" s="669"/>
      <c r="CII71" s="669"/>
      <c r="CIJ71" s="669"/>
      <c r="CIK71" s="669"/>
      <c r="CIL71" s="669"/>
      <c r="CIM71" s="669"/>
      <c r="CIN71" s="669"/>
      <c r="CIO71" s="669"/>
      <c r="CIP71" s="669"/>
      <c r="CIQ71" s="669"/>
      <c r="CIR71" s="669"/>
      <c r="CIS71" s="669"/>
      <c r="CIT71" s="669"/>
      <c r="CIU71" s="669"/>
      <c r="CIV71" s="669"/>
      <c r="CIW71" s="669"/>
      <c r="CIX71" s="669"/>
      <c r="CIY71" s="669"/>
      <c r="CIZ71" s="669"/>
      <c r="CJA71" s="669"/>
      <c r="CJB71" s="669"/>
      <c r="CJC71" s="669"/>
      <c r="CJD71" s="669"/>
      <c r="CJE71" s="669"/>
      <c r="CJF71" s="669"/>
      <c r="CJG71" s="669"/>
      <c r="CJH71" s="669"/>
      <c r="CJI71" s="669"/>
      <c r="CJJ71" s="669"/>
      <c r="CJK71" s="669"/>
      <c r="CJL71" s="669"/>
      <c r="CJM71" s="669"/>
      <c r="CJN71" s="669"/>
      <c r="CJO71" s="669"/>
      <c r="CJP71" s="669"/>
      <c r="CJQ71" s="669"/>
      <c r="CJR71" s="669"/>
      <c r="CJS71" s="669"/>
      <c r="CJT71" s="669"/>
      <c r="CJU71" s="669"/>
      <c r="CJV71" s="669"/>
      <c r="CJW71" s="669"/>
      <c r="CJX71" s="669"/>
      <c r="CJY71" s="669"/>
      <c r="CJZ71" s="669"/>
      <c r="CKA71" s="669"/>
      <c r="CKB71" s="669"/>
      <c r="CKC71" s="669"/>
      <c r="CKD71" s="669"/>
      <c r="CKE71" s="669"/>
      <c r="CKF71" s="669"/>
      <c r="CKG71" s="669"/>
      <c r="CKH71" s="669"/>
      <c r="CKI71" s="669"/>
      <c r="CKJ71" s="669"/>
      <c r="CKK71" s="669"/>
      <c r="CKL71" s="669"/>
      <c r="CKM71" s="669"/>
      <c r="CKN71" s="669"/>
      <c r="CKO71" s="669"/>
      <c r="CKP71" s="669"/>
      <c r="CKQ71" s="669"/>
      <c r="CKR71" s="669"/>
      <c r="CKS71" s="669"/>
      <c r="CKT71" s="669"/>
      <c r="CKU71" s="669"/>
      <c r="CKV71" s="669"/>
      <c r="CKW71" s="669"/>
      <c r="CKX71" s="669"/>
      <c r="CKY71" s="669"/>
      <c r="CKZ71" s="669"/>
      <c r="CLA71" s="669"/>
      <c r="CLB71" s="669"/>
      <c r="CLC71" s="669"/>
      <c r="CLD71" s="669"/>
      <c r="CLE71" s="669"/>
      <c r="CLF71" s="669"/>
      <c r="CLG71" s="669"/>
      <c r="CLH71" s="669"/>
      <c r="CLI71" s="669"/>
      <c r="CLJ71" s="669"/>
      <c r="CLK71" s="669"/>
      <c r="CLL71" s="669"/>
      <c r="CLM71" s="669"/>
      <c r="CLN71" s="669"/>
      <c r="CLO71" s="669"/>
      <c r="CLP71" s="669"/>
      <c r="CLQ71" s="669"/>
      <c r="CLR71" s="669"/>
      <c r="CLS71" s="669"/>
      <c r="CLT71" s="669"/>
      <c r="CLU71" s="669"/>
      <c r="CLV71" s="669"/>
      <c r="CLW71" s="669"/>
      <c r="CLX71" s="669"/>
      <c r="CLY71" s="669"/>
      <c r="CLZ71" s="669"/>
      <c r="CMA71" s="669"/>
      <c r="CMB71" s="669"/>
      <c r="CMC71" s="669"/>
      <c r="CMD71" s="669"/>
      <c r="CME71" s="669"/>
      <c r="CMF71" s="669"/>
      <c r="CMG71" s="669"/>
      <c r="CMH71" s="669"/>
      <c r="CMI71" s="669"/>
      <c r="CMJ71" s="669"/>
      <c r="CMK71" s="669"/>
      <c r="CML71" s="669"/>
      <c r="CMM71" s="669"/>
      <c r="CMN71" s="669"/>
      <c r="CMO71" s="669"/>
      <c r="CMP71" s="669"/>
      <c r="CMQ71" s="669"/>
      <c r="CMR71" s="669"/>
      <c r="CMS71" s="669"/>
      <c r="CMT71" s="669"/>
      <c r="CMU71" s="669"/>
      <c r="CMV71" s="669"/>
      <c r="CMW71" s="669"/>
      <c r="CMX71" s="669"/>
      <c r="CMY71" s="669"/>
      <c r="CMZ71" s="669"/>
      <c r="CNA71" s="669"/>
      <c r="CNB71" s="669"/>
      <c r="CNC71" s="669"/>
      <c r="CND71" s="669"/>
      <c r="CNE71" s="669"/>
      <c r="CNF71" s="669"/>
      <c r="CNG71" s="669"/>
      <c r="CNH71" s="669"/>
      <c r="CNI71" s="669"/>
      <c r="CNJ71" s="669"/>
      <c r="CNK71" s="669"/>
      <c r="CNL71" s="669"/>
      <c r="CNM71" s="669"/>
      <c r="CNN71" s="669"/>
      <c r="CNO71" s="669"/>
      <c r="CNP71" s="669"/>
      <c r="CNQ71" s="669"/>
      <c r="CNR71" s="669"/>
      <c r="CNS71" s="669"/>
      <c r="CNT71" s="669"/>
      <c r="CNU71" s="669"/>
      <c r="CNV71" s="669"/>
      <c r="CNW71" s="669"/>
      <c r="CNX71" s="669"/>
      <c r="CNY71" s="669"/>
      <c r="CNZ71" s="669"/>
      <c r="COA71" s="669"/>
      <c r="COB71" s="669"/>
      <c r="COC71" s="669"/>
      <c r="COD71" s="669"/>
      <c r="COE71" s="669"/>
      <c r="COF71" s="669"/>
      <c r="COG71" s="669"/>
      <c r="COH71" s="669"/>
      <c r="COI71" s="669"/>
      <c r="COJ71" s="669"/>
      <c r="COK71" s="669"/>
      <c r="COL71" s="669"/>
      <c r="COM71" s="669"/>
      <c r="CON71" s="669"/>
      <c r="COO71" s="669"/>
      <c r="COP71" s="669"/>
      <c r="COQ71" s="669"/>
      <c r="COR71" s="669"/>
      <c r="COS71" s="669"/>
      <c r="COT71" s="669"/>
      <c r="COU71" s="669"/>
      <c r="COV71" s="669"/>
      <c r="COW71" s="669"/>
      <c r="COX71" s="669"/>
      <c r="COY71" s="669"/>
      <c r="COZ71" s="669"/>
      <c r="CPA71" s="669"/>
      <c r="CPB71" s="669"/>
      <c r="CPC71" s="669"/>
      <c r="CPD71" s="669"/>
      <c r="CPE71" s="669"/>
      <c r="CPF71" s="669"/>
      <c r="CPG71" s="669"/>
      <c r="CPH71" s="669"/>
      <c r="CPI71" s="669"/>
      <c r="CPJ71" s="669"/>
      <c r="CPK71" s="669"/>
      <c r="CPL71" s="669"/>
      <c r="CPM71" s="669"/>
      <c r="CPN71" s="669"/>
      <c r="CPO71" s="669"/>
      <c r="CPP71" s="669"/>
      <c r="CPQ71" s="669"/>
      <c r="CPR71" s="669"/>
      <c r="CPS71" s="669"/>
      <c r="CPT71" s="669"/>
      <c r="CPU71" s="669"/>
      <c r="CPV71" s="669"/>
      <c r="CPW71" s="669"/>
      <c r="CPX71" s="669"/>
      <c r="CPY71" s="669"/>
      <c r="CPZ71" s="669"/>
      <c r="CQA71" s="669"/>
      <c r="CQB71" s="669"/>
      <c r="CQC71" s="669"/>
      <c r="CQD71" s="669"/>
      <c r="CQE71" s="669"/>
      <c r="CQF71" s="669"/>
      <c r="CQG71" s="669"/>
      <c r="CQH71" s="669"/>
      <c r="CQI71" s="669"/>
      <c r="CQJ71" s="669"/>
      <c r="CQK71" s="669"/>
      <c r="CQL71" s="669"/>
      <c r="CQM71" s="669"/>
      <c r="CQN71" s="669"/>
      <c r="CQO71" s="669"/>
      <c r="CQP71" s="669"/>
      <c r="CQQ71" s="669"/>
      <c r="CQR71" s="669"/>
      <c r="CQS71" s="669"/>
      <c r="CQT71" s="669"/>
      <c r="CQU71" s="669"/>
      <c r="CQV71" s="669"/>
      <c r="CQW71" s="669"/>
      <c r="CQX71" s="669"/>
      <c r="CQY71" s="669"/>
      <c r="CQZ71" s="669"/>
      <c r="CRA71" s="669"/>
      <c r="CRB71" s="669"/>
      <c r="CRC71" s="669"/>
      <c r="CRD71" s="669"/>
      <c r="CRE71" s="669"/>
      <c r="CRF71" s="669"/>
      <c r="CRG71" s="669"/>
      <c r="CRH71" s="669"/>
      <c r="CRI71" s="669"/>
      <c r="CRJ71" s="669"/>
      <c r="CRK71" s="669"/>
      <c r="CRL71" s="669"/>
      <c r="CRM71" s="669"/>
      <c r="CRN71" s="669"/>
      <c r="CRO71" s="669"/>
      <c r="CRP71" s="669"/>
      <c r="CRQ71" s="669"/>
      <c r="CRR71" s="669"/>
      <c r="CRS71" s="669"/>
      <c r="CRT71" s="669"/>
      <c r="CRU71" s="669"/>
      <c r="CRV71" s="669"/>
      <c r="CRW71" s="669"/>
      <c r="CRX71" s="669"/>
      <c r="CRY71" s="669"/>
      <c r="CRZ71" s="669"/>
      <c r="CSA71" s="669"/>
      <c r="CSB71" s="669"/>
      <c r="CSC71" s="669"/>
      <c r="CSD71" s="669"/>
      <c r="CSE71" s="669"/>
      <c r="CSF71" s="669"/>
      <c r="CSG71" s="669"/>
      <c r="CSH71" s="669"/>
      <c r="CSI71" s="669"/>
      <c r="CSJ71" s="669"/>
      <c r="CSK71" s="669"/>
      <c r="CSL71" s="669"/>
      <c r="CSM71" s="669"/>
      <c r="CSN71" s="669"/>
      <c r="CSO71" s="669"/>
      <c r="CSP71" s="669"/>
      <c r="CSQ71" s="669"/>
      <c r="CSR71" s="669"/>
      <c r="CSS71" s="669"/>
      <c r="CST71" s="669"/>
      <c r="CSU71" s="669"/>
      <c r="CSV71" s="669"/>
      <c r="CSW71" s="669"/>
      <c r="CSX71" s="669"/>
      <c r="CSY71" s="669"/>
      <c r="CSZ71" s="669"/>
      <c r="CTA71" s="669"/>
      <c r="CTB71" s="669"/>
      <c r="CTC71" s="669"/>
      <c r="CTD71" s="669"/>
      <c r="CTE71" s="669"/>
      <c r="CTF71" s="669"/>
      <c r="CTG71" s="669"/>
      <c r="CTH71" s="669"/>
      <c r="CTI71" s="669"/>
      <c r="CTJ71" s="669"/>
      <c r="CTK71" s="669"/>
      <c r="CTL71" s="669"/>
      <c r="CTM71" s="669"/>
      <c r="CTN71" s="669"/>
      <c r="CTO71" s="669"/>
      <c r="CTP71" s="669"/>
      <c r="CTQ71" s="669"/>
      <c r="CTR71" s="669"/>
      <c r="CTS71" s="669"/>
      <c r="CTT71" s="669"/>
      <c r="CTU71" s="669"/>
      <c r="CTV71" s="669"/>
      <c r="CTW71" s="669"/>
      <c r="CTX71" s="669"/>
      <c r="CTY71" s="669"/>
      <c r="CTZ71" s="669"/>
      <c r="CUA71" s="669"/>
      <c r="CUB71" s="669"/>
      <c r="CUC71" s="669"/>
      <c r="CUD71" s="669"/>
      <c r="CUE71" s="669"/>
      <c r="CUF71" s="669"/>
      <c r="CUG71" s="669"/>
      <c r="CUH71" s="669"/>
      <c r="CUI71" s="669"/>
      <c r="CUJ71" s="669"/>
      <c r="CUK71" s="669"/>
      <c r="CUL71" s="669"/>
      <c r="CUM71" s="669"/>
      <c r="CUN71" s="669"/>
      <c r="CUO71" s="669"/>
      <c r="CUP71" s="669"/>
      <c r="CUQ71" s="669"/>
      <c r="CUR71" s="669"/>
      <c r="CUS71" s="669"/>
      <c r="CUT71" s="669"/>
      <c r="CUU71" s="669"/>
      <c r="CUV71" s="669"/>
      <c r="CUW71" s="669"/>
      <c r="CUX71" s="669"/>
      <c r="CUY71" s="669"/>
      <c r="CUZ71" s="669"/>
      <c r="CVA71" s="669"/>
      <c r="CVB71" s="669"/>
      <c r="CVC71" s="669"/>
      <c r="CVD71" s="669"/>
      <c r="CVE71" s="669"/>
      <c r="CVF71" s="669"/>
      <c r="CVG71" s="669"/>
      <c r="CVH71" s="669"/>
      <c r="CVI71" s="669"/>
      <c r="CVJ71" s="669"/>
      <c r="CVK71" s="669"/>
      <c r="CVL71" s="669"/>
      <c r="CVM71" s="669"/>
      <c r="CVN71" s="669"/>
      <c r="CVO71" s="669"/>
      <c r="CVP71" s="669"/>
      <c r="CVQ71" s="669"/>
      <c r="CVR71" s="669"/>
      <c r="CVS71" s="669"/>
      <c r="CVT71" s="669"/>
      <c r="CVU71" s="669"/>
      <c r="CVV71" s="669"/>
      <c r="CVW71" s="669"/>
      <c r="CVX71" s="669"/>
      <c r="CVY71" s="669"/>
      <c r="CVZ71" s="669"/>
      <c r="CWA71" s="669"/>
      <c r="CWB71" s="669"/>
      <c r="CWC71" s="669"/>
      <c r="CWD71" s="669"/>
      <c r="CWE71" s="669"/>
      <c r="CWF71" s="669"/>
      <c r="CWG71" s="669"/>
      <c r="CWH71" s="669"/>
      <c r="CWI71" s="669"/>
      <c r="CWJ71" s="669"/>
      <c r="CWK71" s="669"/>
      <c r="CWL71" s="669"/>
      <c r="CWM71" s="669"/>
      <c r="CWN71" s="669"/>
      <c r="CWO71" s="669"/>
      <c r="CWP71" s="669"/>
      <c r="CWQ71" s="669"/>
      <c r="CWR71" s="669"/>
      <c r="CWS71" s="669"/>
      <c r="CWT71" s="669"/>
      <c r="CWU71" s="669"/>
      <c r="CWV71" s="669"/>
      <c r="CWW71" s="669"/>
      <c r="CWX71" s="669"/>
      <c r="CWY71" s="669"/>
      <c r="CWZ71" s="669"/>
      <c r="CXA71" s="669"/>
      <c r="CXB71" s="669"/>
      <c r="CXC71" s="669"/>
      <c r="CXD71" s="669"/>
      <c r="CXE71" s="669"/>
      <c r="CXF71" s="669"/>
      <c r="CXG71" s="669"/>
      <c r="CXH71" s="669"/>
      <c r="CXI71" s="669"/>
      <c r="CXJ71" s="669"/>
      <c r="CXK71" s="669"/>
      <c r="CXL71" s="669"/>
      <c r="CXM71" s="669"/>
      <c r="CXN71" s="669"/>
      <c r="CXO71" s="669"/>
      <c r="CXP71" s="669"/>
      <c r="CXQ71" s="669"/>
      <c r="CXR71" s="669"/>
      <c r="CXS71" s="669"/>
      <c r="CXT71" s="669"/>
      <c r="CXU71" s="669"/>
      <c r="CXV71" s="669"/>
      <c r="CXW71" s="669"/>
      <c r="CXX71" s="669"/>
      <c r="CXY71" s="669"/>
      <c r="CXZ71" s="669"/>
      <c r="CYA71" s="669"/>
      <c r="CYB71" s="669"/>
      <c r="CYC71" s="669"/>
      <c r="CYD71" s="669"/>
      <c r="CYE71" s="669"/>
      <c r="CYF71" s="669"/>
      <c r="CYG71" s="669"/>
      <c r="CYH71" s="669"/>
      <c r="CYI71" s="669"/>
      <c r="CYJ71" s="669"/>
      <c r="CYK71" s="669"/>
      <c r="CYL71" s="669"/>
      <c r="CYM71" s="669"/>
      <c r="CYN71" s="669"/>
      <c r="CYO71" s="669"/>
      <c r="CYP71" s="669"/>
      <c r="CYQ71" s="669"/>
      <c r="CYR71" s="669"/>
      <c r="CYS71" s="669"/>
      <c r="CYT71" s="669"/>
      <c r="CYU71" s="669"/>
      <c r="CYV71" s="669"/>
      <c r="CYW71" s="669"/>
      <c r="CYX71" s="669"/>
      <c r="CYY71" s="669"/>
      <c r="CYZ71" s="669"/>
      <c r="CZA71" s="669"/>
      <c r="CZB71" s="669"/>
      <c r="CZC71" s="669"/>
      <c r="CZD71" s="669"/>
      <c r="CZE71" s="669"/>
      <c r="CZF71" s="669"/>
      <c r="CZG71" s="669"/>
      <c r="CZH71" s="669"/>
      <c r="CZI71" s="669"/>
      <c r="CZJ71" s="669"/>
      <c r="CZK71" s="669"/>
      <c r="CZL71" s="669"/>
      <c r="CZM71" s="669"/>
      <c r="CZN71" s="669"/>
      <c r="CZO71" s="669"/>
      <c r="CZP71" s="669"/>
      <c r="CZQ71" s="669"/>
      <c r="CZR71" s="669"/>
      <c r="CZS71" s="669"/>
      <c r="CZT71" s="669"/>
      <c r="CZU71" s="669"/>
      <c r="CZV71" s="669"/>
      <c r="CZW71" s="669"/>
      <c r="CZX71" s="669"/>
      <c r="CZY71" s="669"/>
      <c r="CZZ71" s="669"/>
      <c r="DAA71" s="669"/>
      <c r="DAB71" s="669"/>
      <c r="DAC71" s="669"/>
      <c r="DAD71" s="669"/>
      <c r="DAE71" s="669"/>
      <c r="DAF71" s="669"/>
      <c r="DAG71" s="669"/>
      <c r="DAH71" s="669"/>
      <c r="DAI71" s="669"/>
      <c r="DAJ71" s="669"/>
      <c r="DAK71" s="669"/>
      <c r="DAL71" s="669"/>
      <c r="DAM71" s="669"/>
      <c r="DAN71" s="669"/>
      <c r="DAO71" s="669"/>
      <c r="DAP71" s="669"/>
      <c r="DAQ71" s="669"/>
      <c r="DAR71" s="669"/>
      <c r="DAS71" s="669"/>
      <c r="DAT71" s="669"/>
      <c r="DAU71" s="669"/>
      <c r="DAV71" s="669"/>
      <c r="DAW71" s="669"/>
      <c r="DAX71" s="669"/>
      <c r="DAY71" s="669"/>
      <c r="DAZ71" s="669"/>
      <c r="DBA71" s="669"/>
      <c r="DBB71" s="669"/>
      <c r="DBC71" s="669"/>
      <c r="DBD71" s="669"/>
      <c r="DBE71" s="669"/>
      <c r="DBF71" s="669"/>
      <c r="DBG71" s="669"/>
      <c r="DBH71" s="669"/>
      <c r="DBI71" s="669"/>
      <c r="DBJ71" s="669"/>
      <c r="DBK71" s="669"/>
      <c r="DBL71" s="669"/>
      <c r="DBM71" s="669"/>
      <c r="DBN71" s="669"/>
      <c r="DBO71" s="669"/>
      <c r="DBP71" s="669"/>
      <c r="DBQ71" s="669"/>
      <c r="DBR71" s="669"/>
      <c r="DBS71" s="669"/>
      <c r="DBT71" s="669"/>
      <c r="DBU71" s="669"/>
      <c r="DBV71" s="669"/>
      <c r="DBW71" s="669"/>
      <c r="DBX71" s="669"/>
      <c r="DBY71" s="669"/>
      <c r="DBZ71" s="669"/>
      <c r="DCA71" s="669"/>
      <c r="DCB71" s="669"/>
      <c r="DCC71" s="669"/>
      <c r="DCD71" s="669"/>
      <c r="DCE71" s="669"/>
      <c r="DCF71" s="669"/>
      <c r="DCG71" s="669"/>
      <c r="DCH71" s="669"/>
      <c r="DCI71" s="669"/>
      <c r="DCJ71" s="669"/>
      <c r="DCK71" s="669"/>
      <c r="DCL71" s="669"/>
      <c r="DCM71" s="669"/>
      <c r="DCN71" s="669"/>
      <c r="DCO71" s="669"/>
      <c r="DCP71" s="669"/>
      <c r="DCQ71" s="669"/>
      <c r="DCR71" s="669"/>
      <c r="DCS71" s="669"/>
      <c r="DCT71" s="669"/>
      <c r="DCU71" s="669"/>
      <c r="DCV71" s="669"/>
      <c r="DCW71" s="669"/>
      <c r="DCX71" s="669"/>
      <c r="DCY71" s="669"/>
      <c r="DCZ71" s="669"/>
      <c r="DDA71" s="669"/>
      <c r="DDB71" s="669"/>
      <c r="DDC71" s="669"/>
      <c r="DDD71" s="669"/>
      <c r="DDE71" s="669"/>
      <c r="DDF71" s="669"/>
      <c r="DDG71" s="669"/>
      <c r="DDH71" s="669"/>
      <c r="DDI71" s="669"/>
      <c r="DDJ71" s="669"/>
      <c r="DDK71" s="669"/>
      <c r="DDL71" s="669"/>
      <c r="DDM71" s="669"/>
      <c r="DDN71" s="669"/>
      <c r="DDO71" s="669"/>
      <c r="DDP71" s="669"/>
      <c r="DDQ71" s="669"/>
      <c r="DDR71" s="669"/>
      <c r="DDS71" s="669"/>
      <c r="DDT71" s="669"/>
      <c r="DDU71" s="669"/>
      <c r="DDV71" s="669"/>
      <c r="DDW71" s="669"/>
      <c r="DDX71" s="669"/>
      <c r="DDY71" s="669"/>
      <c r="DDZ71" s="669"/>
      <c r="DEA71" s="669"/>
      <c r="DEB71" s="669"/>
      <c r="DEC71" s="669"/>
      <c r="DED71" s="669"/>
      <c r="DEE71" s="669"/>
      <c r="DEF71" s="669"/>
      <c r="DEG71" s="669"/>
      <c r="DEH71" s="669"/>
      <c r="DEI71" s="669"/>
      <c r="DEJ71" s="669"/>
      <c r="DEK71" s="669"/>
      <c r="DEL71" s="669"/>
      <c r="DEM71" s="669"/>
      <c r="DEN71" s="669"/>
      <c r="DEO71" s="669"/>
      <c r="DEP71" s="669"/>
      <c r="DEQ71" s="669"/>
      <c r="DER71" s="669"/>
      <c r="DES71" s="669"/>
      <c r="DET71" s="669"/>
      <c r="DEU71" s="669"/>
      <c r="DEV71" s="669"/>
      <c r="DEW71" s="669"/>
      <c r="DEX71" s="669"/>
      <c r="DEY71" s="669"/>
      <c r="DEZ71" s="669"/>
      <c r="DFA71" s="669"/>
      <c r="DFB71" s="669"/>
      <c r="DFC71" s="669"/>
      <c r="DFD71" s="669"/>
      <c r="DFE71" s="669"/>
      <c r="DFF71" s="669"/>
      <c r="DFG71" s="669"/>
      <c r="DFH71" s="669"/>
      <c r="DFI71" s="669"/>
      <c r="DFJ71" s="669"/>
      <c r="DFK71" s="669"/>
      <c r="DFL71" s="669"/>
      <c r="DFM71" s="669"/>
      <c r="DFN71" s="669"/>
      <c r="DFO71" s="669"/>
      <c r="DFP71" s="669"/>
      <c r="DFQ71" s="669"/>
      <c r="DFR71" s="669"/>
      <c r="DFS71" s="669"/>
      <c r="DFT71" s="669"/>
      <c r="DFU71" s="669"/>
      <c r="DFV71" s="669"/>
      <c r="DFW71" s="669"/>
      <c r="DFX71" s="669"/>
      <c r="DFY71" s="669"/>
      <c r="DFZ71" s="669"/>
      <c r="DGA71" s="669"/>
      <c r="DGB71" s="669"/>
      <c r="DGC71" s="669"/>
      <c r="DGD71" s="669"/>
      <c r="DGE71" s="669"/>
      <c r="DGF71" s="669"/>
      <c r="DGG71" s="669"/>
      <c r="DGH71" s="669"/>
      <c r="DGI71" s="669"/>
      <c r="DGJ71" s="669"/>
      <c r="DGK71" s="669"/>
      <c r="DGL71" s="669"/>
      <c r="DGM71" s="669"/>
      <c r="DGN71" s="669"/>
      <c r="DGO71" s="669"/>
      <c r="DGP71" s="669"/>
      <c r="DGQ71" s="669"/>
      <c r="DGR71" s="669"/>
      <c r="DGS71" s="669"/>
      <c r="DGT71" s="669"/>
      <c r="DGU71" s="669"/>
      <c r="DGV71" s="669"/>
      <c r="DGW71" s="669"/>
      <c r="DGX71" s="669"/>
      <c r="DGY71" s="669"/>
      <c r="DGZ71" s="669"/>
      <c r="DHA71" s="669"/>
      <c r="DHB71" s="669"/>
      <c r="DHC71" s="669"/>
      <c r="DHD71" s="669"/>
      <c r="DHE71" s="669"/>
      <c r="DHF71" s="669"/>
      <c r="DHG71" s="669"/>
      <c r="DHH71" s="669"/>
      <c r="DHI71" s="669"/>
      <c r="DHJ71" s="669"/>
      <c r="DHK71" s="669"/>
      <c r="DHL71" s="669"/>
      <c r="DHM71" s="669"/>
      <c r="DHN71" s="669"/>
      <c r="DHO71" s="669"/>
      <c r="DHP71" s="669"/>
      <c r="DHQ71" s="669"/>
      <c r="DHR71" s="669"/>
      <c r="DHS71" s="669"/>
      <c r="DHT71" s="669"/>
      <c r="DHU71" s="669"/>
      <c r="DHV71" s="669"/>
      <c r="DHW71" s="669"/>
      <c r="DHX71" s="669"/>
      <c r="DHY71" s="669"/>
      <c r="DHZ71" s="669"/>
      <c r="DIA71" s="669"/>
      <c r="DIB71" s="669"/>
      <c r="DIC71" s="669"/>
      <c r="DID71" s="669"/>
      <c r="DIE71" s="669"/>
      <c r="DIF71" s="669"/>
      <c r="DIG71" s="669"/>
      <c r="DIH71" s="669"/>
      <c r="DII71" s="669"/>
      <c r="DIJ71" s="669"/>
      <c r="DIK71" s="669"/>
      <c r="DIL71" s="669"/>
      <c r="DIM71" s="669"/>
      <c r="DIN71" s="669"/>
      <c r="DIO71" s="669"/>
      <c r="DIP71" s="669"/>
      <c r="DIQ71" s="669"/>
      <c r="DIR71" s="669"/>
      <c r="DIS71" s="669"/>
      <c r="DIT71" s="669"/>
      <c r="DIU71" s="669"/>
      <c r="DIV71" s="669"/>
      <c r="DIW71" s="669"/>
      <c r="DIX71" s="669"/>
      <c r="DIY71" s="669"/>
      <c r="DIZ71" s="669"/>
      <c r="DJA71" s="669"/>
      <c r="DJB71" s="669"/>
      <c r="DJC71" s="669"/>
      <c r="DJD71" s="669"/>
      <c r="DJE71" s="669"/>
      <c r="DJF71" s="669"/>
      <c r="DJG71" s="669"/>
      <c r="DJH71" s="669"/>
      <c r="DJI71" s="669"/>
      <c r="DJJ71" s="669"/>
      <c r="DJK71" s="669"/>
      <c r="DJL71" s="669"/>
      <c r="DJM71" s="669"/>
      <c r="DJN71" s="669"/>
      <c r="DJO71" s="669"/>
      <c r="DJP71" s="669"/>
      <c r="DJQ71" s="669"/>
      <c r="DJR71" s="669"/>
      <c r="DJS71" s="669"/>
      <c r="DJT71" s="669"/>
      <c r="DJU71" s="669"/>
      <c r="DJV71" s="669"/>
      <c r="DJW71" s="669"/>
      <c r="DJX71" s="669"/>
      <c r="DJY71" s="669"/>
      <c r="DJZ71" s="669"/>
      <c r="DKA71" s="669"/>
      <c r="DKB71" s="669"/>
      <c r="DKC71" s="669"/>
      <c r="DKD71" s="669"/>
      <c r="DKE71" s="669"/>
      <c r="DKF71" s="669"/>
      <c r="DKG71" s="669"/>
      <c r="DKH71" s="669"/>
      <c r="DKI71" s="669"/>
      <c r="DKJ71" s="669"/>
      <c r="DKK71" s="669"/>
      <c r="DKL71" s="669"/>
      <c r="DKM71" s="669"/>
      <c r="DKN71" s="669"/>
      <c r="DKO71" s="669"/>
      <c r="DKP71" s="669"/>
      <c r="DKQ71" s="669"/>
      <c r="DKR71" s="669"/>
      <c r="DKS71" s="669"/>
      <c r="DKT71" s="669"/>
      <c r="DKU71" s="669"/>
      <c r="DKV71" s="669"/>
      <c r="DKW71" s="669"/>
      <c r="DKX71" s="669"/>
      <c r="DKY71" s="669"/>
      <c r="DKZ71" s="669"/>
      <c r="DLA71" s="669"/>
      <c r="DLB71" s="669"/>
      <c r="DLC71" s="669"/>
      <c r="DLD71" s="669"/>
      <c r="DLE71" s="669"/>
      <c r="DLF71" s="669"/>
      <c r="DLG71" s="669"/>
      <c r="DLH71" s="669"/>
      <c r="DLI71" s="669"/>
      <c r="DLJ71" s="669"/>
      <c r="DLK71" s="669"/>
      <c r="DLL71" s="669"/>
      <c r="DLM71" s="669"/>
      <c r="DLN71" s="669"/>
      <c r="DLO71" s="669"/>
      <c r="DLP71" s="669"/>
      <c r="DLQ71" s="669"/>
      <c r="DLR71" s="669"/>
      <c r="DLS71" s="669"/>
      <c r="DLT71" s="669"/>
      <c r="DLU71" s="669"/>
      <c r="DLV71" s="669"/>
      <c r="DLW71" s="669"/>
      <c r="DLX71" s="669"/>
      <c r="DLY71" s="669"/>
      <c r="DLZ71" s="669"/>
      <c r="DMA71" s="669"/>
      <c r="DMB71" s="669"/>
      <c r="DMC71" s="669"/>
      <c r="DMD71" s="669"/>
      <c r="DME71" s="669"/>
      <c r="DMF71" s="669"/>
      <c r="DMG71" s="669"/>
      <c r="DMH71" s="669"/>
      <c r="DMI71" s="669"/>
      <c r="DMJ71" s="669"/>
      <c r="DMK71" s="669"/>
      <c r="DML71" s="669"/>
      <c r="DMM71" s="669"/>
      <c r="DMN71" s="669"/>
      <c r="DMO71" s="669"/>
      <c r="DMP71" s="669"/>
      <c r="DMQ71" s="669"/>
      <c r="DMR71" s="669"/>
      <c r="DMS71" s="669"/>
      <c r="DMT71" s="669"/>
      <c r="DMU71" s="669"/>
      <c r="DMV71" s="669"/>
      <c r="DMW71" s="669"/>
      <c r="DMX71" s="669"/>
      <c r="DMY71" s="669"/>
      <c r="DMZ71" s="669"/>
      <c r="DNA71" s="669"/>
      <c r="DNB71" s="669"/>
      <c r="DNC71" s="669"/>
      <c r="DND71" s="669"/>
      <c r="DNE71" s="669"/>
      <c r="DNF71" s="669"/>
      <c r="DNG71" s="669"/>
      <c r="DNH71" s="669"/>
      <c r="DNI71" s="669"/>
      <c r="DNJ71" s="669"/>
      <c r="DNK71" s="669"/>
      <c r="DNL71" s="669"/>
      <c r="DNM71" s="669"/>
      <c r="DNN71" s="669"/>
      <c r="DNO71" s="669"/>
      <c r="DNP71" s="669"/>
      <c r="DNQ71" s="669"/>
      <c r="DNR71" s="669"/>
      <c r="DNS71" s="669"/>
      <c r="DNT71" s="669"/>
      <c r="DNU71" s="669"/>
      <c r="DNV71" s="669"/>
      <c r="DNW71" s="669"/>
      <c r="DNX71" s="669"/>
      <c r="DNY71" s="669"/>
      <c r="DNZ71" s="669"/>
      <c r="DOA71" s="669"/>
      <c r="DOB71" s="669"/>
      <c r="DOC71" s="669"/>
      <c r="DOD71" s="669"/>
      <c r="DOE71" s="669"/>
      <c r="DOF71" s="669"/>
      <c r="DOG71" s="669"/>
      <c r="DOH71" s="669"/>
      <c r="DOI71" s="669"/>
      <c r="DOJ71" s="669"/>
      <c r="DOK71" s="669"/>
      <c r="DOL71" s="669"/>
      <c r="DOM71" s="669"/>
      <c r="DON71" s="669"/>
      <c r="DOO71" s="669"/>
      <c r="DOP71" s="669"/>
      <c r="DOQ71" s="669"/>
      <c r="DOR71" s="669"/>
      <c r="DOS71" s="669"/>
      <c r="DOT71" s="669"/>
      <c r="DOU71" s="669"/>
      <c r="DOV71" s="669"/>
      <c r="DOW71" s="669"/>
      <c r="DOX71" s="669"/>
      <c r="DOY71" s="669"/>
      <c r="DOZ71" s="669"/>
      <c r="DPA71" s="669"/>
      <c r="DPB71" s="669"/>
      <c r="DPC71" s="669"/>
      <c r="DPD71" s="669"/>
      <c r="DPE71" s="669"/>
      <c r="DPF71" s="669"/>
      <c r="DPG71" s="669"/>
      <c r="DPH71" s="669"/>
      <c r="DPI71" s="669"/>
      <c r="DPJ71" s="669"/>
      <c r="DPK71" s="669"/>
      <c r="DPL71" s="669"/>
      <c r="DPM71" s="669"/>
      <c r="DPN71" s="669"/>
      <c r="DPO71" s="669"/>
      <c r="DPP71" s="669"/>
      <c r="DPQ71" s="669"/>
      <c r="DPR71" s="669"/>
      <c r="DPS71" s="669"/>
      <c r="DPT71" s="669"/>
      <c r="DPU71" s="669"/>
      <c r="DPV71" s="669"/>
      <c r="DPW71" s="669"/>
      <c r="DPX71" s="669"/>
      <c r="DPY71" s="669"/>
      <c r="DPZ71" s="669"/>
      <c r="DQA71" s="669"/>
      <c r="DQB71" s="669"/>
      <c r="DQC71" s="669"/>
      <c r="DQD71" s="669"/>
      <c r="DQE71" s="669"/>
      <c r="DQF71" s="669"/>
      <c r="DQG71" s="669"/>
      <c r="DQH71" s="669"/>
      <c r="DQI71" s="669"/>
      <c r="DQJ71" s="669"/>
      <c r="DQK71" s="669"/>
      <c r="DQL71" s="669"/>
      <c r="DQM71" s="669"/>
      <c r="DQN71" s="669"/>
      <c r="DQO71" s="669"/>
      <c r="DQP71" s="669"/>
      <c r="DQQ71" s="669"/>
      <c r="DQR71" s="669"/>
      <c r="DQS71" s="669"/>
      <c r="DQT71" s="669"/>
      <c r="DQU71" s="669"/>
      <c r="DQV71" s="669"/>
      <c r="DQW71" s="669"/>
      <c r="DQX71" s="669"/>
      <c r="DQY71" s="669"/>
      <c r="DQZ71" s="669"/>
      <c r="DRA71" s="669"/>
      <c r="DRB71" s="669"/>
      <c r="DRC71" s="669"/>
      <c r="DRD71" s="669"/>
      <c r="DRE71" s="669"/>
      <c r="DRF71" s="669"/>
      <c r="DRG71" s="669"/>
      <c r="DRH71" s="669"/>
      <c r="DRI71" s="669"/>
      <c r="DRJ71" s="669"/>
      <c r="DRK71" s="669"/>
      <c r="DRL71" s="669"/>
      <c r="DRM71" s="669"/>
      <c r="DRN71" s="669"/>
      <c r="DRO71" s="669"/>
      <c r="DRP71" s="669"/>
      <c r="DRQ71" s="669"/>
      <c r="DRR71" s="669"/>
      <c r="DRS71" s="669"/>
      <c r="DRT71" s="669"/>
      <c r="DRU71" s="669"/>
      <c r="DRV71" s="669"/>
      <c r="DRW71" s="669"/>
      <c r="DRX71" s="669"/>
      <c r="DRY71" s="669"/>
      <c r="DRZ71" s="669"/>
      <c r="DSA71" s="669"/>
      <c r="DSB71" s="669"/>
      <c r="DSC71" s="669"/>
      <c r="DSD71" s="669"/>
      <c r="DSE71" s="669"/>
      <c r="DSF71" s="669"/>
      <c r="DSG71" s="669"/>
      <c r="DSH71" s="669"/>
      <c r="DSI71" s="669"/>
      <c r="DSJ71" s="669"/>
      <c r="DSK71" s="669"/>
      <c r="DSL71" s="669"/>
      <c r="DSM71" s="669"/>
      <c r="DSN71" s="669"/>
      <c r="DSO71" s="669"/>
      <c r="DSP71" s="669"/>
      <c r="DSQ71" s="669"/>
      <c r="DSR71" s="669"/>
      <c r="DSS71" s="669"/>
      <c r="DST71" s="669"/>
      <c r="DSU71" s="669"/>
      <c r="DSV71" s="669"/>
      <c r="DSW71" s="669"/>
      <c r="DSX71" s="669"/>
      <c r="DSY71" s="669"/>
      <c r="DSZ71" s="669"/>
      <c r="DTA71" s="669"/>
      <c r="DTB71" s="669"/>
      <c r="DTC71" s="669"/>
      <c r="DTD71" s="669"/>
      <c r="DTE71" s="669"/>
      <c r="DTF71" s="669"/>
      <c r="DTG71" s="669"/>
      <c r="DTH71" s="669"/>
      <c r="DTI71" s="669"/>
      <c r="DTJ71" s="669"/>
      <c r="DTK71" s="669"/>
      <c r="DTL71" s="669"/>
      <c r="DTM71" s="669"/>
      <c r="DTN71" s="669"/>
      <c r="DTO71" s="669"/>
      <c r="DTP71" s="669"/>
      <c r="DTQ71" s="669"/>
      <c r="DTR71" s="669"/>
      <c r="DTS71" s="669"/>
      <c r="DTT71" s="669"/>
      <c r="DTU71" s="669"/>
      <c r="DTV71" s="669"/>
      <c r="DTW71" s="669"/>
      <c r="DTX71" s="669"/>
      <c r="DTY71" s="669"/>
      <c r="DTZ71" s="669"/>
      <c r="DUA71" s="669"/>
      <c r="DUB71" s="669"/>
      <c r="DUC71" s="669"/>
      <c r="DUD71" s="669"/>
      <c r="DUE71" s="669"/>
      <c r="DUF71" s="669"/>
      <c r="DUG71" s="669"/>
      <c r="DUH71" s="669"/>
      <c r="DUI71" s="669"/>
      <c r="DUJ71" s="669"/>
      <c r="DUK71" s="669"/>
      <c r="DUL71" s="669"/>
      <c r="DUM71" s="669"/>
      <c r="DUN71" s="669"/>
      <c r="DUO71" s="669"/>
      <c r="DUP71" s="669"/>
      <c r="DUQ71" s="669"/>
      <c r="DUR71" s="669"/>
      <c r="DUS71" s="669"/>
      <c r="DUT71" s="669"/>
      <c r="DUU71" s="669"/>
      <c r="DUV71" s="669"/>
      <c r="DUW71" s="669"/>
      <c r="DUX71" s="669"/>
      <c r="DUY71" s="669"/>
      <c r="DUZ71" s="669"/>
      <c r="DVA71" s="669"/>
      <c r="DVB71" s="669"/>
      <c r="DVC71" s="669"/>
      <c r="DVD71" s="669"/>
      <c r="DVE71" s="669"/>
      <c r="DVF71" s="669"/>
      <c r="DVG71" s="669"/>
      <c r="DVH71" s="669"/>
      <c r="DVI71" s="669"/>
      <c r="DVJ71" s="669"/>
      <c r="DVK71" s="669"/>
      <c r="DVL71" s="669"/>
      <c r="DVM71" s="669"/>
      <c r="DVN71" s="669"/>
      <c r="DVO71" s="669"/>
      <c r="DVP71" s="669"/>
      <c r="DVQ71" s="669"/>
      <c r="DVR71" s="669"/>
      <c r="DVS71" s="669"/>
      <c r="DVT71" s="669"/>
      <c r="DVU71" s="669"/>
      <c r="DVV71" s="669"/>
      <c r="DVW71" s="669"/>
      <c r="DVX71" s="669"/>
      <c r="DVY71" s="669"/>
      <c r="DVZ71" s="669"/>
      <c r="DWA71" s="669"/>
      <c r="DWB71" s="669"/>
      <c r="DWC71" s="669"/>
      <c r="DWD71" s="669"/>
      <c r="DWE71" s="669"/>
      <c r="DWF71" s="669"/>
      <c r="DWG71" s="669"/>
      <c r="DWH71" s="669"/>
      <c r="DWI71" s="669"/>
      <c r="DWJ71" s="669"/>
      <c r="DWK71" s="669"/>
      <c r="DWL71" s="669"/>
      <c r="DWM71" s="669"/>
      <c r="DWN71" s="669"/>
      <c r="DWO71" s="669"/>
      <c r="DWP71" s="669"/>
      <c r="DWQ71" s="669"/>
      <c r="DWR71" s="669"/>
      <c r="DWS71" s="669"/>
      <c r="DWT71" s="669"/>
      <c r="DWU71" s="669"/>
      <c r="DWV71" s="669"/>
      <c r="DWW71" s="669"/>
      <c r="DWX71" s="669"/>
      <c r="DWY71" s="669"/>
      <c r="DWZ71" s="669"/>
      <c r="DXA71" s="669"/>
      <c r="DXB71" s="669"/>
      <c r="DXC71" s="669"/>
      <c r="DXD71" s="669"/>
      <c r="DXE71" s="669"/>
      <c r="DXF71" s="669"/>
      <c r="DXG71" s="669"/>
      <c r="DXH71" s="669"/>
      <c r="DXI71" s="669"/>
      <c r="DXJ71" s="669"/>
      <c r="DXK71" s="669"/>
      <c r="DXL71" s="669"/>
      <c r="DXM71" s="669"/>
      <c r="DXN71" s="669"/>
      <c r="DXO71" s="669"/>
      <c r="DXP71" s="669"/>
      <c r="DXQ71" s="669"/>
      <c r="DXR71" s="669"/>
      <c r="DXS71" s="669"/>
      <c r="DXT71" s="669"/>
      <c r="DXU71" s="669"/>
      <c r="DXV71" s="669"/>
      <c r="DXW71" s="669"/>
      <c r="DXX71" s="669"/>
      <c r="DXY71" s="669"/>
      <c r="DXZ71" s="669"/>
      <c r="DYA71" s="669"/>
      <c r="DYB71" s="669"/>
      <c r="DYC71" s="669"/>
      <c r="DYD71" s="669"/>
      <c r="DYE71" s="669"/>
      <c r="DYF71" s="669"/>
      <c r="DYG71" s="669"/>
      <c r="DYH71" s="669"/>
      <c r="DYI71" s="669"/>
      <c r="DYJ71" s="669"/>
      <c r="DYK71" s="669"/>
      <c r="DYL71" s="669"/>
      <c r="DYM71" s="669"/>
      <c r="DYN71" s="669"/>
      <c r="DYO71" s="669"/>
      <c r="DYP71" s="669"/>
      <c r="DYQ71" s="669"/>
      <c r="DYR71" s="669"/>
      <c r="DYS71" s="669"/>
      <c r="DYT71" s="669"/>
      <c r="DYU71" s="669"/>
      <c r="DYV71" s="669"/>
      <c r="DYW71" s="669"/>
      <c r="DYX71" s="669"/>
      <c r="DYY71" s="669"/>
      <c r="DYZ71" s="669"/>
      <c r="DZA71" s="669"/>
      <c r="DZB71" s="669"/>
      <c r="DZC71" s="669"/>
      <c r="DZD71" s="669"/>
      <c r="DZE71" s="669"/>
      <c r="DZF71" s="669"/>
      <c r="DZG71" s="669"/>
      <c r="DZH71" s="669"/>
      <c r="DZI71" s="669"/>
      <c r="DZJ71" s="669"/>
      <c r="DZK71" s="669"/>
      <c r="DZL71" s="669"/>
      <c r="DZM71" s="669"/>
      <c r="DZN71" s="669"/>
      <c r="DZO71" s="669"/>
      <c r="DZP71" s="669"/>
      <c r="DZQ71" s="669"/>
      <c r="DZR71" s="669"/>
      <c r="DZS71" s="669"/>
      <c r="DZT71" s="669"/>
      <c r="DZU71" s="669"/>
      <c r="DZV71" s="669"/>
      <c r="DZW71" s="669"/>
      <c r="DZX71" s="669"/>
      <c r="DZY71" s="669"/>
      <c r="DZZ71" s="669"/>
      <c r="EAA71" s="669"/>
      <c r="EAB71" s="669"/>
      <c r="EAC71" s="669"/>
      <c r="EAD71" s="669"/>
      <c r="EAE71" s="669"/>
      <c r="EAF71" s="669"/>
      <c r="EAG71" s="669"/>
      <c r="EAH71" s="669"/>
      <c r="EAI71" s="669"/>
      <c r="EAJ71" s="669"/>
      <c r="EAK71" s="669"/>
      <c r="EAL71" s="669"/>
      <c r="EAM71" s="669"/>
      <c r="EAN71" s="669"/>
      <c r="EAO71" s="669"/>
      <c r="EAP71" s="669"/>
      <c r="EAQ71" s="669"/>
      <c r="EAR71" s="669"/>
      <c r="EAS71" s="669"/>
      <c r="EAT71" s="669"/>
      <c r="EAU71" s="669"/>
      <c r="EAV71" s="669"/>
      <c r="EAW71" s="669"/>
      <c r="EAX71" s="669"/>
      <c r="EAY71" s="669"/>
      <c r="EAZ71" s="669"/>
      <c r="EBA71" s="669"/>
      <c r="EBB71" s="669"/>
      <c r="EBC71" s="669"/>
      <c r="EBD71" s="669"/>
      <c r="EBE71" s="669"/>
      <c r="EBF71" s="669"/>
      <c r="EBG71" s="669"/>
      <c r="EBH71" s="669"/>
      <c r="EBI71" s="669"/>
      <c r="EBJ71" s="669"/>
      <c r="EBK71" s="669"/>
      <c r="EBL71" s="669"/>
      <c r="EBM71" s="669"/>
      <c r="EBN71" s="669"/>
      <c r="EBO71" s="669"/>
      <c r="EBP71" s="669"/>
      <c r="EBQ71" s="669"/>
      <c r="EBR71" s="669"/>
      <c r="EBS71" s="669"/>
      <c r="EBT71" s="669"/>
      <c r="EBU71" s="669"/>
      <c r="EBV71" s="669"/>
      <c r="EBW71" s="669"/>
      <c r="EBX71" s="669"/>
      <c r="EBY71" s="669"/>
      <c r="EBZ71" s="669"/>
      <c r="ECA71" s="669"/>
      <c r="ECB71" s="669"/>
      <c r="ECC71" s="669"/>
      <c r="ECD71" s="669"/>
      <c r="ECE71" s="669"/>
      <c r="ECF71" s="669"/>
      <c r="ECG71" s="669"/>
      <c r="ECH71" s="669"/>
      <c r="ECI71" s="669"/>
      <c r="ECJ71" s="669"/>
      <c r="ECK71" s="669"/>
      <c r="ECL71" s="669"/>
      <c r="ECM71" s="669"/>
      <c r="ECN71" s="669"/>
      <c r="ECO71" s="669"/>
      <c r="ECP71" s="669"/>
      <c r="ECQ71" s="669"/>
      <c r="ECR71" s="669"/>
      <c r="ECS71" s="669"/>
      <c r="ECT71" s="669"/>
      <c r="ECU71" s="669"/>
      <c r="ECV71" s="669"/>
      <c r="ECW71" s="669"/>
      <c r="ECX71" s="669"/>
      <c r="ECY71" s="669"/>
      <c r="ECZ71" s="669"/>
      <c r="EDA71" s="669"/>
      <c r="EDB71" s="669"/>
      <c r="EDC71" s="669"/>
      <c r="EDD71" s="669"/>
      <c r="EDE71" s="669"/>
      <c r="EDF71" s="669"/>
      <c r="EDG71" s="669"/>
      <c r="EDH71" s="669"/>
      <c r="EDI71" s="669"/>
      <c r="EDJ71" s="669"/>
      <c r="EDK71" s="669"/>
      <c r="EDL71" s="669"/>
      <c r="EDM71" s="669"/>
      <c r="EDN71" s="669"/>
      <c r="EDO71" s="669"/>
      <c r="EDP71" s="669"/>
      <c r="EDQ71" s="669"/>
      <c r="EDR71" s="669"/>
      <c r="EDS71" s="669"/>
      <c r="EDT71" s="669"/>
      <c r="EDU71" s="669"/>
      <c r="EDV71" s="669"/>
      <c r="EDW71" s="669"/>
      <c r="EDX71" s="669"/>
      <c r="EDY71" s="669"/>
      <c r="EDZ71" s="669"/>
      <c r="EEA71" s="669"/>
      <c r="EEB71" s="669"/>
      <c r="EEC71" s="669"/>
      <c r="EED71" s="669"/>
      <c r="EEE71" s="669"/>
      <c r="EEF71" s="669"/>
      <c r="EEG71" s="669"/>
      <c r="EEH71" s="669"/>
      <c r="EEI71" s="669"/>
      <c r="EEJ71" s="669"/>
      <c r="EEK71" s="669"/>
      <c r="EEL71" s="669"/>
      <c r="EEM71" s="669"/>
      <c r="EEN71" s="669"/>
      <c r="EEO71" s="669"/>
      <c r="EEP71" s="669"/>
      <c r="EEQ71" s="669"/>
      <c r="EER71" s="669"/>
      <c r="EES71" s="669"/>
      <c r="EET71" s="669"/>
      <c r="EEU71" s="669"/>
      <c r="EEV71" s="669"/>
      <c r="EEW71" s="669"/>
      <c r="EEX71" s="669"/>
      <c r="EEY71" s="669"/>
      <c r="EEZ71" s="669"/>
      <c r="EFA71" s="669"/>
      <c r="EFB71" s="669"/>
      <c r="EFC71" s="669"/>
      <c r="EFD71" s="669"/>
      <c r="EFE71" s="669"/>
      <c r="EFF71" s="669"/>
      <c r="EFG71" s="669"/>
      <c r="EFH71" s="669"/>
      <c r="EFI71" s="669"/>
      <c r="EFJ71" s="669"/>
      <c r="EFK71" s="669"/>
      <c r="EFL71" s="669"/>
      <c r="EFM71" s="669"/>
      <c r="EFN71" s="669"/>
      <c r="EFO71" s="669"/>
      <c r="EFP71" s="669"/>
      <c r="EFQ71" s="669"/>
      <c r="EFR71" s="669"/>
      <c r="EFS71" s="669"/>
      <c r="EFT71" s="669"/>
      <c r="EFU71" s="669"/>
      <c r="EFV71" s="669"/>
      <c r="EFW71" s="669"/>
      <c r="EFX71" s="669"/>
      <c r="EFY71" s="669"/>
      <c r="EFZ71" s="669"/>
      <c r="EGA71" s="669"/>
      <c r="EGB71" s="669"/>
      <c r="EGC71" s="669"/>
      <c r="EGD71" s="669"/>
      <c r="EGE71" s="669"/>
      <c r="EGF71" s="669"/>
      <c r="EGG71" s="669"/>
      <c r="EGH71" s="669"/>
      <c r="EGI71" s="669"/>
      <c r="EGJ71" s="669"/>
      <c r="EGK71" s="669"/>
      <c r="EGL71" s="669"/>
      <c r="EGM71" s="669"/>
      <c r="EGN71" s="669"/>
      <c r="EGO71" s="669"/>
      <c r="EGP71" s="669"/>
      <c r="EGQ71" s="669"/>
      <c r="EGR71" s="669"/>
      <c r="EGS71" s="669"/>
      <c r="EGT71" s="669"/>
      <c r="EGU71" s="669"/>
      <c r="EGV71" s="669"/>
      <c r="EGW71" s="669"/>
      <c r="EGX71" s="669"/>
      <c r="EGY71" s="669"/>
      <c r="EGZ71" s="669"/>
      <c r="EHA71" s="669"/>
      <c r="EHB71" s="669"/>
      <c r="EHC71" s="669"/>
      <c r="EHD71" s="669"/>
      <c r="EHE71" s="669"/>
      <c r="EHF71" s="669"/>
      <c r="EHG71" s="669"/>
      <c r="EHH71" s="669"/>
      <c r="EHI71" s="669"/>
      <c r="EHJ71" s="669"/>
      <c r="EHK71" s="669"/>
      <c r="EHL71" s="669"/>
      <c r="EHM71" s="669"/>
      <c r="EHN71" s="669"/>
      <c r="EHO71" s="669"/>
      <c r="EHP71" s="669"/>
      <c r="EHQ71" s="669"/>
      <c r="EHR71" s="669"/>
      <c r="EHS71" s="669"/>
      <c r="EHT71" s="669"/>
      <c r="EHU71" s="669"/>
      <c r="EHV71" s="669"/>
      <c r="EHW71" s="669"/>
      <c r="EHX71" s="669"/>
      <c r="EHY71" s="669"/>
      <c r="EHZ71" s="669"/>
      <c r="EIA71" s="669"/>
      <c r="EIB71" s="669"/>
      <c r="EIC71" s="669"/>
      <c r="EID71" s="669"/>
      <c r="EIE71" s="669"/>
      <c r="EIF71" s="669"/>
      <c r="EIG71" s="669"/>
      <c r="EIH71" s="669"/>
      <c r="EII71" s="669"/>
      <c r="EIJ71" s="669"/>
      <c r="EIK71" s="669"/>
      <c r="EIL71" s="669"/>
      <c r="EIM71" s="669"/>
      <c r="EIN71" s="669"/>
      <c r="EIO71" s="669"/>
      <c r="EIP71" s="669"/>
      <c r="EIQ71" s="669"/>
      <c r="EIR71" s="669"/>
      <c r="EIS71" s="669"/>
      <c r="EIT71" s="669"/>
      <c r="EIU71" s="669"/>
      <c r="EIV71" s="669"/>
      <c r="EIW71" s="669"/>
      <c r="EIX71" s="669"/>
      <c r="EIY71" s="669"/>
      <c r="EIZ71" s="669"/>
      <c r="EJA71" s="669"/>
      <c r="EJB71" s="669"/>
      <c r="EJC71" s="669"/>
      <c r="EJD71" s="669"/>
      <c r="EJE71" s="669"/>
      <c r="EJF71" s="669"/>
      <c r="EJG71" s="669"/>
      <c r="EJH71" s="669"/>
      <c r="EJI71" s="669"/>
      <c r="EJJ71" s="669"/>
      <c r="EJK71" s="669"/>
      <c r="EJL71" s="669"/>
      <c r="EJM71" s="669"/>
      <c r="EJN71" s="669"/>
      <c r="EJO71" s="669"/>
      <c r="EJP71" s="669"/>
      <c r="EJQ71" s="669"/>
      <c r="EJR71" s="669"/>
      <c r="EJS71" s="669"/>
      <c r="EJT71" s="669"/>
      <c r="EJU71" s="669"/>
      <c r="EJV71" s="669"/>
      <c r="EJW71" s="669"/>
      <c r="EJX71" s="669"/>
      <c r="EJY71" s="669"/>
      <c r="EJZ71" s="669"/>
      <c r="EKA71" s="669"/>
      <c r="EKB71" s="669"/>
      <c r="EKC71" s="669"/>
      <c r="EKD71" s="669"/>
      <c r="EKE71" s="669"/>
      <c r="EKF71" s="669"/>
      <c r="EKG71" s="669"/>
      <c r="EKH71" s="669"/>
      <c r="EKI71" s="669"/>
      <c r="EKJ71" s="669"/>
      <c r="EKK71" s="669"/>
      <c r="EKL71" s="669"/>
      <c r="EKM71" s="669"/>
      <c r="EKN71" s="669"/>
      <c r="EKO71" s="669"/>
      <c r="EKP71" s="669"/>
      <c r="EKQ71" s="669"/>
      <c r="EKR71" s="669"/>
      <c r="EKS71" s="669"/>
      <c r="EKT71" s="669"/>
      <c r="EKU71" s="669"/>
      <c r="EKV71" s="669"/>
      <c r="EKW71" s="669"/>
      <c r="EKX71" s="669"/>
      <c r="EKY71" s="669"/>
      <c r="EKZ71" s="669"/>
      <c r="ELA71" s="669"/>
      <c r="ELB71" s="669"/>
      <c r="ELC71" s="669"/>
      <c r="ELD71" s="669"/>
      <c r="ELE71" s="669"/>
      <c r="ELF71" s="669"/>
      <c r="ELG71" s="669"/>
      <c r="ELH71" s="669"/>
      <c r="ELI71" s="669"/>
      <c r="ELJ71" s="669"/>
      <c r="ELK71" s="669"/>
      <c r="ELL71" s="669"/>
      <c r="ELM71" s="669"/>
      <c r="ELN71" s="669"/>
      <c r="ELO71" s="669"/>
      <c r="ELP71" s="669"/>
      <c r="ELQ71" s="669"/>
      <c r="ELR71" s="669"/>
      <c r="ELS71" s="669"/>
      <c r="ELT71" s="669"/>
      <c r="ELU71" s="669"/>
      <c r="ELV71" s="669"/>
      <c r="ELW71" s="669"/>
      <c r="ELX71" s="669"/>
      <c r="ELY71" s="669"/>
      <c r="ELZ71" s="669"/>
      <c r="EMA71" s="669"/>
      <c r="EMB71" s="669"/>
      <c r="EMC71" s="669"/>
      <c r="EMD71" s="669"/>
      <c r="EME71" s="669"/>
      <c r="EMF71" s="669"/>
      <c r="EMG71" s="669"/>
      <c r="EMH71" s="669"/>
      <c r="EMI71" s="669"/>
      <c r="EMJ71" s="669"/>
      <c r="EMK71" s="669"/>
      <c r="EML71" s="669"/>
      <c r="EMM71" s="669"/>
      <c r="EMN71" s="669"/>
      <c r="EMO71" s="669"/>
      <c r="EMP71" s="669"/>
      <c r="EMQ71" s="669"/>
      <c r="EMR71" s="669"/>
      <c r="EMS71" s="669"/>
      <c r="EMT71" s="669"/>
      <c r="EMU71" s="669"/>
      <c r="EMV71" s="669"/>
      <c r="EMW71" s="669"/>
      <c r="EMX71" s="669"/>
      <c r="EMY71" s="669"/>
      <c r="EMZ71" s="669"/>
      <c r="ENA71" s="669"/>
      <c r="ENB71" s="669"/>
      <c r="ENC71" s="669"/>
      <c r="END71" s="669"/>
      <c r="ENE71" s="669"/>
      <c r="ENF71" s="669"/>
      <c r="ENG71" s="669"/>
      <c r="ENH71" s="669"/>
      <c r="ENI71" s="669"/>
      <c r="ENJ71" s="669"/>
      <c r="ENK71" s="669"/>
      <c r="ENL71" s="669"/>
      <c r="ENM71" s="669"/>
      <c r="ENN71" s="669"/>
      <c r="ENO71" s="669"/>
      <c r="ENP71" s="669"/>
      <c r="ENQ71" s="669"/>
      <c r="ENR71" s="669"/>
      <c r="ENS71" s="669"/>
      <c r="ENT71" s="669"/>
      <c r="ENU71" s="669"/>
      <c r="ENV71" s="669"/>
      <c r="ENW71" s="669"/>
      <c r="ENX71" s="669"/>
      <c r="ENY71" s="669"/>
      <c r="ENZ71" s="669"/>
      <c r="EOA71" s="669"/>
      <c r="EOB71" s="669"/>
      <c r="EOC71" s="669"/>
      <c r="EOD71" s="669"/>
      <c r="EOE71" s="669"/>
      <c r="EOF71" s="669"/>
      <c r="EOG71" s="669"/>
      <c r="EOH71" s="669"/>
      <c r="EOI71" s="669"/>
      <c r="EOJ71" s="669"/>
      <c r="EOK71" s="669"/>
      <c r="EOL71" s="669"/>
      <c r="EOM71" s="669"/>
      <c r="EON71" s="669"/>
      <c r="EOO71" s="669"/>
      <c r="EOP71" s="669"/>
      <c r="EOQ71" s="669"/>
      <c r="EOR71" s="669"/>
      <c r="EOS71" s="669"/>
      <c r="EOT71" s="669"/>
      <c r="EOU71" s="669"/>
      <c r="EOV71" s="669"/>
      <c r="EOW71" s="669"/>
      <c r="EOX71" s="669"/>
      <c r="EOY71" s="669"/>
      <c r="EOZ71" s="669"/>
      <c r="EPA71" s="669"/>
      <c r="EPB71" s="669"/>
      <c r="EPC71" s="669"/>
      <c r="EPD71" s="669"/>
      <c r="EPE71" s="669"/>
      <c r="EPF71" s="669"/>
      <c r="EPG71" s="669"/>
      <c r="EPH71" s="669"/>
      <c r="EPI71" s="669"/>
      <c r="EPJ71" s="669"/>
      <c r="EPK71" s="669"/>
      <c r="EPL71" s="669"/>
      <c r="EPM71" s="669"/>
      <c r="EPN71" s="669"/>
      <c r="EPO71" s="669"/>
      <c r="EPP71" s="669"/>
      <c r="EPQ71" s="669"/>
      <c r="EPR71" s="669"/>
      <c r="EPS71" s="669"/>
      <c r="EPT71" s="669"/>
      <c r="EPU71" s="669"/>
      <c r="EPV71" s="669"/>
      <c r="EPW71" s="669"/>
      <c r="EPX71" s="669"/>
      <c r="EPY71" s="669"/>
      <c r="EPZ71" s="669"/>
      <c r="EQA71" s="669"/>
      <c r="EQB71" s="669"/>
      <c r="EQC71" s="669"/>
      <c r="EQD71" s="669"/>
      <c r="EQE71" s="669"/>
      <c r="EQF71" s="669"/>
      <c r="EQG71" s="669"/>
      <c r="EQH71" s="669"/>
      <c r="EQI71" s="669"/>
      <c r="EQJ71" s="669"/>
      <c r="EQK71" s="669"/>
      <c r="EQL71" s="669"/>
      <c r="EQM71" s="669"/>
      <c r="EQN71" s="669"/>
      <c r="EQO71" s="669"/>
      <c r="EQP71" s="669"/>
      <c r="EQQ71" s="669"/>
      <c r="EQR71" s="669"/>
      <c r="EQS71" s="669"/>
      <c r="EQT71" s="669"/>
      <c r="EQU71" s="669"/>
      <c r="EQV71" s="669"/>
      <c r="EQW71" s="669"/>
      <c r="EQX71" s="669"/>
      <c r="EQY71" s="669"/>
      <c r="EQZ71" s="669"/>
      <c r="ERA71" s="669"/>
      <c r="ERB71" s="669"/>
      <c r="ERC71" s="669"/>
      <c r="ERD71" s="669"/>
      <c r="ERE71" s="669"/>
      <c r="ERF71" s="669"/>
      <c r="ERG71" s="669"/>
      <c r="ERH71" s="669"/>
      <c r="ERI71" s="669"/>
      <c r="ERJ71" s="669"/>
      <c r="ERK71" s="669"/>
      <c r="ERL71" s="669"/>
      <c r="ERM71" s="669"/>
      <c r="ERN71" s="669"/>
      <c r="ERO71" s="669"/>
      <c r="ERP71" s="669"/>
      <c r="ERQ71" s="669"/>
      <c r="ERR71" s="669"/>
      <c r="ERS71" s="669"/>
      <c r="ERT71" s="669"/>
      <c r="ERU71" s="669"/>
      <c r="ERV71" s="669"/>
      <c r="ERW71" s="669"/>
      <c r="ERX71" s="669"/>
      <c r="ERY71" s="669"/>
      <c r="ERZ71" s="669"/>
      <c r="ESA71" s="669"/>
      <c r="ESB71" s="669"/>
      <c r="ESC71" s="669"/>
      <c r="ESD71" s="669"/>
      <c r="ESE71" s="669"/>
      <c r="ESF71" s="669"/>
      <c r="ESG71" s="669"/>
      <c r="ESH71" s="669"/>
      <c r="ESI71" s="669"/>
      <c r="ESJ71" s="669"/>
      <c r="ESK71" s="669"/>
      <c r="ESL71" s="669"/>
      <c r="ESM71" s="669"/>
      <c r="ESN71" s="669"/>
      <c r="ESO71" s="669"/>
      <c r="ESP71" s="669"/>
      <c r="ESQ71" s="669"/>
      <c r="ESR71" s="669"/>
      <c r="ESS71" s="669"/>
      <c r="EST71" s="669"/>
      <c r="ESU71" s="669"/>
      <c r="ESV71" s="669"/>
      <c r="ESW71" s="669"/>
      <c r="ESX71" s="669"/>
      <c r="ESY71" s="669"/>
      <c r="ESZ71" s="669"/>
      <c r="ETA71" s="669"/>
      <c r="ETB71" s="669"/>
      <c r="ETC71" s="669"/>
      <c r="ETD71" s="669"/>
      <c r="ETE71" s="669"/>
      <c r="ETF71" s="669"/>
      <c r="ETG71" s="669"/>
      <c r="ETH71" s="669"/>
      <c r="ETI71" s="669"/>
      <c r="ETJ71" s="669"/>
      <c r="ETK71" s="669"/>
      <c r="ETL71" s="669"/>
      <c r="ETM71" s="669"/>
      <c r="ETN71" s="669"/>
      <c r="ETO71" s="669"/>
      <c r="ETP71" s="669"/>
      <c r="ETQ71" s="669"/>
      <c r="ETR71" s="669"/>
      <c r="ETS71" s="669"/>
      <c r="ETT71" s="669"/>
      <c r="ETU71" s="669"/>
      <c r="ETV71" s="669"/>
      <c r="ETW71" s="669"/>
      <c r="ETX71" s="669"/>
      <c r="ETY71" s="669"/>
      <c r="ETZ71" s="669"/>
      <c r="EUA71" s="669"/>
      <c r="EUB71" s="669"/>
      <c r="EUC71" s="669"/>
      <c r="EUD71" s="669"/>
      <c r="EUE71" s="669"/>
      <c r="EUF71" s="669"/>
      <c r="EUG71" s="669"/>
      <c r="EUH71" s="669"/>
      <c r="EUI71" s="669"/>
      <c r="EUJ71" s="669"/>
      <c r="EUK71" s="669"/>
      <c r="EUL71" s="669"/>
      <c r="EUM71" s="669"/>
      <c r="EUN71" s="669"/>
      <c r="EUO71" s="669"/>
      <c r="EUP71" s="669"/>
      <c r="EUQ71" s="669"/>
      <c r="EUR71" s="669"/>
      <c r="EUS71" s="669"/>
      <c r="EUT71" s="669"/>
      <c r="EUU71" s="669"/>
      <c r="EUV71" s="669"/>
      <c r="EUW71" s="669"/>
      <c r="EUX71" s="669"/>
      <c r="EUY71" s="669"/>
      <c r="EUZ71" s="669"/>
      <c r="EVA71" s="669"/>
      <c r="EVB71" s="669"/>
      <c r="EVC71" s="669"/>
      <c r="EVD71" s="669"/>
      <c r="EVE71" s="669"/>
      <c r="EVF71" s="669"/>
      <c r="EVG71" s="669"/>
      <c r="EVH71" s="669"/>
      <c r="EVI71" s="669"/>
      <c r="EVJ71" s="669"/>
      <c r="EVK71" s="669"/>
      <c r="EVL71" s="669"/>
      <c r="EVM71" s="669"/>
      <c r="EVN71" s="669"/>
      <c r="EVO71" s="669"/>
      <c r="EVP71" s="669"/>
      <c r="EVQ71" s="669"/>
      <c r="EVR71" s="669"/>
      <c r="EVS71" s="669"/>
      <c r="EVT71" s="669"/>
      <c r="EVU71" s="669"/>
      <c r="EVV71" s="669"/>
      <c r="EVW71" s="669"/>
      <c r="EVX71" s="669"/>
      <c r="EVY71" s="669"/>
      <c r="EVZ71" s="669"/>
      <c r="EWA71" s="669"/>
      <c r="EWB71" s="669"/>
      <c r="EWC71" s="669"/>
      <c r="EWD71" s="669"/>
      <c r="EWE71" s="669"/>
      <c r="EWF71" s="669"/>
      <c r="EWG71" s="669"/>
      <c r="EWH71" s="669"/>
      <c r="EWI71" s="669"/>
      <c r="EWJ71" s="669"/>
      <c r="EWK71" s="669"/>
      <c r="EWL71" s="669"/>
      <c r="EWM71" s="669"/>
      <c r="EWN71" s="669"/>
      <c r="EWO71" s="669"/>
      <c r="EWP71" s="669"/>
      <c r="EWQ71" s="669"/>
      <c r="EWR71" s="669"/>
      <c r="EWS71" s="669"/>
      <c r="EWT71" s="669"/>
      <c r="EWU71" s="669"/>
      <c r="EWV71" s="669"/>
      <c r="EWW71" s="669"/>
      <c r="EWX71" s="669"/>
      <c r="EWY71" s="669"/>
      <c r="EWZ71" s="669"/>
      <c r="EXA71" s="669"/>
      <c r="EXB71" s="669"/>
      <c r="EXC71" s="669"/>
      <c r="EXD71" s="669"/>
      <c r="EXE71" s="669"/>
      <c r="EXF71" s="669"/>
      <c r="EXG71" s="669"/>
      <c r="EXH71" s="669"/>
      <c r="EXI71" s="669"/>
      <c r="EXJ71" s="669"/>
      <c r="EXK71" s="669"/>
      <c r="EXL71" s="669"/>
      <c r="EXM71" s="669"/>
      <c r="EXN71" s="669"/>
      <c r="EXO71" s="669"/>
      <c r="EXP71" s="669"/>
      <c r="EXQ71" s="669"/>
      <c r="EXR71" s="669"/>
      <c r="EXS71" s="669"/>
      <c r="EXT71" s="669"/>
      <c r="EXU71" s="669"/>
      <c r="EXV71" s="669"/>
      <c r="EXW71" s="669"/>
      <c r="EXX71" s="669"/>
      <c r="EXY71" s="669"/>
      <c r="EXZ71" s="669"/>
      <c r="EYA71" s="669"/>
      <c r="EYB71" s="669"/>
      <c r="EYC71" s="669"/>
      <c r="EYD71" s="669"/>
      <c r="EYE71" s="669"/>
      <c r="EYF71" s="669"/>
      <c r="EYG71" s="669"/>
      <c r="EYH71" s="669"/>
      <c r="EYI71" s="669"/>
      <c r="EYJ71" s="669"/>
      <c r="EYK71" s="669"/>
      <c r="EYL71" s="669"/>
      <c r="EYM71" s="669"/>
      <c r="EYN71" s="669"/>
      <c r="EYO71" s="669"/>
      <c r="EYP71" s="669"/>
      <c r="EYQ71" s="669"/>
      <c r="EYR71" s="669"/>
      <c r="EYS71" s="669"/>
      <c r="EYT71" s="669"/>
      <c r="EYU71" s="669"/>
      <c r="EYV71" s="669"/>
      <c r="EYW71" s="669"/>
      <c r="EYX71" s="669"/>
      <c r="EYY71" s="669"/>
      <c r="EYZ71" s="669"/>
      <c r="EZA71" s="669"/>
      <c r="EZB71" s="669"/>
      <c r="EZC71" s="669"/>
      <c r="EZD71" s="669"/>
      <c r="EZE71" s="669"/>
      <c r="EZF71" s="669"/>
      <c r="EZG71" s="669"/>
      <c r="EZH71" s="669"/>
      <c r="EZI71" s="669"/>
      <c r="EZJ71" s="669"/>
      <c r="EZK71" s="669"/>
      <c r="EZL71" s="669"/>
      <c r="EZM71" s="669"/>
      <c r="EZN71" s="669"/>
      <c r="EZO71" s="669"/>
      <c r="EZP71" s="669"/>
      <c r="EZQ71" s="669"/>
      <c r="EZR71" s="669"/>
      <c r="EZS71" s="669"/>
      <c r="EZT71" s="669"/>
      <c r="EZU71" s="669"/>
      <c r="EZV71" s="669"/>
      <c r="EZW71" s="669"/>
      <c r="EZX71" s="669"/>
      <c r="EZY71" s="669"/>
      <c r="EZZ71" s="669"/>
      <c r="FAA71" s="669"/>
      <c r="FAB71" s="669"/>
      <c r="FAC71" s="669"/>
      <c r="FAD71" s="669"/>
      <c r="FAE71" s="669"/>
      <c r="FAF71" s="669"/>
      <c r="FAG71" s="669"/>
      <c r="FAH71" s="669"/>
      <c r="FAI71" s="669"/>
      <c r="FAJ71" s="669"/>
      <c r="FAK71" s="669"/>
      <c r="FAL71" s="669"/>
      <c r="FAM71" s="669"/>
      <c r="FAN71" s="669"/>
      <c r="FAO71" s="669"/>
      <c r="FAP71" s="669"/>
      <c r="FAQ71" s="669"/>
      <c r="FAR71" s="669"/>
      <c r="FAS71" s="669"/>
      <c r="FAT71" s="669"/>
      <c r="FAU71" s="669"/>
      <c r="FAV71" s="669"/>
      <c r="FAW71" s="669"/>
      <c r="FAX71" s="669"/>
      <c r="FAY71" s="669"/>
      <c r="FAZ71" s="669"/>
      <c r="FBA71" s="669"/>
      <c r="FBB71" s="669"/>
      <c r="FBC71" s="669"/>
      <c r="FBD71" s="669"/>
      <c r="FBE71" s="669"/>
      <c r="FBF71" s="669"/>
      <c r="FBG71" s="669"/>
      <c r="FBH71" s="669"/>
      <c r="FBI71" s="669"/>
      <c r="FBJ71" s="669"/>
      <c r="FBK71" s="669"/>
      <c r="FBL71" s="669"/>
      <c r="FBM71" s="669"/>
      <c r="FBN71" s="669"/>
      <c r="FBO71" s="669"/>
      <c r="FBP71" s="669"/>
      <c r="FBQ71" s="669"/>
      <c r="FBR71" s="669"/>
      <c r="FBS71" s="669"/>
      <c r="FBT71" s="669"/>
      <c r="FBU71" s="669"/>
      <c r="FBV71" s="669"/>
      <c r="FBW71" s="669"/>
      <c r="FBX71" s="669"/>
      <c r="FBY71" s="669"/>
      <c r="FBZ71" s="669"/>
      <c r="FCA71" s="669"/>
      <c r="FCB71" s="669"/>
      <c r="FCC71" s="669"/>
      <c r="FCD71" s="669"/>
      <c r="FCE71" s="669"/>
      <c r="FCF71" s="669"/>
      <c r="FCG71" s="669"/>
      <c r="FCH71" s="669"/>
      <c r="FCI71" s="669"/>
      <c r="FCJ71" s="669"/>
      <c r="FCK71" s="669"/>
      <c r="FCL71" s="669"/>
      <c r="FCM71" s="669"/>
      <c r="FCN71" s="669"/>
      <c r="FCO71" s="669"/>
      <c r="FCP71" s="669"/>
      <c r="FCQ71" s="669"/>
      <c r="FCR71" s="669"/>
      <c r="FCS71" s="669"/>
      <c r="FCT71" s="669"/>
      <c r="FCU71" s="669"/>
      <c r="FCV71" s="669"/>
      <c r="FCW71" s="669"/>
      <c r="FCX71" s="669"/>
      <c r="FCY71" s="669"/>
      <c r="FCZ71" s="669"/>
      <c r="FDA71" s="669"/>
      <c r="FDB71" s="669"/>
      <c r="FDC71" s="669"/>
      <c r="FDD71" s="669"/>
      <c r="FDE71" s="669"/>
      <c r="FDF71" s="669"/>
      <c r="FDG71" s="669"/>
      <c r="FDH71" s="669"/>
      <c r="FDI71" s="669"/>
      <c r="FDJ71" s="669"/>
      <c r="FDK71" s="669"/>
      <c r="FDL71" s="669"/>
      <c r="FDM71" s="669"/>
      <c r="FDN71" s="669"/>
      <c r="FDO71" s="669"/>
      <c r="FDP71" s="669"/>
      <c r="FDQ71" s="669"/>
      <c r="FDR71" s="669"/>
      <c r="FDS71" s="669"/>
      <c r="FDT71" s="669"/>
      <c r="FDU71" s="669"/>
      <c r="FDV71" s="669"/>
      <c r="FDW71" s="669"/>
      <c r="FDX71" s="669"/>
      <c r="FDY71" s="669"/>
      <c r="FDZ71" s="669"/>
      <c r="FEA71" s="669"/>
      <c r="FEB71" s="669"/>
      <c r="FEC71" s="669"/>
      <c r="FED71" s="669"/>
      <c r="FEE71" s="669"/>
      <c r="FEF71" s="669"/>
      <c r="FEG71" s="669"/>
      <c r="FEH71" s="669"/>
      <c r="FEI71" s="669"/>
      <c r="FEJ71" s="669"/>
      <c r="FEK71" s="669"/>
      <c r="FEL71" s="669"/>
      <c r="FEM71" s="669"/>
      <c r="FEN71" s="669"/>
      <c r="FEO71" s="669"/>
      <c r="FEP71" s="669"/>
      <c r="FEQ71" s="669"/>
      <c r="FER71" s="669"/>
      <c r="FES71" s="669"/>
      <c r="FET71" s="669"/>
      <c r="FEU71" s="669"/>
      <c r="FEV71" s="669"/>
      <c r="FEW71" s="669"/>
      <c r="FEX71" s="669"/>
      <c r="FEY71" s="669"/>
      <c r="FEZ71" s="669"/>
      <c r="FFA71" s="669"/>
      <c r="FFB71" s="669"/>
      <c r="FFC71" s="669"/>
      <c r="FFD71" s="669"/>
      <c r="FFE71" s="669"/>
      <c r="FFF71" s="669"/>
      <c r="FFG71" s="669"/>
      <c r="FFH71" s="669"/>
      <c r="FFI71" s="669"/>
      <c r="FFJ71" s="669"/>
      <c r="FFK71" s="669"/>
      <c r="FFL71" s="669"/>
      <c r="FFM71" s="669"/>
      <c r="FFN71" s="669"/>
      <c r="FFO71" s="669"/>
      <c r="FFP71" s="669"/>
      <c r="FFQ71" s="669"/>
      <c r="FFR71" s="669"/>
      <c r="FFS71" s="669"/>
      <c r="FFT71" s="669"/>
      <c r="FFU71" s="669"/>
      <c r="FFV71" s="669"/>
      <c r="FFW71" s="669"/>
      <c r="FFX71" s="669"/>
      <c r="FFY71" s="669"/>
      <c r="FFZ71" s="669"/>
      <c r="FGA71" s="669"/>
      <c r="FGB71" s="669"/>
      <c r="FGC71" s="669"/>
      <c r="FGD71" s="669"/>
      <c r="FGE71" s="669"/>
      <c r="FGF71" s="669"/>
      <c r="FGG71" s="669"/>
      <c r="FGH71" s="669"/>
      <c r="FGI71" s="669"/>
      <c r="FGJ71" s="669"/>
      <c r="FGK71" s="669"/>
      <c r="FGL71" s="669"/>
      <c r="FGM71" s="669"/>
      <c r="FGN71" s="669"/>
      <c r="FGO71" s="669"/>
      <c r="FGP71" s="669"/>
      <c r="FGQ71" s="669"/>
      <c r="FGR71" s="669"/>
      <c r="FGS71" s="669"/>
      <c r="FGT71" s="669"/>
      <c r="FGU71" s="669"/>
      <c r="FGV71" s="669"/>
      <c r="FGW71" s="669"/>
      <c r="FGX71" s="669"/>
      <c r="FGY71" s="669"/>
      <c r="FGZ71" s="669"/>
      <c r="FHA71" s="669"/>
      <c r="FHB71" s="669"/>
      <c r="FHC71" s="669"/>
      <c r="FHD71" s="669"/>
      <c r="FHE71" s="669"/>
      <c r="FHF71" s="669"/>
      <c r="FHG71" s="669"/>
      <c r="FHH71" s="669"/>
      <c r="FHI71" s="669"/>
      <c r="FHJ71" s="669"/>
      <c r="FHK71" s="669"/>
      <c r="FHL71" s="669"/>
      <c r="FHM71" s="669"/>
      <c r="FHN71" s="669"/>
      <c r="FHO71" s="669"/>
      <c r="FHP71" s="669"/>
      <c r="FHQ71" s="669"/>
      <c r="FHR71" s="669"/>
      <c r="FHS71" s="669"/>
      <c r="FHT71" s="669"/>
      <c r="FHU71" s="669"/>
      <c r="FHV71" s="669"/>
      <c r="FHW71" s="669"/>
      <c r="FHX71" s="669"/>
      <c r="FHY71" s="669"/>
      <c r="FHZ71" s="669"/>
      <c r="FIA71" s="669"/>
      <c r="FIB71" s="669"/>
      <c r="FIC71" s="669"/>
      <c r="FID71" s="669"/>
      <c r="FIE71" s="669"/>
      <c r="FIF71" s="669"/>
      <c r="FIG71" s="669"/>
      <c r="FIH71" s="669"/>
      <c r="FII71" s="669"/>
      <c r="FIJ71" s="669"/>
      <c r="FIK71" s="669"/>
      <c r="FIL71" s="669"/>
      <c r="FIM71" s="669"/>
      <c r="FIN71" s="669"/>
      <c r="FIO71" s="669"/>
      <c r="FIP71" s="669"/>
      <c r="FIQ71" s="669"/>
      <c r="FIR71" s="669"/>
      <c r="FIS71" s="669"/>
      <c r="FIT71" s="669"/>
      <c r="FIU71" s="669"/>
      <c r="FIV71" s="669"/>
      <c r="FIW71" s="669"/>
      <c r="FIX71" s="669"/>
      <c r="FIY71" s="669"/>
      <c r="FIZ71" s="669"/>
      <c r="FJA71" s="669"/>
      <c r="FJB71" s="669"/>
      <c r="FJC71" s="669"/>
      <c r="FJD71" s="669"/>
      <c r="FJE71" s="669"/>
      <c r="FJF71" s="669"/>
      <c r="FJG71" s="669"/>
      <c r="FJH71" s="669"/>
      <c r="FJI71" s="669"/>
      <c r="FJJ71" s="669"/>
      <c r="FJK71" s="669"/>
      <c r="FJL71" s="669"/>
      <c r="FJM71" s="669"/>
      <c r="FJN71" s="669"/>
      <c r="FJO71" s="669"/>
      <c r="FJP71" s="669"/>
      <c r="FJQ71" s="669"/>
      <c r="FJR71" s="669"/>
      <c r="FJS71" s="669"/>
      <c r="FJT71" s="669"/>
      <c r="FJU71" s="669"/>
      <c r="FJV71" s="669"/>
      <c r="FJW71" s="669"/>
      <c r="FJX71" s="669"/>
      <c r="FJY71" s="669"/>
      <c r="FJZ71" s="669"/>
      <c r="FKA71" s="669"/>
      <c r="FKB71" s="669"/>
      <c r="FKC71" s="669"/>
      <c r="FKD71" s="669"/>
      <c r="FKE71" s="669"/>
      <c r="FKF71" s="669"/>
      <c r="FKG71" s="669"/>
      <c r="FKH71" s="669"/>
      <c r="FKI71" s="669"/>
      <c r="FKJ71" s="669"/>
      <c r="FKK71" s="669"/>
      <c r="FKL71" s="669"/>
      <c r="FKM71" s="669"/>
      <c r="FKN71" s="669"/>
      <c r="FKO71" s="669"/>
      <c r="FKP71" s="669"/>
      <c r="FKQ71" s="669"/>
      <c r="FKR71" s="669"/>
      <c r="FKS71" s="669"/>
      <c r="FKT71" s="669"/>
      <c r="FKU71" s="669"/>
      <c r="FKV71" s="669"/>
      <c r="FKW71" s="669"/>
      <c r="FKX71" s="669"/>
      <c r="FKY71" s="669"/>
      <c r="FKZ71" s="669"/>
      <c r="FLA71" s="669"/>
      <c r="FLB71" s="669"/>
      <c r="FLC71" s="669"/>
      <c r="FLD71" s="669"/>
      <c r="FLE71" s="669"/>
      <c r="FLF71" s="669"/>
      <c r="FLG71" s="669"/>
      <c r="FLH71" s="669"/>
      <c r="FLI71" s="669"/>
      <c r="FLJ71" s="669"/>
      <c r="FLK71" s="669"/>
      <c r="FLL71" s="669"/>
      <c r="FLM71" s="669"/>
      <c r="FLN71" s="669"/>
      <c r="FLO71" s="669"/>
      <c r="FLP71" s="669"/>
      <c r="FLQ71" s="669"/>
      <c r="FLR71" s="669"/>
      <c r="FLS71" s="669"/>
      <c r="FLT71" s="669"/>
      <c r="FLU71" s="669"/>
      <c r="FLV71" s="669"/>
      <c r="FLW71" s="669"/>
      <c r="FLX71" s="669"/>
      <c r="FLY71" s="669"/>
      <c r="FLZ71" s="669"/>
      <c r="FMA71" s="669"/>
      <c r="FMB71" s="669"/>
      <c r="FMC71" s="669"/>
      <c r="FMD71" s="669"/>
      <c r="FME71" s="669"/>
      <c r="FMF71" s="669"/>
      <c r="FMG71" s="669"/>
      <c r="FMH71" s="669"/>
      <c r="FMI71" s="669"/>
      <c r="FMJ71" s="669"/>
      <c r="FMK71" s="669"/>
      <c r="FML71" s="669"/>
      <c r="FMM71" s="669"/>
      <c r="FMN71" s="669"/>
      <c r="FMO71" s="669"/>
      <c r="FMP71" s="669"/>
      <c r="FMQ71" s="669"/>
      <c r="FMR71" s="669"/>
      <c r="FMS71" s="669"/>
      <c r="FMT71" s="669"/>
      <c r="FMU71" s="669"/>
      <c r="FMV71" s="669"/>
      <c r="FMW71" s="669"/>
      <c r="FMX71" s="669"/>
      <c r="FMY71" s="669"/>
      <c r="FMZ71" s="669"/>
      <c r="FNA71" s="669"/>
      <c r="FNB71" s="669"/>
      <c r="FNC71" s="669"/>
      <c r="FND71" s="669"/>
      <c r="FNE71" s="669"/>
      <c r="FNF71" s="669"/>
      <c r="FNG71" s="669"/>
      <c r="FNH71" s="669"/>
      <c r="FNI71" s="669"/>
      <c r="FNJ71" s="669"/>
      <c r="FNK71" s="669"/>
      <c r="FNL71" s="669"/>
      <c r="FNM71" s="669"/>
      <c r="FNN71" s="669"/>
      <c r="FNO71" s="669"/>
      <c r="FNP71" s="669"/>
      <c r="FNQ71" s="669"/>
      <c r="FNR71" s="669"/>
      <c r="FNS71" s="669"/>
      <c r="FNT71" s="669"/>
      <c r="FNU71" s="669"/>
      <c r="FNV71" s="669"/>
      <c r="FNW71" s="669"/>
      <c r="FNX71" s="669"/>
      <c r="FNY71" s="669"/>
      <c r="FNZ71" s="669"/>
      <c r="FOA71" s="669"/>
      <c r="FOB71" s="669"/>
      <c r="FOC71" s="669"/>
      <c r="FOD71" s="669"/>
      <c r="FOE71" s="669"/>
      <c r="FOF71" s="669"/>
      <c r="FOG71" s="669"/>
      <c r="FOH71" s="669"/>
      <c r="FOI71" s="669"/>
      <c r="FOJ71" s="669"/>
      <c r="FOK71" s="669"/>
      <c r="FOL71" s="669"/>
      <c r="FOM71" s="669"/>
      <c r="FON71" s="669"/>
      <c r="FOO71" s="669"/>
      <c r="FOP71" s="669"/>
      <c r="FOQ71" s="669"/>
      <c r="FOR71" s="669"/>
      <c r="FOS71" s="669"/>
      <c r="FOT71" s="669"/>
      <c r="FOU71" s="669"/>
      <c r="FOV71" s="669"/>
      <c r="FOW71" s="669"/>
      <c r="FOX71" s="669"/>
      <c r="FOY71" s="669"/>
      <c r="FOZ71" s="669"/>
      <c r="FPA71" s="669"/>
      <c r="FPB71" s="669"/>
      <c r="FPC71" s="669"/>
      <c r="FPD71" s="669"/>
      <c r="FPE71" s="669"/>
      <c r="FPF71" s="669"/>
      <c r="FPG71" s="669"/>
      <c r="FPH71" s="669"/>
      <c r="FPI71" s="669"/>
      <c r="FPJ71" s="669"/>
      <c r="FPK71" s="669"/>
      <c r="FPL71" s="669"/>
      <c r="FPM71" s="669"/>
      <c r="FPN71" s="669"/>
      <c r="FPO71" s="669"/>
      <c r="FPP71" s="669"/>
      <c r="FPQ71" s="669"/>
      <c r="FPR71" s="669"/>
      <c r="FPS71" s="669"/>
      <c r="FPT71" s="669"/>
      <c r="FPU71" s="669"/>
      <c r="FPV71" s="669"/>
      <c r="FPW71" s="669"/>
      <c r="FPX71" s="669"/>
      <c r="FPY71" s="669"/>
      <c r="FPZ71" s="669"/>
      <c r="FQA71" s="669"/>
      <c r="FQB71" s="669"/>
      <c r="FQC71" s="669"/>
      <c r="FQD71" s="669"/>
      <c r="FQE71" s="669"/>
      <c r="FQF71" s="669"/>
      <c r="FQG71" s="669"/>
      <c r="FQH71" s="669"/>
      <c r="FQI71" s="669"/>
      <c r="FQJ71" s="669"/>
      <c r="FQK71" s="669"/>
      <c r="FQL71" s="669"/>
      <c r="FQM71" s="669"/>
      <c r="FQN71" s="669"/>
      <c r="FQO71" s="669"/>
      <c r="FQP71" s="669"/>
      <c r="FQQ71" s="669"/>
      <c r="FQR71" s="669"/>
      <c r="FQS71" s="669"/>
      <c r="FQT71" s="669"/>
      <c r="FQU71" s="669"/>
      <c r="FQV71" s="669"/>
      <c r="FQW71" s="669"/>
      <c r="FQX71" s="669"/>
      <c r="FQY71" s="669"/>
      <c r="FQZ71" s="669"/>
      <c r="FRA71" s="669"/>
      <c r="FRB71" s="669"/>
      <c r="FRC71" s="669"/>
      <c r="FRD71" s="669"/>
      <c r="FRE71" s="669"/>
      <c r="FRF71" s="669"/>
      <c r="FRG71" s="669"/>
      <c r="FRH71" s="669"/>
      <c r="FRI71" s="669"/>
      <c r="FRJ71" s="669"/>
      <c r="FRK71" s="669"/>
      <c r="FRL71" s="669"/>
      <c r="FRM71" s="669"/>
      <c r="FRN71" s="669"/>
      <c r="FRO71" s="669"/>
      <c r="FRP71" s="669"/>
      <c r="FRQ71" s="669"/>
      <c r="FRR71" s="669"/>
      <c r="FRS71" s="669"/>
      <c r="FRT71" s="669"/>
      <c r="FRU71" s="669"/>
      <c r="FRV71" s="669"/>
      <c r="FRW71" s="669"/>
      <c r="FRX71" s="669"/>
      <c r="FRY71" s="669"/>
      <c r="FRZ71" s="669"/>
      <c r="FSA71" s="669"/>
      <c r="FSB71" s="669"/>
      <c r="FSC71" s="669"/>
      <c r="FSD71" s="669"/>
      <c r="FSE71" s="669"/>
      <c r="FSF71" s="669"/>
      <c r="FSG71" s="669"/>
      <c r="FSH71" s="669"/>
      <c r="FSI71" s="669"/>
      <c r="FSJ71" s="669"/>
      <c r="FSK71" s="669"/>
      <c r="FSL71" s="669"/>
      <c r="FSM71" s="669"/>
      <c r="FSN71" s="669"/>
      <c r="FSO71" s="669"/>
      <c r="FSP71" s="669"/>
      <c r="FSQ71" s="669"/>
      <c r="FSR71" s="669"/>
      <c r="FSS71" s="669"/>
      <c r="FST71" s="669"/>
      <c r="FSU71" s="669"/>
      <c r="FSV71" s="669"/>
      <c r="FSW71" s="669"/>
      <c r="FSX71" s="669"/>
      <c r="FSY71" s="669"/>
      <c r="FSZ71" s="669"/>
      <c r="FTA71" s="669"/>
      <c r="FTB71" s="669"/>
      <c r="FTC71" s="669"/>
      <c r="FTD71" s="669"/>
      <c r="FTE71" s="669"/>
      <c r="FTF71" s="669"/>
      <c r="FTG71" s="669"/>
      <c r="FTH71" s="669"/>
      <c r="FTI71" s="669"/>
      <c r="FTJ71" s="669"/>
      <c r="FTK71" s="669"/>
      <c r="FTL71" s="669"/>
      <c r="FTM71" s="669"/>
      <c r="FTN71" s="669"/>
      <c r="FTO71" s="669"/>
      <c r="FTP71" s="669"/>
      <c r="FTQ71" s="669"/>
      <c r="FTR71" s="669"/>
      <c r="FTS71" s="669"/>
      <c r="FTT71" s="669"/>
      <c r="FTU71" s="669"/>
      <c r="FTV71" s="669"/>
      <c r="FTW71" s="669"/>
      <c r="FTX71" s="669"/>
      <c r="FTY71" s="669"/>
      <c r="FTZ71" s="669"/>
      <c r="FUA71" s="669"/>
      <c r="FUB71" s="669"/>
      <c r="FUC71" s="669"/>
      <c r="FUD71" s="669"/>
      <c r="FUE71" s="669"/>
      <c r="FUF71" s="669"/>
      <c r="FUG71" s="669"/>
      <c r="FUH71" s="669"/>
      <c r="FUI71" s="669"/>
      <c r="FUJ71" s="669"/>
      <c r="FUK71" s="669"/>
      <c r="FUL71" s="669"/>
      <c r="FUM71" s="669"/>
      <c r="FUN71" s="669"/>
      <c r="FUO71" s="669"/>
      <c r="FUP71" s="669"/>
      <c r="FUQ71" s="669"/>
      <c r="FUR71" s="669"/>
      <c r="FUS71" s="669"/>
      <c r="FUT71" s="669"/>
      <c r="FUU71" s="669"/>
      <c r="FUV71" s="669"/>
      <c r="FUW71" s="669"/>
      <c r="FUX71" s="669"/>
      <c r="FUY71" s="669"/>
      <c r="FUZ71" s="669"/>
      <c r="FVA71" s="669"/>
      <c r="FVB71" s="669"/>
      <c r="FVC71" s="669"/>
      <c r="FVD71" s="669"/>
      <c r="FVE71" s="669"/>
      <c r="FVF71" s="669"/>
      <c r="FVG71" s="669"/>
      <c r="FVH71" s="669"/>
      <c r="FVI71" s="669"/>
      <c r="FVJ71" s="669"/>
      <c r="FVK71" s="669"/>
      <c r="FVL71" s="669"/>
      <c r="FVM71" s="669"/>
      <c r="FVN71" s="669"/>
      <c r="FVO71" s="669"/>
      <c r="FVP71" s="669"/>
      <c r="FVQ71" s="669"/>
      <c r="FVR71" s="669"/>
      <c r="FVS71" s="669"/>
      <c r="FVT71" s="669"/>
      <c r="FVU71" s="669"/>
      <c r="FVV71" s="669"/>
      <c r="FVW71" s="669"/>
      <c r="FVX71" s="669"/>
      <c r="FVY71" s="669"/>
      <c r="FVZ71" s="669"/>
      <c r="FWA71" s="669"/>
      <c r="FWB71" s="669"/>
      <c r="FWC71" s="669"/>
      <c r="FWD71" s="669"/>
      <c r="FWE71" s="669"/>
      <c r="FWF71" s="669"/>
      <c r="FWG71" s="669"/>
      <c r="FWH71" s="669"/>
      <c r="FWI71" s="669"/>
      <c r="FWJ71" s="669"/>
      <c r="FWK71" s="669"/>
      <c r="FWL71" s="669"/>
      <c r="FWM71" s="669"/>
      <c r="FWN71" s="669"/>
      <c r="FWO71" s="669"/>
      <c r="FWP71" s="669"/>
      <c r="FWQ71" s="669"/>
      <c r="FWR71" s="669"/>
      <c r="FWS71" s="669"/>
      <c r="FWT71" s="669"/>
      <c r="FWU71" s="669"/>
      <c r="FWV71" s="669"/>
      <c r="FWW71" s="669"/>
      <c r="FWX71" s="669"/>
      <c r="FWY71" s="669"/>
      <c r="FWZ71" s="669"/>
      <c r="FXA71" s="669"/>
      <c r="FXB71" s="669"/>
      <c r="FXC71" s="669"/>
      <c r="FXD71" s="669"/>
      <c r="FXE71" s="669"/>
      <c r="FXF71" s="669"/>
      <c r="FXG71" s="669"/>
      <c r="FXH71" s="669"/>
      <c r="FXI71" s="669"/>
      <c r="FXJ71" s="669"/>
      <c r="FXK71" s="669"/>
      <c r="FXL71" s="669"/>
      <c r="FXM71" s="669"/>
      <c r="FXN71" s="669"/>
      <c r="FXO71" s="669"/>
      <c r="FXP71" s="669"/>
      <c r="FXQ71" s="669"/>
      <c r="FXR71" s="669"/>
      <c r="FXS71" s="669"/>
      <c r="FXT71" s="669"/>
      <c r="FXU71" s="669"/>
      <c r="FXV71" s="669"/>
      <c r="FXW71" s="669"/>
      <c r="FXX71" s="669"/>
      <c r="FXY71" s="669"/>
      <c r="FXZ71" s="669"/>
      <c r="FYA71" s="669"/>
      <c r="FYB71" s="669"/>
      <c r="FYC71" s="669"/>
      <c r="FYD71" s="669"/>
      <c r="FYE71" s="669"/>
      <c r="FYF71" s="669"/>
      <c r="FYG71" s="669"/>
      <c r="FYH71" s="669"/>
      <c r="FYI71" s="669"/>
      <c r="FYJ71" s="669"/>
      <c r="FYK71" s="669"/>
      <c r="FYL71" s="669"/>
      <c r="FYM71" s="669"/>
      <c r="FYN71" s="669"/>
      <c r="FYO71" s="669"/>
      <c r="FYP71" s="669"/>
      <c r="FYQ71" s="669"/>
      <c r="FYR71" s="669"/>
      <c r="FYS71" s="669"/>
      <c r="FYT71" s="669"/>
      <c r="FYU71" s="669"/>
      <c r="FYV71" s="669"/>
      <c r="FYW71" s="669"/>
      <c r="FYX71" s="669"/>
      <c r="FYY71" s="669"/>
      <c r="FYZ71" s="669"/>
      <c r="FZA71" s="669"/>
      <c r="FZB71" s="669"/>
      <c r="FZC71" s="669"/>
      <c r="FZD71" s="669"/>
      <c r="FZE71" s="669"/>
      <c r="FZF71" s="669"/>
      <c r="FZG71" s="669"/>
      <c r="FZH71" s="669"/>
      <c r="FZI71" s="669"/>
      <c r="FZJ71" s="669"/>
      <c r="FZK71" s="669"/>
      <c r="FZL71" s="669"/>
      <c r="FZM71" s="669"/>
      <c r="FZN71" s="669"/>
      <c r="FZO71" s="669"/>
      <c r="FZP71" s="669"/>
      <c r="FZQ71" s="669"/>
      <c r="FZR71" s="669"/>
      <c r="FZS71" s="669"/>
      <c r="FZT71" s="669"/>
      <c r="FZU71" s="669"/>
      <c r="FZV71" s="669"/>
      <c r="FZW71" s="669"/>
      <c r="FZX71" s="669"/>
      <c r="FZY71" s="669"/>
      <c r="FZZ71" s="669"/>
      <c r="GAA71" s="669"/>
      <c r="GAB71" s="669"/>
      <c r="GAC71" s="669"/>
      <c r="GAD71" s="669"/>
      <c r="GAE71" s="669"/>
      <c r="GAF71" s="669"/>
      <c r="GAG71" s="669"/>
      <c r="GAH71" s="669"/>
      <c r="GAI71" s="669"/>
      <c r="GAJ71" s="669"/>
      <c r="GAK71" s="669"/>
      <c r="GAL71" s="669"/>
      <c r="GAM71" s="669"/>
      <c r="GAN71" s="669"/>
      <c r="GAO71" s="669"/>
      <c r="GAP71" s="669"/>
      <c r="GAQ71" s="669"/>
      <c r="GAR71" s="669"/>
      <c r="GAS71" s="669"/>
      <c r="GAT71" s="669"/>
      <c r="GAU71" s="669"/>
      <c r="GAV71" s="669"/>
      <c r="GAW71" s="669"/>
      <c r="GAX71" s="669"/>
      <c r="GAY71" s="669"/>
      <c r="GAZ71" s="669"/>
      <c r="GBA71" s="669"/>
      <c r="GBB71" s="669"/>
      <c r="GBC71" s="669"/>
      <c r="GBD71" s="669"/>
      <c r="GBE71" s="669"/>
      <c r="GBF71" s="669"/>
      <c r="GBG71" s="669"/>
      <c r="GBH71" s="669"/>
      <c r="GBI71" s="669"/>
      <c r="GBJ71" s="669"/>
      <c r="GBK71" s="669"/>
      <c r="GBL71" s="669"/>
      <c r="GBM71" s="669"/>
      <c r="GBN71" s="669"/>
      <c r="GBO71" s="669"/>
      <c r="GBP71" s="669"/>
      <c r="GBQ71" s="669"/>
      <c r="GBR71" s="669"/>
      <c r="GBS71" s="669"/>
      <c r="GBT71" s="669"/>
      <c r="GBU71" s="669"/>
      <c r="GBV71" s="669"/>
      <c r="GBW71" s="669"/>
      <c r="GBX71" s="669"/>
      <c r="GBY71" s="669"/>
      <c r="GBZ71" s="669"/>
      <c r="GCA71" s="669"/>
      <c r="GCB71" s="669"/>
      <c r="GCC71" s="669"/>
      <c r="GCD71" s="669"/>
      <c r="GCE71" s="669"/>
      <c r="GCF71" s="669"/>
      <c r="GCG71" s="669"/>
      <c r="GCH71" s="669"/>
      <c r="GCI71" s="669"/>
      <c r="GCJ71" s="669"/>
      <c r="GCK71" s="669"/>
      <c r="GCL71" s="669"/>
      <c r="GCM71" s="669"/>
      <c r="GCN71" s="669"/>
      <c r="GCO71" s="669"/>
      <c r="GCP71" s="669"/>
      <c r="GCQ71" s="669"/>
      <c r="GCR71" s="669"/>
      <c r="GCS71" s="669"/>
      <c r="GCT71" s="669"/>
      <c r="GCU71" s="669"/>
      <c r="GCV71" s="669"/>
      <c r="GCW71" s="669"/>
      <c r="GCX71" s="669"/>
      <c r="GCY71" s="669"/>
      <c r="GCZ71" s="669"/>
      <c r="GDA71" s="669"/>
      <c r="GDB71" s="669"/>
      <c r="GDC71" s="669"/>
      <c r="GDD71" s="669"/>
      <c r="GDE71" s="669"/>
      <c r="GDF71" s="669"/>
      <c r="GDG71" s="669"/>
      <c r="GDH71" s="669"/>
      <c r="GDI71" s="669"/>
      <c r="GDJ71" s="669"/>
      <c r="GDK71" s="669"/>
      <c r="GDL71" s="669"/>
      <c r="GDM71" s="669"/>
      <c r="GDN71" s="669"/>
      <c r="GDO71" s="669"/>
      <c r="GDP71" s="669"/>
      <c r="GDQ71" s="669"/>
      <c r="GDR71" s="669"/>
      <c r="GDS71" s="669"/>
      <c r="GDT71" s="669"/>
      <c r="GDU71" s="669"/>
      <c r="GDV71" s="669"/>
      <c r="GDW71" s="669"/>
      <c r="GDX71" s="669"/>
      <c r="GDY71" s="669"/>
      <c r="GDZ71" s="669"/>
      <c r="GEA71" s="669"/>
      <c r="GEB71" s="669"/>
      <c r="GEC71" s="669"/>
      <c r="GED71" s="669"/>
      <c r="GEE71" s="669"/>
      <c r="GEF71" s="669"/>
      <c r="GEG71" s="669"/>
      <c r="GEH71" s="669"/>
      <c r="GEI71" s="669"/>
      <c r="GEJ71" s="669"/>
      <c r="GEK71" s="669"/>
      <c r="GEL71" s="669"/>
      <c r="GEM71" s="669"/>
      <c r="GEN71" s="669"/>
      <c r="GEO71" s="669"/>
      <c r="GEP71" s="669"/>
      <c r="GEQ71" s="669"/>
      <c r="GER71" s="669"/>
      <c r="GES71" s="669"/>
      <c r="GET71" s="669"/>
      <c r="GEU71" s="669"/>
      <c r="GEV71" s="669"/>
      <c r="GEW71" s="669"/>
      <c r="GEX71" s="669"/>
      <c r="GEY71" s="669"/>
      <c r="GEZ71" s="669"/>
      <c r="GFA71" s="669"/>
      <c r="GFB71" s="669"/>
      <c r="GFC71" s="669"/>
      <c r="GFD71" s="669"/>
      <c r="GFE71" s="669"/>
      <c r="GFF71" s="669"/>
      <c r="GFG71" s="669"/>
      <c r="GFH71" s="669"/>
      <c r="GFI71" s="669"/>
      <c r="GFJ71" s="669"/>
      <c r="GFK71" s="669"/>
      <c r="GFL71" s="669"/>
      <c r="GFM71" s="669"/>
      <c r="GFN71" s="669"/>
      <c r="GFO71" s="669"/>
      <c r="GFP71" s="669"/>
      <c r="GFQ71" s="669"/>
      <c r="GFR71" s="669"/>
      <c r="GFS71" s="669"/>
      <c r="GFT71" s="669"/>
      <c r="GFU71" s="669"/>
      <c r="GFV71" s="669"/>
      <c r="GFW71" s="669"/>
      <c r="GFX71" s="669"/>
      <c r="GFY71" s="669"/>
      <c r="GFZ71" s="669"/>
      <c r="GGA71" s="669"/>
      <c r="GGB71" s="669"/>
      <c r="GGC71" s="669"/>
      <c r="GGD71" s="669"/>
      <c r="GGE71" s="669"/>
      <c r="GGF71" s="669"/>
      <c r="GGG71" s="669"/>
      <c r="GGH71" s="669"/>
      <c r="GGI71" s="669"/>
      <c r="GGJ71" s="669"/>
      <c r="GGK71" s="669"/>
      <c r="GGL71" s="669"/>
      <c r="GGM71" s="669"/>
      <c r="GGN71" s="669"/>
      <c r="GGO71" s="669"/>
      <c r="GGP71" s="669"/>
      <c r="GGQ71" s="669"/>
      <c r="GGR71" s="669"/>
      <c r="GGS71" s="669"/>
      <c r="GGT71" s="669"/>
      <c r="GGU71" s="669"/>
      <c r="GGV71" s="669"/>
      <c r="GGW71" s="669"/>
      <c r="GGX71" s="669"/>
      <c r="GGY71" s="669"/>
      <c r="GGZ71" s="669"/>
      <c r="GHA71" s="669"/>
      <c r="GHB71" s="669"/>
      <c r="GHC71" s="669"/>
      <c r="GHD71" s="669"/>
      <c r="GHE71" s="669"/>
      <c r="GHF71" s="669"/>
      <c r="GHG71" s="669"/>
      <c r="GHH71" s="669"/>
      <c r="GHI71" s="669"/>
      <c r="GHJ71" s="669"/>
      <c r="GHK71" s="669"/>
      <c r="GHL71" s="669"/>
      <c r="GHM71" s="669"/>
      <c r="GHN71" s="669"/>
      <c r="GHO71" s="669"/>
      <c r="GHP71" s="669"/>
      <c r="GHQ71" s="669"/>
      <c r="GHR71" s="669"/>
      <c r="GHS71" s="669"/>
      <c r="GHT71" s="669"/>
      <c r="GHU71" s="669"/>
      <c r="GHV71" s="669"/>
      <c r="GHW71" s="669"/>
      <c r="GHX71" s="669"/>
      <c r="GHY71" s="669"/>
      <c r="GHZ71" s="669"/>
      <c r="GIA71" s="669"/>
      <c r="GIB71" s="669"/>
      <c r="GIC71" s="669"/>
      <c r="GID71" s="669"/>
      <c r="GIE71" s="669"/>
      <c r="GIF71" s="669"/>
      <c r="GIG71" s="669"/>
      <c r="GIH71" s="669"/>
      <c r="GII71" s="669"/>
      <c r="GIJ71" s="669"/>
      <c r="GIK71" s="669"/>
      <c r="GIL71" s="669"/>
      <c r="GIM71" s="669"/>
      <c r="GIN71" s="669"/>
      <c r="GIO71" s="669"/>
      <c r="GIP71" s="669"/>
      <c r="GIQ71" s="669"/>
      <c r="GIR71" s="669"/>
      <c r="GIS71" s="669"/>
      <c r="GIT71" s="669"/>
      <c r="GIU71" s="669"/>
      <c r="GIV71" s="669"/>
      <c r="GIW71" s="669"/>
      <c r="GIX71" s="669"/>
      <c r="GIY71" s="669"/>
      <c r="GIZ71" s="669"/>
      <c r="GJA71" s="669"/>
      <c r="GJB71" s="669"/>
      <c r="GJC71" s="669"/>
      <c r="GJD71" s="669"/>
      <c r="GJE71" s="669"/>
      <c r="GJF71" s="669"/>
      <c r="GJG71" s="669"/>
      <c r="GJH71" s="669"/>
      <c r="GJI71" s="669"/>
      <c r="GJJ71" s="669"/>
      <c r="GJK71" s="669"/>
      <c r="GJL71" s="669"/>
      <c r="GJM71" s="669"/>
      <c r="GJN71" s="669"/>
      <c r="GJO71" s="669"/>
      <c r="GJP71" s="669"/>
      <c r="GJQ71" s="669"/>
      <c r="GJR71" s="669"/>
      <c r="GJS71" s="669"/>
      <c r="GJT71" s="669"/>
      <c r="GJU71" s="669"/>
      <c r="GJV71" s="669"/>
      <c r="GJW71" s="669"/>
      <c r="GJX71" s="669"/>
      <c r="GJY71" s="669"/>
      <c r="GJZ71" s="669"/>
      <c r="GKA71" s="669"/>
      <c r="GKB71" s="669"/>
      <c r="GKC71" s="669"/>
      <c r="GKD71" s="669"/>
      <c r="GKE71" s="669"/>
      <c r="GKF71" s="669"/>
      <c r="GKG71" s="669"/>
      <c r="GKH71" s="669"/>
      <c r="GKI71" s="669"/>
      <c r="GKJ71" s="669"/>
      <c r="GKK71" s="669"/>
      <c r="GKL71" s="669"/>
      <c r="GKM71" s="669"/>
      <c r="GKN71" s="669"/>
      <c r="GKO71" s="669"/>
      <c r="GKP71" s="669"/>
      <c r="GKQ71" s="669"/>
      <c r="GKR71" s="669"/>
      <c r="GKS71" s="669"/>
      <c r="GKT71" s="669"/>
      <c r="GKU71" s="669"/>
      <c r="GKV71" s="669"/>
      <c r="GKW71" s="669"/>
      <c r="GKX71" s="669"/>
      <c r="GKY71" s="669"/>
      <c r="GKZ71" s="669"/>
      <c r="GLA71" s="669"/>
      <c r="GLB71" s="669"/>
      <c r="GLC71" s="669"/>
      <c r="GLD71" s="669"/>
      <c r="GLE71" s="669"/>
      <c r="GLF71" s="669"/>
      <c r="GLG71" s="669"/>
      <c r="GLH71" s="669"/>
      <c r="GLI71" s="669"/>
      <c r="GLJ71" s="669"/>
      <c r="GLK71" s="669"/>
      <c r="GLL71" s="669"/>
      <c r="GLM71" s="669"/>
      <c r="GLN71" s="669"/>
      <c r="GLO71" s="669"/>
      <c r="GLP71" s="669"/>
      <c r="GLQ71" s="669"/>
      <c r="GLR71" s="669"/>
      <c r="GLS71" s="669"/>
      <c r="GLT71" s="669"/>
      <c r="GLU71" s="669"/>
      <c r="GLV71" s="669"/>
      <c r="GLW71" s="669"/>
      <c r="GLX71" s="669"/>
      <c r="GLY71" s="669"/>
      <c r="GLZ71" s="669"/>
      <c r="GMA71" s="669"/>
      <c r="GMB71" s="669"/>
      <c r="GMC71" s="669"/>
      <c r="GMD71" s="669"/>
      <c r="GME71" s="669"/>
      <c r="GMF71" s="669"/>
      <c r="GMG71" s="669"/>
      <c r="GMH71" s="669"/>
      <c r="GMI71" s="669"/>
      <c r="GMJ71" s="669"/>
      <c r="GMK71" s="669"/>
      <c r="GML71" s="669"/>
      <c r="GMM71" s="669"/>
      <c r="GMN71" s="669"/>
      <c r="GMO71" s="669"/>
      <c r="GMP71" s="669"/>
      <c r="GMQ71" s="669"/>
      <c r="GMR71" s="669"/>
      <c r="GMS71" s="669"/>
      <c r="GMT71" s="669"/>
      <c r="GMU71" s="669"/>
      <c r="GMV71" s="669"/>
      <c r="GMW71" s="669"/>
      <c r="GMX71" s="669"/>
      <c r="GMY71" s="669"/>
      <c r="GMZ71" s="669"/>
      <c r="GNA71" s="669"/>
      <c r="GNB71" s="669"/>
      <c r="GNC71" s="669"/>
      <c r="GND71" s="669"/>
      <c r="GNE71" s="669"/>
      <c r="GNF71" s="669"/>
      <c r="GNG71" s="669"/>
      <c r="GNH71" s="669"/>
      <c r="GNI71" s="669"/>
      <c r="GNJ71" s="669"/>
      <c r="GNK71" s="669"/>
      <c r="GNL71" s="669"/>
      <c r="GNM71" s="669"/>
      <c r="GNN71" s="669"/>
      <c r="GNO71" s="669"/>
      <c r="GNP71" s="669"/>
      <c r="GNQ71" s="669"/>
      <c r="GNR71" s="669"/>
      <c r="GNS71" s="669"/>
      <c r="GNT71" s="669"/>
      <c r="GNU71" s="669"/>
      <c r="GNV71" s="669"/>
      <c r="GNW71" s="669"/>
      <c r="GNX71" s="669"/>
      <c r="GNY71" s="669"/>
      <c r="GNZ71" s="669"/>
      <c r="GOA71" s="669"/>
      <c r="GOB71" s="669"/>
      <c r="GOC71" s="669"/>
      <c r="GOD71" s="669"/>
      <c r="GOE71" s="669"/>
      <c r="GOF71" s="669"/>
      <c r="GOG71" s="669"/>
      <c r="GOH71" s="669"/>
      <c r="GOI71" s="669"/>
      <c r="GOJ71" s="669"/>
      <c r="GOK71" s="669"/>
      <c r="GOL71" s="669"/>
      <c r="GOM71" s="669"/>
      <c r="GON71" s="669"/>
      <c r="GOO71" s="669"/>
      <c r="GOP71" s="669"/>
      <c r="GOQ71" s="669"/>
      <c r="GOR71" s="669"/>
      <c r="GOS71" s="669"/>
      <c r="GOT71" s="669"/>
      <c r="GOU71" s="669"/>
      <c r="GOV71" s="669"/>
      <c r="GOW71" s="669"/>
      <c r="GOX71" s="669"/>
      <c r="GOY71" s="669"/>
      <c r="GOZ71" s="669"/>
      <c r="GPA71" s="669"/>
      <c r="GPB71" s="669"/>
      <c r="GPC71" s="669"/>
      <c r="GPD71" s="669"/>
      <c r="GPE71" s="669"/>
      <c r="GPF71" s="669"/>
      <c r="GPG71" s="669"/>
      <c r="GPH71" s="669"/>
      <c r="GPI71" s="669"/>
      <c r="GPJ71" s="669"/>
      <c r="GPK71" s="669"/>
      <c r="GPL71" s="669"/>
      <c r="GPM71" s="669"/>
      <c r="GPN71" s="669"/>
      <c r="GPO71" s="669"/>
      <c r="GPP71" s="669"/>
      <c r="GPQ71" s="669"/>
      <c r="GPR71" s="669"/>
      <c r="GPS71" s="669"/>
      <c r="GPT71" s="669"/>
      <c r="GPU71" s="669"/>
      <c r="GPV71" s="669"/>
      <c r="GPW71" s="669"/>
      <c r="GPX71" s="669"/>
      <c r="GPY71" s="669"/>
      <c r="GPZ71" s="669"/>
      <c r="GQA71" s="669"/>
      <c r="GQB71" s="669"/>
      <c r="GQC71" s="669"/>
      <c r="GQD71" s="669"/>
      <c r="GQE71" s="669"/>
      <c r="GQF71" s="669"/>
      <c r="GQG71" s="669"/>
      <c r="GQH71" s="669"/>
      <c r="GQI71" s="669"/>
      <c r="GQJ71" s="669"/>
      <c r="GQK71" s="669"/>
      <c r="GQL71" s="669"/>
      <c r="GQM71" s="669"/>
      <c r="GQN71" s="669"/>
      <c r="GQO71" s="669"/>
      <c r="GQP71" s="669"/>
      <c r="GQQ71" s="669"/>
      <c r="GQR71" s="669"/>
      <c r="GQS71" s="669"/>
      <c r="GQT71" s="669"/>
      <c r="GQU71" s="669"/>
      <c r="GQV71" s="669"/>
      <c r="GQW71" s="669"/>
      <c r="GQX71" s="669"/>
      <c r="GQY71" s="669"/>
      <c r="GQZ71" s="669"/>
      <c r="GRA71" s="669"/>
      <c r="GRB71" s="669"/>
      <c r="GRC71" s="669"/>
      <c r="GRD71" s="669"/>
      <c r="GRE71" s="669"/>
      <c r="GRF71" s="669"/>
      <c r="GRG71" s="669"/>
      <c r="GRH71" s="669"/>
      <c r="GRI71" s="669"/>
      <c r="GRJ71" s="669"/>
      <c r="GRK71" s="669"/>
      <c r="GRL71" s="669"/>
      <c r="GRM71" s="669"/>
      <c r="GRN71" s="669"/>
      <c r="GRO71" s="669"/>
      <c r="GRP71" s="669"/>
      <c r="GRQ71" s="669"/>
      <c r="GRR71" s="669"/>
      <c r="GRS71" s="669"/>
      <c r="GRT71" s="669"/>
      <c r="GRU71" s="669"/>
      <c r="GRV71" s="669"/>
      <c r="GRW71" s="669"/>
      <c r="GRX71" s="669"/>
      <c r="GRY71" s="669"/>
      <c r="GRZ71" s="669"/>
      <c r="GSA71" s="669"/>
      <c r="GSB71" s="669"/>
      <c r="GSC71" s="669"/>
      <c r="GSD71" s="669"/>
      <c r="GSE71" s="669"/>
      <c r="GSF71" s="669"/>
      <c r="GSG71" s="669"/>
      <c r="GSH71" s="669"/>
      <c r="GSI71" s="669"/>
      <c r="GSJ71" s="669"/>
      <c r="GSK71" s="669"/>
      <c r="GSL71" s="669"/>
      <c r="GSM71" s="669"/>
      <c r="GSN71" s="669"/>
      <c r="GSO71" s="669"/>
      <c r="GSP71" s="669"/>
      <c r="GSQ71" s="669"/>
      <c r="GSR71" s="669"/>
      <c r="GSS71" s="669"/>
      <c r="GST71" s="669"/>
      <c r="GSU71" s="669"/>
      <c r="GSV71" s="669"/>
      <c r="GSW71" s="669"/>
      <c r="GSX71" s="669"/>
      <c r="GSY71" s="669"/>
      <c r="GSZ71" s="669"/>
      <c r="GTA71" s="669"/>
      <c r="GTB71" s="669"/>
      <c r="GTC71" s="669"/>
      <c r="GTD71" s="669"/>
      <c r="GTE71" s="669"/>
      <c r="GTF71" s="669"/>
      <c r="GTG71" s="669"/>
      <c r="GTH71" s="669"/>
      <c r="GTI71" s="669"/>
      <c r="GTJ71" s="669"/>
      <c r="GTK71" s="669"/>
      <c r="GTL71" s="669"/>
      <c r="GTM71" s="669"/>
      <c r="GTN71" s="669"/>
      <c r="GTO71" s="669"/>
      <c r="GTP71" s="669"/>
      <c r="GTQ71" s="669"/>
      <c r="GTR71" s="669"/>
      <c r="GTS71" s="669"/>
      <c r="GTT71" s="669"/>
      <c r="GTU71" s="669"/>
      <c r="GTV71" s="669"/>
      <c r="GTW71" s="669"/>
      <c r="GTX71" s="669"/>
      <c r="GTY71" s="669"/>
      <c r="GTZ71" s="669"/>
      <c r="GUA71" s="669"/>
      <c r="GUB71" s="669"/>
      <c r="GUC71" s="669"/>
      <c r="GUD71" s="669"/>
      <c r="GUE71" s="669"/>
      <c r="GUF71" s="669"/>
      <c r="GUG71" s="669"/>
      <c r="GUH71" s="669"/>
      <c r="GUI71" s="669"/>
      <c r="GUJ71" s="669"/>
      <c r="GUK71" s="669"/>
      <c r="GUL71" s="669"/>
      <c r="GUM71" s="669"/>
      <c r="GUN71" s="669"/>
      <c r="GUO71" s="669"/>
      <c r="GUP71" s="669"/>
      <c r="GUQ71" s="669"/>
      <c r="GUR71" s="669"/>
      <c r="GUS71" s="669"/>
      <c r="GUT71" s="669"/>
      <c r="GUU71" s="669"/>
      <c r="GUV71" s="669"/>
      <c r="GUW71" s="669"/>
      <c r="GUX71" s="669"/>
      <c r="GUY71" s="669"/>
      <c r="GUZ71" s="669"/>
      <c r="GVA71" s="669"/>
      <c r="GVB71" s="669"/>
      <c r="GVC71" s="669"/>
      <c r="GVD71" s="669"/>
      <c r="GVE71" s="669"/>
      <c r="GVF71" s="669"/>
      <c r="GVG71" s="669"/>
      <c r="GVH71" s="669"/>
      <c r="GVI71" s="669"/>
      <c r="GVJ71" s="669"/>
      <c r="GVK71" s="669"/>
      <c r="GVL71" s="669"/>
      <c r="GVM71" s="669"/>
      <c r="GVN71" s="669"/>
      <c r="GVO71" s="669"/>
      <c r="GVP71" s="669"/>
      <c r="GVQ71" s="669"/>
      <c r="GVR71" s="669"/>
      <c r="GVS71" s="669"/>
      <c r="GVT71" s="669"/>
      <c r="GVU71" s="669"/>
      <c r="GVV71" s="669"/>
      <c r="GVW71" s="669"/>
      <c r="GVX71" s="669"/>
      <c r="GVY71" s="669"/>
      <c r="GVZ71" s="669"/>
      <c r="GWA71" s="669"/>
      <c r="GWB71" s="669"/>
      <c r="GWC71" s="669"/>
      <c r="GWD71" s="669"/>
      <c r="GWE71" s="669"/>
      <c r="GWF71" s="669"/>
      <c r="GWG71" s="669"/>
      <c r="GWH71" s="669"/>
      <c r="GWI71" s="669"/>
      <c r="GWJ71" s="669"/>
      <c r="GWK71" s="669"/>
      <c r="GWL71" s="669"/>
      <c r="GWM71" s="669"/>
      <c r="GWN71" s="669"/>
      <c r="GWO71" s="669"/>
      <c r="GWP71" s="669"/>
      <c r="GWQ71" s="669"/>
      <c r="GWR71" s="669"/>
      <c r="GWS71" s="669"/>
      <c r="GWT71" s="669"/>
      <c r="GWU71" s="669"/>
      <c r="GWV71" s="669"/>
      <c r="GWW71" s="669"/>
      <c r="GWX71" s="669"/>
      <c r="GWY71" s="669"/>
      <c r="GWZ71" s="669"/>
      <c r="GXA71" s="669"/>
      <c r="GXB71" s="669"/>
      <c r="GXC71" s="669"/>
      <c r="GXD71" s="669"/>
      <c r="GXE71" s="669"/>
      <c r="GXF71" s="669"/>
      <c r="GXG71" s="669"/>
      <c r="GXH71" s="669"/>
      <c r="GXI71" s="669"/>
      <c r="GXJ71" s="669"/>
      <c r="GXK71" s="669"/>
      <c r="GXL71" s="669"/>
      <c r="GXM71" s="669"/>
      <c r="GXN71" s="669"/>
      <c r="GXO71" s="669"/>
      <c r="GXP71" s="669"/>
      <c r="GXQ71" s="669"/>
      <c r="GXR71" s="669"/>
      <c r="GXS71" s="669"/>
      <c r="GXT71" s="669"/>
      <c r="GXU71" s="669"/>
      <c r="GXV71" s="669"/>
      <c r="GXW71" s="669"/>
      <c r="GXX71" s="669"/>
      <c r="GXY71" s="669"/>
      <c r="GXZ71" s="669"/>
      <c r="GYA71" s="669"/>
      <c r="GYB71" s="669"/>
      <c r="GYC71" s="669"/>
      <c r="GYD71" s="669"/>
      <c r="GYE71" s="669"/>
      <c r="GYF71" s="669"/>
      <c r="GYG71" s="669"/>
      <c r="GYH71" s="669"/>
      <c r="GYI71" s="669"/>
      <c r="GYJ71" s="669"/>
      <c r="GYK71" s="669"/>
      <c r="GYL71" s="669"/>
      <c r="GYM71" s="669"/>
      <c r="GYN71" s="669"/>
      <c r="GYO71" s="669"/>
      <c r="GYP71" s="669"/>
      <c r="GYQ71" s="669"/>
      <c r="GYR71" s="669"/>
      <c r="GYS71" s="669"/>
      <c r="GYT71" s="669"/>
      <c r="GYU71" s="669"/>
      <c r="GYV71" s="669"/>
      <c r="GYW71" s="669"/>
      <c r="GYX71" s="669"/>
      <c r="GYY71" s="669"/>
      <c r="GYZ71" s="669"/>
      <c r="GZA71" s="669"/>
      <c r="GZB71" s="669"/>
      <c r="GZC71" s="669"/>
      <c r="GZD71" s="669"/>
      <c r="GZE71" s="669"/>
      <c r="GZF71" s="669"/>
      <c r="GZG71" s="669"/>
      <c r="GZH71" s="669"/>
      <c r="GZI71" s="669"/>
      <c r="GZJ71" s="669"/>
      <c r="GZK71" s="669"/>
      <c r="GZL71" s="669"/>
      <c r="GZM71" s="669"/>
      <c r="GZN71" s="669"/>
      <c r="GZO71" s="669"/>
      <c r="GZP71" s="669"/>
      <c r="GZQ71" s="669"/>
      <c r="GZR71" s="669"/>
      <c r="GZS71" s="669"/>
      <c r="GZT71" s="669"/>
      <c r="GZU71" s="669"/>
      <c r="GZV71" s="669"/>
      <c r="GZW71" s="669"/>
      <c r="GZX71" s="669"/>
      <c r="GZY71" s="669"/>
      <c r="GZZ71" s="669"/>
      <c r="HAA71" s="669"/>
      <c r="HAB71" s="669"/>
      <c r="HAC71" s="669"/>
      <c r="HAD71" s="669"/>
      <c r="HAE71" s="669"/>
      <c r="HAF71" s="669"/>
      <c r="HAG71" s="669"/>
      <c r="HAH71" s="669"/>
      <c r="HAI71" s="669"/>
      <c r="HAJ71" s="669"/>
      <c r="HAK71" s="669"/>
      <c r="HAL71" s="669"/>
      <c r="HAM71" s="669"/>
      <c r="HAN71" s="669"/>
      <c r="HAO71" s="669"/>
      <c r="HAP71" s="669"/>
      <c r="HAQ71" s="669"/>
      <c r="HAR71" s="669"/>
      <c r="HAS71" s="669"/>
      <c r="HAT71" s="669"/>
      <c r="HAU71" s="669"/>
      <c r="HAV71" s="669"/>
      <c r="HAW71" s="669"/>
      <c r="HAX71" s="669"/>
      <c r="HAY71" s="669"/>
      <c r="HAZ71" s="669"/>
      <c r="HBA71" s="669"/>
      <c r="HBB71" s="669"/>
      <c r="HBC71" s="669"/>
      <c r="HBD71" s="669"/>
      <c r="HBE71" s="669"/>
      <c r="HBF71" s="669"/>
      <c r="HBG71" s="669"/>
      <c r="HBH71" s="669"/>
      <c r="HBI71" s="669"/>
      <c r="HBJ71" s="669"/>
      <c r="HBK71" s="669"/>
      <c r="HBL71" s="669"/>
      <c r="HBM71" s="669"/>
      <c r="HBN71" s="669"/>
      <c r="HBO71" s="669"/>
      <c r="HBP71" s="669"/>
      <c r="HBQ71" s="669"/>
      <c r="HBR71" s="669"/>
      <c r="HBS71" s="669"/>
      <c r="HBT71" s="669"/>
      <c r="HBU71" s="669"/>
      <c r="HBV71" s="669"/>
      <c r="HBW71" s="669"/>
      <c r="HBX71" s="669"/>
      <c r="HBY71" s="669"/>
      <c r="HBZ71" s="669"/>
      <c r="HCA71" s="669"/>
      <c r="HCB71" s="669"/>
      <c r="HCC71" s="669"/>
      <c r="HCD71" s="669"/>
      <c r="HCE71" s="669"/>
      <c r="HCF71" s="669"/>
      <c r="HCG71" s="669"/>
      <c r="HCH71" s="669"/>
      <c r="HCI71" s="669"/>
      <c r="HCJ71" s="669"/>
      <c r="HCK71" s="669"/>
      <c r="HCL71" s="669"/>
      <c r="HCM71" s="669"/>
      <c r="HCN71" s="669"/>
      <c r="HCO71" s="669"/>
      <c r="HCP71" s="669"/>
      <c r="HCQ71" s="669"/>
      <c r="HCR71" s="669"/>
      <c r="HCS71" s="669"/>
      <c r="HCT71" s="669"/>
      <c r="HCU71" s="669"/>
      <c r="HCV71" s="669"/>
      <c r="HCW71" s="669"/>
      <c r="HCX71" s="669"/>
      <c r="HCY71" s="669"/>
      <c r="HCZ71" s="669"/>
      <c r="HDA71" s="669"/>
      <c r="HDB71" s="669"/>
      <c r="HDC71" s="669"/>
      <c r="HDD71" s="669"/>
      <c r="HDE71" s="669"/>
      <c r="HDF71" s="669"/>
      <c r="HDG71" s="669"/>
      <c r="HDH71" s="669"/>
      <c r="HDI71" s="669"/>
      <c r="HDJ71" s="669"/>
      <c r="HDK71" s="669"/>
      <c r="HDL71" s="669"/>
      <c r="HDM71" s="669"/>
      <c r="HDN71" s="669"/>
      <c r="HDO71" s="669"/>
      <c r="HDP71" s="669"/>
      <c r="HDQ71" s="669"/>
      <c r="HDR71" s="669"/>
      <c r="HDS71" s="669"/>
      <c r="HDT71" s="669"/>
      <c r="HDU71" s="669"/>
      <c r="HDV71" s="669"/>
      <c r="HDW71" s="669"/>
      <c r="HDX71" s="669"/>
      <c r="HDY71" s="669"/>
      <c r="HDZ71" s="669"/>
      <c r="HEA71" s="669"/>
      <c r="HEB71" s="669"/>
      <c r="HEC71" s="669"/>
      <c r="HED71" s="669"/>
      <c r="HEE71" s="669"/>
      <c r="HEF71" s="669"/>
      <c r="HEG71" s="669"/>
      <c r="HEH71" s="669"/>
      <c r="HEI71" s="669"/>
      <c r="HEJ71" s="669"/>
      <c r="HEK71" s="669"/>
      <c r="HEL71" s="669"/>
      <c r="HEM71" s="669"/>
      <c r="HEN71" s="669"/>
      <c r="HEO71" s="669"/>
      <c r="HEP71" s="669"/>
      <c r="HEQ71" s="669"/>
      <c r="HER71" s="669"/>
      <c r="HES71" s="669"/>
      <c r="HET71" s="669"/>
      <c r="HEU71" s="669"/>
      <c r="HEV71" s="669"/>
      <c r="HEW71" s="669"/>
      <c r="HEX71" s="669"/>
      <c r="HEY71" s="669"/>
      <c r="HEZ71" s="669"/>
      <c r="HFA71" s="669"/>
      <c r="HFB71" s="669"/>
      <c r="HFC71" s="669"/>
      <c r="HFD71" s="669"/>
      <c r="HFE71" s="669"/>
      <c r="HFF71" s="669"/>
      <c r="HFG71" s="669"/>
      <c r="HFH71" s="669"/>
      <c r="HFI71" s="669"/>
      <c r="HFJ71" s="669"/>
      <c r="HFK71" s="669"/>
      <c r="HFL71" s="669"/>
      <c r="HFM71" s="669"/>
      <c r="HFN71" s="669"/>
      <c r="HFO71" s="669"/>
      <c r="HFP71" s="669"/>
      <c r="HFQ71" s="669"/>
      <c r="HFR71" s="669"/>
      <c r="HFS71" s="669"/>
      <c r="HFT71" s="669"/>
      <c r="HFU71" s="669"/>
      <c r="HFV71" s="669"/>
      <c r="HFW71" s="669"/>
      <c r="HFX71" s="669"/>
      <c r="HFY71" s="669"/>
      <c r="HFZ71" s="669"/>
      <c r="HGA71" s="669"/>
      <c r="HGB71" s="669"/>
      <c r="HGC71" s="669"/>
      <c r="HGD71" s="669"/>
      <c r="HGE71" s="669"/>
      <c r="HGF71" s="669"/>
      <c r="HGG71" s="669"/>
      <c r="HGH71" s="669"/>
      <c r="HGI71" s="669"/>
      <c r="HGJ71" s="669"/>
      <c r="HGK71" s="669"/>
      <c r="HGL71" s="669"/>
      <c r="HGM71" s="669"/>
      <c r="HGN71" s="669"/>
      <c r="HGO71" s="669"/>
      <c r="HGP71" s="669"/>
      <c r="HGQ71" s="669"/>
      <c r="HGR71" s="669"/>
      <c r="HGS71" s="669"/>
      <c r="HGT71" s="669"/>
      <c r="HGU71" s="669"/>
      <c r="HGV71" s="669"/>
      <c r="HGW71" s="669"/>
      <c r="HGX71" s="669"/>
      <c r="HGY71" s="669"/>
      <c r="HGZ71" s="669"/>
      <c r="HHA71" s="669"/>
      <c r="HHB71" s="669"/>
      <c r="HHC71" s="669"/>
      <c r="HHD71" s="669"/>
      <c r="HHE71" s="669"/>
      <c r="HHF71" s="669"/>
      <c r="HHG71" s="669"/>
      <c r="HHH71" s="669"/>
      <c r="HHI71" s="669"/>
      <c r="HHJ71" s="669"/>
      <c r="HHK71" s="669"/>
      <c r="HHL71" s="669"/>
      <c r="HHM71" s="669"/>
      <c r="HHN71" s="669"/>
      <c r="HHO71" s="669"/>
      <c r="HHP71" s="669"/>
      <c r="HHQ71" s="669"/>
      <c r="HHR71" s="669"/>
      <c r="HHS71" s="669"/>
      <c r="HHT71" s="669"/>
      <c r="HHU71" s="669"/>
      <c r="HHV71" s="669"/>
      <c r="HHW71" s="669"/>
      <c r="HHX71" s="669"/>
      <c r="HHY71" s="669"/>
      <c r="HHZ71" s="669"/>
      <c r="HIA71" s="669"/>
      <c r="HIB71" s="669"/>
      <c r="HIC71" s="669"/>
      <c r="HID71" s="669"/>
      <c r="HIE71" s="669"/>
      <c r="HIF71" s="669"/>
      <c r="HIG71" s="669"/>
      <c r="HIH71" s="669"/>
      <c r="HII71" s="669"/>
      <c r="HIJ71" s="669"/>
      <c r="HIK71" s="669"/>
      <c r="HIL71" s="669"/>
      <c r="HIM71" s="669"/>
      <c r="HIN71" s="669"/>
      <c r="HIO71" s="669"/>
      <c r="HIP71" s="669"/>
      <c r="HIQ71" s="669"/>
      <c r="HIR71" s="669"/>
      <c r="HIS71" s="669"/>
      <c r="HIT71" s="669"/>
      <c r="HIU71" s="669"/>
      <c r="HIV71" s="669"/>
      <c r="HIW71" s="669"/>
      <c r="HIX71" s="669"/>
      <c r="HIY71" s="669"/>
      <c r="HIZ71" s="669"/>
      <c r="HJA71" s="669"/>
      <c r="HJB71" s="669"/>
      <c r="HJC71" s="669"/>
      <c r="HJD71" s="669"/>
      <c r="HJE71" s="669"/>
      <c r="HJF71" s="669"/>
      <c r="HJG71" s="669"/>
      <c r="HJH71" s="669"/>
      <c r="HJI71" s="669"/>
      <c r="HJJ71" s="669"/>
      <c r="HJK71" s="669"/>
      <c r="HJL71" s="669"/>
      <c r="HJM71" s="669"/>
      <c r="HJN71" s="669"/>
      <c r="HJO71" s="669"/>
      <c r="HJP71" s="669"/>
      <c r="HJQ71" s="669"/>
      <c r="HJR71" s="669"/>
      <c r="HJS71" s="669"/>
      <c r="HJT71" s="669"/>
      <c r="HJU71" s="669"/>
      <c r="HJV71" s="669"/>
      <c r="HJW71" s="669"/>
      <c r="HJX71" s="669"/>
      <c r="HJY71" s="669"/>
      <c r="HJZ71" s="669"/>
      <c r="HKA71" s="669"/>
      <c r="HKB71" s="669"/>
      <c r="HKC71" s="669"/>
      <c r="HKD71" s="669"/>
      <c r="HKE71" s="669"/>
      <c r="HKF71" s="669"/>
      <c r="HKG71" s="669"/>
      <c r="HKH71" s="669"/>
      <c r="HKI71" s="669"/>
      <c r="HKJ71" s="669"/>
      <c r="HKK71" s="669"/>
      <c r="HKL71" s="669"/>
      <c r="HKM71" s="669"/>
      <c r="HKN71" s="669"/>
      <c r="HKO71" s="669"/>
      <c r="HKP71" s="669"/>
      <c r="HKQ71" s="669"/>
      <c r="HKR71" s="669"/>
      <c r="HKS71" s="669"/>
      <c r="HKT71" s="669"/>
      <c r="HKU71" s="669"/>
      <c r="HKV71" s="669"/>
      <c r="HKW71" s="669"/>
      <c r="HKX71" s="669"/>
      <c r="HKY71" s="669"/>
      <c r="HKZ71" s="669"/>
      <c r="HLA71" s="669"/>
      <c r="HLB71" s="669"/>
      <c r="HLC71" s="669"/>
      <c r="HLD71" s="669"/>
      <c r="HLE71" s="669"/>
      <c r="HLF71" s="669"/>
      <c r="HLG71" s="669"/>
      <c r="HLH71" s="669"/>
      <c r="HLI71" s="669"/>
      <c r="HLJ71" s="669"/>
      <c r="HLK71" s="669"/>
      <c r="HLL71" s="669"/>
      <c r="HLM71" s="669"/>
      <c r="HLN71" s="669"/>
      <c r="HLO71" s="669"/>
      <c r="HLP71" s="669"/>
      <c r="HLQ71" s="669"/>
      <c r="HLR71" s="669"/>
      <c r="HLS71" s="669"/>
      <c r="HLT71" s="669"/>
      <c r="HLU71" s="669"/>
      <c r="HLV71" s="669"/>
      <c r="HLW71" s="669"/>
      <c r="HLX71" s="669"/>
      <c r="HLY71" s="669"/>
      <c r="HLZ71" s="669"/>
      <c r="HMA71" s="669"/>
      <c r="HMB71" s="669"/>
      <c r="HMC71" s="669"/>
      <c r="HMD71" s="669"/>
      <c r="HME71" s="669"/>
      <c r="HMF71" s="669"/>
      <c r="HMG71" s="669"/>
      <c r="HMH71" s="669"/>
      <c r="HMI71" s="669"/>
      <c r="HMJ71" s="669"/>
      <c r="HMK71" s="669"/>
      <c r="HML71" s="669"/>
      <c r="HMM71" s="669"/>
      <c r="HMN71" s="669"/>
      <c r="HMO71" s="669"/>
      <c r="HMP71" s="669"/>
      <c r="HMQ71" s="669"/>
      <c r="HMR71" s="669"/>
      <c r="HMS71" s="669"/>
      <c r="HMT71" s="669"/>
      <c r="HMU71" s="669"/>
      <c r="HMV71" s="669"/>
      <c r="HMW71" s="669"/>
      <c r="HMX71" s="669"/>
      <c r="HMY71" s="669"/>
      <c r="HMZ71" s="669"/>
      <c r="HNA71" s="669"/>
      <c r="HNB71" s="669"/>
      <c r="HNC71" s="669"/>
      <c r="HND71" s="669"/>
      <c r="HNE71" s="669"/>
      <c r="HNF71" s="669"/>
      <c r="HNG71" s="669"/>
      <c r="HNH71" s="669"/>
      <c r="HNI71" s="669"/>
      <c r="HNJ71" s="669"/>
      <c r="HNK71" s="669"/>
      <c r="HNL71" s="669"/>
      <c r="HNM71" s="669"/>
      <c r="HNN71" s="669"/>
      <c r="HNO71" s="669"/>
      <c r="HNP71" s="669"/>
      <c r="HNQ71" s="669"/>
      <c r="HNR71" s="669"/>
      <c r="HNS71" s="669"/>
      <c r="HNT71" s="669"/>
      <c r="HNU71" s="669"/>
      <c r="HNV71" s="669"/>
      <c r="HNW71" s="669"/>
      <c r="HNX71" s="669"/>
      <c r="HNY71" s="669"/>
      <c r="HNZ71" s="669"/>
      <c r="HOA71" s="669"/>
      <c r="HOB71" s="669"/>
      <c r="HOC71" s="669"/>
      <c r="HOD71" s="669"/>
      <c r="HOE71" s="669"/>
      <c r="HOF71" s="669"/>
      <c r="HOG71" s="669"/>
      <c r="HOH71" s="669"/>
      <c r="HOI71" s="669"/>
      <c r="HOJ71" s="669"/>
      <c r="HOK71" s="669"/>
      <c r="HOL71" s="669"/>
      <c r="HOM71" s="669"/>
      <c r="HON71" s="669"/>
      <c r="HOO71" s="669"/>
      <c r="HOP71" s="669"/>
      <c r="HOQ71" s="669"/>
      <c r="HOR71" s="669"/>
      <c r="HOS71" s="669"/>
      <c r="HOT71" s="669"/>
      <c r="HOU71" s="669"/>
      <c r="HOV71" s="669"/>
      <c r="HOW71" s="669"/>
      <c r="HOX71" s="669"/>
      <c r="HOY71" s="669"/>
      <c r="HOZ71" s="669"/>
      <c r="HPA71" s="669"/>
      <c r="HPB71" s="669"/>
      <c r="HPC71" s="669"/>
      <c r="HPD71" s="669"/>
      <c r="HPE71" s="669"/>
      <c r="HPF71" s="669"/>
      <c r="HPG71" s="669"/>
      <c r="HPH71" s="669"/>
      <c r="HPI71" s="669"/>
      <c r="HPJ71" s="669"/>
      <c r="HPK71" s="669"/>
      <c r="HPL71" s="669"/>
      <c r="HPM71" s="669"/>
      <c r="HPN71" s="669"/>
      <c r="HPO71" s="669"/>
      <c r="HPP71" s="669"/>
      <c r="HPQ71" s="669"/>
      <c r="HPR71" s="669"/>
      <c r="HPS71" s="669"/>
      <c r="HPT71" s="669"/>
      <c r="HPU71" s="669"/>
      <c r="HPV71" s="669"/>
      <c r="HPW71" s="669"/>
      <c r="HPX71" s="669"/>
      <c r="HPY71" s="669"/>
      <c r="HPZ71" s="669"/>
      <c r="HQA71" s="669"/>
      <c r="HQB71" s="669"/>
      <c r="HQC71" s="669"/>
      <c r="HQD71" s="669"/>
      <c r="HQE71" s="669"/>
      <c r="HQF71" s="669"/>
      <c r="HQG71" s="669"/>
      <c r="HQH71" s="669"/>
      <c r="HQI71" s="669"/>
      <c r="HQJ71" s="669"/>
      <c r="HQK71" s="669"/>
      <c r="HQL71" s="669"/>
      <c r="HQM71" s="669"/>
      <c r="HQN71" s="669"/>
      <c r="HQO71" s="669"/>
      <c r="HQP71" s="669"/>
      <c r="HQQ71" s="669"/>
      <c r="HQR71" s="669"/>
      <c r="HQS71" s="669"/>
      <c r="HQT71" s="669"/>
      <c r="HQU71" s="669"/>
      <c r="HQV71" s="669"/>
      <c r="HQW71" s="669"/>
      <c r="HQX71" s="669"/>
      <c r="HQY71" s="669"/>
      <c r="HQZ71" s="669"/>
      <c r="HRA71" s="669"/>
      <c r="HRB71" s="669"/>
      <c r="HRC71" s="669"/>
      <c r="HRD71" s="669"/>
      <c r="HRE71" s="669"/>
      <c r="HRF71" s="669"/>
      <c r="HRG71" s="669"/>
      <c r="HRH71" s="669"/>
      <c r="HRI71" s="669"/>
      <c r="HRJ71" s="669"/>
      <c r="HRK71" s="669"/>
      <c r="HRL71" s="669"/>
      <c r="HRM71" s="669"/>
      <c r="HRN71" s="669"/>
      <c r="HRO71" s="669"/>
      <c r="HRP71" s="669"/>
      <c r="HRQ71" s="669"/>
      <c r="HRR71" s="669"/>
      <c r="HRS71" s="669"/>
      <c r="HRT71" s="669"/>
      <c r="HRU71" s="669"/>
      <c r="HRV71" s="669"/>
      <c r="HRW71" s="669"/>
      <c r="HRX71" s="669"/>
      <c r="HRY71" s="669"/>
      <c r="HRZ71" s="669"/>
      <c r="HSA71" s="669"/>
      <c r="HSB71" s="669"/>
      <c r="HSC71" s="669"/>
      <c r="HSD71" s="669"/>
      <c r="HSE71" s="669"/>
      <c r="HSF71" s="669"/>
      <c r="HSG71" s="669"/>
      <c r="HSH71" s="669"/>
      <c r="HSI71" s="669"/>
      <c r="HSJ71" s="669"/>
      <c r="HSK71" s="669"/>
      <c r="HSL71" s="669"/>
      <c r="HSM71" s="669"/>
      <c r="HSN71" s="669"/>
      <c r="HSO71" s="669"/>
      <c r="HSP71" s="669"/>
      <c r="HSQ71" s="669"/>
      <c r="HSR71" s="669"/>
      <c r="HSS71" s="669"/>
      <c r="HST71" s="669"/>
      <c r="HSU71" s="669"/>
      <c r="HSV71" s="669"/>
      <c r="HSW71" s="669"/>
      <c r="HSX71" s="669"/>
      <c r="HSY71" s="669"/>
      <c r="HSZ71" s="669"/>
      <c r="HTA71" s="669"/>
      <c r="HTB71" s="669"/>
      <c r="HTC71" s="669"/>
      <c r="HTD71" s="669"/>
      <c r="HTE71" s="669"/>
      <c r="HTF71" s="669"/>
      <c r="HTG71" s="669"/>
      <c r="HTH71" s="669"/>
      <c r="HTI71" s="669"/>
      <c r="HTJ71" s="669"/>
      <c r="HTK71" s="669"/>
      <c r="HTL71" s="669"/>
      <c r="HTM71" s="669"/>
      <c r="HTN71" s="669"/>
      <c r="HTO71" s="669"/>
      <c r="HTP71" s="669"/>
      <c r="HTQ71" s="669"/>
      <c r="HTR71" s="669"/>
      <c r="HTS71" s="669"/>
      <c r="HTT71" s="669"/>
      <c r="HTU71" s="669"/>
      <c r="HTV71" s="669"/>
      <c r="HTW71" s="669"/>
      <c r="HTX71" s="669"/>
      <c r="HTY71" s="669"/>
      <c r="HTZ71" s="669"/>
      <c r="HUA71" s="669"/>
      <c r="HUB71" s="669"/>
      <c r="HUC71" s="669"/>
      <c r="HUD71" s="669"/>
      <c r="HUE71" s="669"/>
      <c r="HUF71" s="669"/>
      <c r="HUG71" s="669"/>
      <c r="HUH71" s="669"/>
      <c r="HUI71" s="669"/>
      <c r="HUJ71" s="669"/>
      <c r="HUK71" s="669"/>
      <c r="HUL71" s="669"/>
      <c r="HUM71" s="669"/>
      <c r="HUN71" s="669"/>
      <c r="HUO71" s="669"/>
      <c r="HUP71" s="669"/>
      <c r="HUQ71" s="669"/>
      <c r="HUR71" s="669"/>
      <c r="HUS71" s="669"/>
      <c r="HUT71" s="669"/>
      <c r="HUU71" s="669"/>
      <c r="HUV71" s="669"/>
      <c r="HUW71" s="669"/>
      <c r="HUX71" s="669"/>
      <c r="HUY71" s="669"/>
      <c r="HUZ71" s="669"/>
      <c r="HVA71" s="669"/>
      <c r="HVB71" s="669"/>
      <c r="HVC71" s="669"/>
      <c r="HVD71" s="669"/>
      <c r="HVE71" s="669"/>
      <c r="HVF71" s="669"/>
      <c r="HVG71" s="669"/>
      <c r="HVH71" s="669"/>
      <c r="HVI71" s="669"/>
      <c r="HVJ71" s="669"/>
      <c r="HVK71" s="669"/>
      <c r="HVL71" s="669"/>
      <c r="HVM71" s="669"/>
      <c r="HVN71" s="669"/>
      <c r="HVO71" s="669"/>
      <c r="HVP71" s="669"/>
      <c r="HVQ71" s="669"/>
      <c r="HVR71" s="669"/>
      <c r="HVS71" s="669"/>
      <c r="HVT71" s="669"/>
      <c r="HVU71" s="669"/>
      <c r="HVV71" s="669"/>
      <c r="HVW71" s="669"/>
      <c r="HVX71" s="669"/>
      <c r="HVY71" s="669"/>
      <c r="HVZ71" s="669"/>
      <c r="HWA71" s="669"/>
      <c r="HWB71" s="669"/>
      <c r="HWC71" s="669"/>
      <c r="HWD71" s="669"/>
      <c r="HWE71" s="669"/>
      <c r="HWF71" s="669"/>
      <c r="HWG71" s="669"/>
      <c r="HWH71" s="669"/>
      <c r="HWI71" s="669"/>
      <c r="HWJ71" s="669"/>
      <c r="HWK71" s="669"/>
      <c r="HWL71" s="669"/>
      <c r="HWM71" s="669"/>
      <c r="HWN71" s="669"/>
      <c r="HWO71" s="669"/>
      <c r="HWP71" s="669"/>
      <c r="HWQ71" s="669"/>
      <c r="HWR71" s="669"/>
      <c r="HWS71" s="669"/>
      <c r="HWT71" s="669"/>
      <c r="HWU71" s="669"/>
      <c r="HWV71" s="669"/>
      <c r="HWW71" s="669"/>
      <c r="HWX71" s="669"/>
      <c r="HWY71" s="669"/>
      <c r="HWZ71" s="669"/>
      <c r="HXA71" s="669"/>
      <c r="HXB71" s="669"/>
      <c r="HXC71" s="669"/>
      <c r="HXD71" s="669"/>
      <c r="HXE71" s="669"/>
      <c r="HXF71" s="669"/>
      <c r="HXG71" s="669"/>
      <c r="HXH71" s="669"/>
      <c r="HXI71" s="669"/>
      <c r="HXJ71" s="669"/>
      <c r="HXK71" s="669"/>
      <c r="HXL71" s="669"/>
      <c r="HXM71" s="669"/>
      <c r="HXN71" s="669"/>
      <c r="HXO71" s="669"/>
      <c r="HXP71" s="669"/>
      <c r="HXQ71" s="669"/>
      <c r="HXR71" s="669"/>
      <c r="HXS71" s="669"/>
      <c r="HXT71" s="669"/>
      <c r="HXU71" s="669"/>
      <c r="HXV71" s="669"/>
      <c r="HXW71" s="669"/>
      <c r="HXX71" s="669"/>
      <c r="HXY71" s="669"/>
      <c r="HXZ71" s="669"/>
      <c r="HYA71" s="669"/>
      <c r="HYB71" s="669"/>
      <c r="HYC71" s="669"/>
      <c r="HYD71" s="669"/>
      <c r="HYE71" s="669"/>
      <c r="HYF71" s="669"/>
      <c r="HYG71" s="669"/>
      <c r="HYH71" s="669"/>
      <c r="HYI71" s="669"/>
      <c r="HYJ71" s="669"/>
      <c r="HYK71" s="669"/>
      <c r="HYL71" s="669"/>
      <c r="HYM71" s="669"/>
      <c r="HYN71" s="669"/>
      <c r="HYO71" s="669"/>
      <c r="HYP71" s="669"/>
      <c r="HYQ71" s="669"/>
      <c r="HYR71" s="669"/>
      <c r="HYS71" s="669"/>
      <c r="HYT71" s="669"/>
      <c r="HYU71" s="669"/>
      <c r="HYV71" s="669"/>
      <c r="HYW71" s="669"/>
      <c r="HYX71" s="669"/>
      <c r="HYY71" s="669"/>
      <c r="HYZ71" s="669"/>
      <c r="HZA71" s="669"/>
      <c r="HZB71" s="669"/>
      <c r="HZC71" s="669"/>
      <c r="HZD71" s="669"/>
      <c r="HZE71" s="669"/>
      <c r="HZF71" s="669"/>
      <c r="HZG71" s="669"/>
      <c r="HZH71" s="669"/>
      <c r="HZI71" s="669"/>
      <c r="HZJ71" s="669"/>
      <c r="HZK71" s="669"/>
      <c r="HZL71" s="669"/>
      <c r="HZM71" s="669"/>
      <c r="HZN71" s="669"/>
      <c r="HZO71" s="669"/>
      <c r="HZP71" s="669"/>
      <c r="HZQ71" s="669"/>
      <c r="HZR71" s="669"/>
      <c r="HZS71" s="669"/>
      <c r="HZT71" s="669"/>
      <c r="HZU71" s="669"/>
      <c r="HZV71" s="669"/>
      <c r="HZW71" s="669"/>
      <c r="HZX71" s="669"/>
      <c r="HZY71" s="669"/>
      <c r="HZZ71" s="669"/>
      <c r="IAA71" s="669"/>
      <c r="IAB71" s="669"/>
      <c r="IAC71" s="669"/>
      <c r="IAD71" s="669"/>
      <c r="IAE71" s="669"/>
      <c r="IAF71" s="669"/>
      <c r="IAG71" s="669"/>
      <c r="IAH71" s="669"/>
      <c r="IAI71" s="669"/>
      <c r="IAJ71" s="669"/>
      <c r="IAK71" s="669"/>
      <c r="IAL71" s="669"/>
      <c r="IAM71" s="669"/>
      <c r="IAN71" s="669"/>
      <c r="IAO71" s="669"/>
      <c r="IAP71" s="669"/>
      <c r="IAQ71" s="669"/>
      <c r="IAR71" s="669"/>
      <c r="IAS71" s="669"/>
      <c r="IAT71" s="669"/>
      <c r="IAU71" s="669"/>
      <c r="IAV71" s="669"/>
      <c r="IAW71" s="669"/>
      <c r="IAX71" s="669"/>
      <c r="IAY71" s="669"/>
      <c r="IAZ71" s="669"/>
      <c r="IBA71" s="669"/>
      <c r="IBB71" s="669"/>
      <c r="IBC71" s="669"/>
      <c r="IBD71" s="669"/>
      <c r="IBE71" s="669"/>
      <c r="IBF71" s="669"/>
      <c r="IBG71" s="669"/>
      <c r="IBH71" s="669"/>
      <c r="IBI71" s="669"/>
      <c r="IBJ71" s="669"/>
      <c r="IBK71" s="669"/>
      <c r="IBL71" s="669"/>
      <c r="IBM71" s="669"/>
      <c r="IBN71" s="669"/>
      <c r="IBO71" s="669"/>
      <c r="IBP71" s="669"/>
      <c r="IBQ71" s="669"/>
      <c r="IBR71" s="669"/>
      <c r="IBS71" s="669"/>
      <c r="IBT71" s="669"/>
      <c r="IBU71" s="669"/>
      <c r="IBV71" s="669"/>
      <c r="IBW71" s="669"/>
      <c r="IBX71" s="669"/>
      <c r="IBY71" s="669"/>
      <c r="IBZ71" s="669"/>
      <c r="ICA71" s="669"/>
      <c r="ICB71" s="669"/>
      <c r="ICC71" s="669"/>
      <c r="ICD71" s="669"/>
      <c r="ICE71" s="669"/>
      <c r="ICF71" s="669"/>
      <c r="ICG71" s="669"/>
      <c r="ICH71" s="669"/>
      <c r="ICI71" s="669"/>
      <c r="ICJ71" s="669"/>
      <c r="ICK71" s="669"/>
      <c r="ICL71" s="669"/>
      <c r="ICM71" s="669"/>
      <c r="ICN71" s="669"/>
      <c r="ICO71" s="669"/>
      <c r="ICP71" s="669"/>
      <c r="ICQ71" s="669"/>
      <c r="ICR71" s="669"/>
      <c r="ICS71" s="669"/>
      <c r="ICT71" s="669"/>
      <c r="ICU71" s="669"/>
      <c r="ICV71" s="669"/>
      <c r="ICW71" s="669"/>
      <c r="ICX71" s="669"/>
      <c r="ICY71" s="669"/>
      <c r="ICZ71" s="669"/>
      <c r="IDA71" s="669"/>
      <c r="IDB71" s="669"/>
      <c r="IDC71" s="669"/>
      <c r="IDD71" s="669"/>
      <c r="IDE71" s="669"/>
      <c r="IDF71" s="669"/>
      <c r="IDG71" s="669"/>
      <c r="IDH71" s="669"/>
      <c r="IDI71" s="669"/>
      <c r="IDJ71" s="669"/>
      <c r="IDK71" s="669"/>
      <c r="IDL71" s="669"/>
      <c r="IDM71" s="669"/>
      <c r="IDN71" s="669"/>
      <c r="IDO71" s="669"/>
      <c r="IDP71" s="669"/>
      <c r="IDQ71" s="669"/>
      <c r="IDR71" s="669"/>
      <c r="IDS71" s="669"/>
      <c r="IDT71" s="669"/>
      <c r="IDU71" s="669"/>
      <c r="IDV71" s="669"/>
      <c r="IDW71" s="669"/>
      <c r="IDX71" s="669"/>
      <c r="IDY71" s="669"/>
      <c r="IDZ71" s="669"/>
      <c r="IEA71" s="669"/>
      <c r="IEB71" s="669"/>
      <c r="IEC71" s="669"/>
      <c r="IED71" s="669"/>
      <c r="IEE71" s="669"/>
      <c r="IEF71" s="669"/>
      <c r="IEG71" s="669"/>
      <c r="IEH71" s="669"/>
      <c r="IEI71" s="669"/>
      <c r="IEJ71" s="669"/>
      <c r="IEK71" s="669"/>
      <c r="IEL71" s="669"/>
      <c r="IEM71" s="669"/>
      <c r="IEN71" s="669"/>
      <c r="IEO71" s="669"/>
      <c r="IEP71" s="669"/>
      <c r="IEQ71" s="669"/>
      <c r="IER71" s="669"/>
      <c r="IES71" s="669"/>
      <c r="IET71" s="669"/>
      <c r="IEU71" s="669"/>
      <c r="IEV71" s="669"/>
      <c r="IEW71" s="669"/>
      <c r="IEX71" s="669"/>
      <c r="IEY71" s="669"/>
      <c r="IEZ71" s="669"/>
      <c r="IFA71" s="669"/>
      <c r="IFB71" s="669"/>
      <c r="IFC71" s="669"/>
      <c r="IFD71" s="669"/>
      <c r="IFE71" s="669"/>
      <c r="IFF71" s="669"/>
      <c r="IFG71" s="669"/>
      <c r="IFH71" s="669"/>
      <c r="IFI71" s="669"/>
      <c r="IFJ71" s="669"/>
      <c r="IFK71" s="669"/>
      <c r="IFL71" s="669"/>
      <c r="IFM71" s="669"/>
      <c r="IFN71" s="669"/>
      <c r="IFO71" s="669"/>
      <c r="IFP71" s="669"/>
      <c r="IFQ71" s="669"/>
      <c r="IFR71" s="669"/>
      <c r="IFS71" s="669"/>
      <c r="IFT71" s="669"/>
      <c r="IFU71" s="669"/>
      <c r="IFV71" s="669"/>
      <c r="IFW71" s="669"/>
      <c r="IFX71" s="669"/>
      <c r="IFY71" s="669"/>
      <c r="IFZ71" s="669"/>
      <c r="IGA71" s="669"/>
      <c r="IGB71" s="669"/>
      <c r="IGC71" s="669"/>
      <c r="IGD71" s="669"/>
      <c r="IGE71" s="669"/>
      <c r="IGF71" s="669"/>
      <c r="IGG71" s="669"/>
      <c r="IGH71" s="669"/>
      <c r="IGI71" s="669"/>
      <c r="IGJ71" s="669"/>
      <c r="IGK71" s="669"/>
      <c r="IGL71" s="669"/>
      <c r="IGM71" s="669"/>
      <c r="IGN71" s="669"/>
      <c r="IGO71" s="669"/>
      <c r="IGP71" s="669"/>
      <c r="IGQ71" s="669"/>
      <c r="IGR71" s="669"/>
      <c r="IGS71" s="669"/>
      <c r="IGT71" s="669"/>
      <c r="IGU71" s="669"/>
      <c r="IGV71" s="669"/>
      <c r="IGW71" s="669"/>
      <c r="IGX71" s="669"/>
      <c r="IGY71" s="669"/>
      <c r="IGZ71" s="669"/>
      <c r="IHA71" s="669"/>
      <c r="IHB71" s="669"/>
      <c r="IHC71" s="669"/>
      <c r="IHD71" s="669"/>
      <c r="IHE71" s="669"/>
      <c r="IHF71" s="669"/>
      <c r="IHG71" s="669"/>
      <c r="IHH71" s="669"/>
      <c r="IHI71" s="669"/>
      <c r="IHJ71" s="669"/>
      <c r="IHK71" s="669"/>
      <c r="IHL71" s="669"/>
      <c r="IHM71" s="669"/>
      <c r="IHN71" s="669"/>
      <c r="IHO71" s="669"/>
      <c r="IHP71" s="669"/>
      <c r="IHQ71" s="669"/>
      <c r="IHR71" s="669"/>
      <c r="IHS71" s="669"/>
      <c r="IHT71" s="669"/>
      <c r="IHU71" s="669"/>
      <c r="IHV71" s="669"/>
      <c r="IHW71" s="669"/>
      <c r="IHX71" s="669"/>
      <c r="IHY71" s="669"/>
      <c r="IHZ71" s="669"/>
      <c r="IIA71" s="669"/>
      <c r="IIB71" s="669"/>
      <c r="IIC71" s="669"/>
      <c r="IID71" s="669"/>
      <c r="IIE71" s="669"/>
      <c r="IIF71" s="669"/>
      <c r="IIG71" s="669"/>
      <c r="IIH71" s="669"/>
      <c r="III71" s="669"/>
      <c r="IIJ71" s="669"/>
      <c r="IIK71" s="669"/>
      <c r="IIL71" s="669"/>
      <c r="IIM71" s="669"/>
      <c r="IIN71" s="669"/>
      <c r="IIO71" s="669"/>
      <c r="IIP71" s="669"/>
      <c r="IIQ71" s="669"/>
      <c r="IIR71" s="669"/>
      <c r="IIS71" s="669"/>
      <c r="IIT71" s="669"/>
      <c r="IIU71" s="669"/>
      <c r="IIV71" s="669"/>
      <c r="IIW71" s="669"/>
      <c r="IIX71" s="669"/>
      <c r="IIY71" s="669"/>
      <c r="IIZ71" s="669"/>
      <c r="IJA71" s="669"/>
      <c r="IJB71" s="669"/>
      <c r="IJC71" s="669"/>
      <c r="IJD71" s="669"/>
      <c r="IJE71" s="669"/>
      <c r="IJF71" s="669"/>
      <c r="IJG71" s="669"/>
      <c r="IJH71" s="669"/>
      <c r="IJI71" s="669"/>
      <c r="IJJ71" s="669"/>
      <c r="IJK71" s="669"/>
      <c r="IJL71" s="669"/>
      <c r="IJM71" s="669"/>
      <c r="IJN71" s="669"/>
      <c r="IJO71" s="669"/>
      <c r="IJP71" s="669"/>
      <c r="IJQ71" s="669"/>
      <c r="IJR71" s="669"/>
      <c r="IJS71" s="669"/>
      <c r="IJT71" s="669"/>
      <c r="IJU71" s="669"/>
      <c r="IJV71" s="669"/>
      <c r="IJW71" s="669"/>
      <c r="IJX71" s="669"/>
      <c r="IJY71" s="669"/>
      <c r="IJZ71" s="669"/>
      <c r="IKA71" s="669"/>
      <c r="IKB71" s="669"/>
      <c r="IKC71" s="669"/>
      <c r="IKD71" s="669"/>
      <c r="IKE71" s="669"/>
      <c r="IKF71" s="669"/>
      <c r="IKG71" s="669"/>
      <c r="IKH71" s="669"/>
      <c r="IKI71" s="669"/>
      <c r="IKJ71" s="669"/>
      <c r="IKK71" s="669"/>
      <c r="IKL71" s="669"/>
      <c r="IKM71" s="669"/>
      <c r="IKN71" s="669"/>
      <c r="IKO71" s="669"/>
      <c r="IKP71" s="669"/>
      <c r="IKQ71" s="669"/>
      <c r="IKR71" s="669"/>
      <c r="IKS71" s="669"/>
      <c r="IKT71" s="669"/>
      <c r="IKU71" s="669"/>
      <c r="IKV71" s="669"/>
      <c r="IKW71" s="669"/>
      <c r="IKX71" s="669"/>
      <c r="IKY71" s="669"/>
      <c r="IKZ71" s="669"/>
      <c r="ILA71" s="669"/>
      <c r="ILB71" s="669"/>
      <c r="ILC71" s="669"/>
      <c r="ILD71" s="669"/>
      <c r="ILE71" s="669"/>
      <c r="ILF71" s="669"/>
      <c r="ILG71" s="669"/>
      <c r="ILH71" s="669"/>
      <c r="ILI71" s="669"/>
      <c r="ILJ71" s="669"/>
      <c r="ILK71" s="669"/>
      <c r="ILL71" s="669"/>
      <c r="ILM71" s="669"/>
      <c r="ILN71" s="669"/>
      <c r="ILO71" s="669"/>
      <c r="ILP71" s="669"/>
      <c r="ILQ71" s="669"/>
      <c r="ILR71" s="669"/>
      <c r="ILS71" s="669"/>
      <c r="ILT71" s="669"/>
      <c r="ILU71" s="669"/>
      <c r="ILV71" s="669"/>
      <c r="ILW71" s="669"/>
      <c r="ILX71" s="669"/>
      <c r="ILY71" s="669"/>
      <c r="ILZ71" s="669"/>
      <c r="IMA71" s="669"/>
      <c r="IMB71" s="669"/>
      <c r="IMC71" s="669"/>
      <c r="IMD71" s="669"/>
      <c r="IME71" s="669"/>
      <c r="IMF71" s="669"/>
      <c r="IMG71" s="669"/>
      <c r="IMH71" s="669"/>
      <c r="IMI71" s="669"/>
      <c r="IMJ71" s="669"/>
      <c r="IMK71" s="669"/>
      <c r="IML71" s="669"/>
      <c r="IMM71" s="669"/>
      <c r="IMN71" s="669"/>
      <c r="IMO71" s="669"/>
      <c r="IMP71" s="669"/>
      <c r="IMQ71" s="669"/>
      <c r="IMR71" s="669"/>
      <c r="IMS71" s="669"/>
      <c r="IMT71" s="669"/>
      <c r="IMU71" s="669"/>
      <c r="IMV71" s="669"/>
      <c r="IMW71" s="669"/>
      <c r="IMX71" s="669"/>
      <c r="IMY71" s="669"/>
      <c r="IMZ71" s="669"/>
      <c r="INA71" s="669"/>
      <c r="INB71" s="669"/>
      <c r="INC71" s="669"/>
      <c r="IND71" s="669"/>
      <c r="INE71" s="669"/>
      <c r="INF71" s="669"/>
      <c r="ING71" s="669"/>
      <c r="INH71" s="669"/>
      <c r="INI71" s="669"/>
      <c r="INJ71" s="669"/>
      <c r="INK71" s="669"/>
      <c r="INL71" s="669"/>
      <c r="INM71" s="669"/>
      <c r="INN71" s="669"/>
      <c r="INO71" s="669"/>
      <c r="INP71" s="669"/>
      <c r="INQ71" s="669"/>
      <c r="INR71" s="669"/>
      <c r="INS71" s="669"/>
      <c r="INT71" s="669"/>
      <c r="INU71" s="669"/>
      <c r="INV71" s="669"/>
      <c r="INW71" s="669"/>
      <c r="INX71" s="669"/>
      <c r="INY71" s="669"/>
      <c r="INZ71" s="669"/>
      <c r="IOA71" s="669"/>
      <c r="IOB71" s="669"/>
      <c r="IOC71" s="669"/>
      <c r="IOD71" s="669"/>
      <c r="IOE71" s="669"/>
      <c r="IOF71" s="669"/>
      <c r="IOG71" s="669"/>
      <c r="IOH71" s="669"/>
      <c r="IOI71" s="669"/>
      <c r="IOJ71" s="669"/>
      <c r="IOK71" s="669"/>
      <c r="IOL71" s="669"/>
      <c r="IOM71" s="669"/>
      <c r="ION71" s="669"/>
      <c r="IOO71" s="669"/>
      <c r="IOP71" s="669"/>
      <c r="IOQ71" s="669"/>
      <c r="IOR71" s="669"/>
      <c r="IOS71" s="669"/>
      <c r="IOT71" s="669"/>
      <c r="IOU71" s="669"/>
      <c r="IOV71" s="669"/>
      <c r="IOW71" s="669"/>
      <c r="IOX71" s="669"/>
      <c r="IOY71" s="669"/>
      <c r="IOZ71" s="669"/>
      <c r="IPA71" s="669"/>
      <c r="IPB71" s="669"/>
      <c r="IPC71" s="669"/>
      <c r="IPD71" s="669"/>
      <c r="IPE71" s="669"/>
      <c r="IPF71" s="669"/>
      <c r="IPG71" s="669"/>
      <c r="IPH71" s="669"/>
      <c r="IPI71" s="669"/>
      <c r="IPJ71" s="669"/>
      <c r="IPK71" s="669"/>
      <c r="IPL71" s="669"/>
      <c r="IPM71" s="669"/>
      <c r="IPN71" s="669"/>
      <c r="IPO71" s="669"/>
      <c r="IPP71" s="669"/>
      <c r="IPQ71" s="669"/>
      <c r="IPR71" s="669"/>
      <c r="IPS71" s="669"/>
      <c r="IPT71" s="669"/>
      <c r="IPU71" s="669"/>
      <c r="IPV71" s="669"/>
      <c r="IPW71" s="669"/>
      <c r="IPX71" s="669"/>
      <c r="IPY71" s="669"/>
      <c r="IPZ71" s="669"/>
      <c r="IQA71" s="669"/>
      <c r="IQB71" s="669"/>
      <c r="IQC71" s="669"/>
      <c r="IQD71" s="669"/>
      <c r="IQE71" s="669"/>
      <c r="IQF71" s="669"/>
      <c r="IQG71" s="669"/>
      <c r="IQH71" s="669"/>
      <c r="IQI71" s="669"/>
      <c r="IQJ71" s="669"/>
      <c r="IQK71" s="669"/>
      <c r="IQL71" s="669"/>
      <c r="IQM71" s="669"/>
      <c r="IQN71" s="669"/>
      <c r="IQO71" s="669"/>
      <c r="IQP71" s="669"/>
      <c r="IQQ71" s="669"/>
      <c r="IQR71" s="669"/>
      <c r="IQS71" s="669"/>
      <c r="IQT71" s="669"/>
      <c r="IQU71" s="669"/>
      <c r="IQV71" s="669"/>
      <c r="IQW71" s="669"/>
      <c r="IQX71" s="669"/>
      <c r="IQY71" s="669"/>
      <c r="IQZ71" s="669"/>
      <c r="IRA71" s="669"/>
      <c r="IRB71" s="669"/>
      <c r="IRC71" s="669"/>
      <c r="IRD71" s="669"/>
      <c r="IRE71" s="669"/>
      <c r="IRF71" s="669"/>
      <c r="IRG71" s="669"/>
      <c r="IRH71" s="669"/>
      <c r="IRI71" s="669"/>
      <c r="IRJ71" s="669"/>
      <c r="IRK71" s="669"/>
      <c r="IRL71" s="669"/>
      <c r="IRM71" s="669"/>
      <c r="IRN71" s="669"/>
      <c r="IRO71" s="669"/>
      <c r="IRP71" s="669"/>
      <c r="IRQ71" s="669"/>
      <c r="IRR71" s="669"/>
      <c r="IRS71" s="669"/>
      <c r="IRT71" s="669"/>
      <c r="IRU71" s="669"/>
      <c r="IRV71" s="669"/>
      <c r="IRW71" s="669"/>
      <c r="IRX71" s="669"/>
      <c r="IRY71" s="669"/>
      <c r="IRZ71" s="669"/>
      <c r="ISA71" s="669"/>
      <c r="ISB71" s="669"/>
      <c r="ISC71" s="669"/>
      <c r="ISD71" s="669"/>
      <c r="ISE71" s="669"/>
      <c r="ISF71" s="669"/>
      <c r="ISG71" s="669"/>
      <c r="ISH71" s="669"/>
      <c r="ISI71" s="669"/>
      <c r="ISJ71" s="669"/>
      <c r="ISK71" s="669"/>
      <c r="ISL71" s="669"/>
      <c r="ISM71" s="669"/>
      <c r="ISN71" s="669"/>
      <c r="ISO71" s="669"/>
      <c r="ISP71" s="669"/>
      <c r="ISQ71" s="669"/>
      <c r="ISR71" s="669"/>
      <c r="ISS71" s="669"/>
      <c r="IST71" s="669"/>
      <c r="ISU71" s="669"/>
      <c r="ISV71" s="669"/>
      <c r="ISW71" s="669"/>
      <c r="ISX71" s="669"/>
      <c r="ISY71" s="669"/>
      <c r="ISZ71" s="669"/>
      <c r="ITA71" s="669"/>
      <c r="ITB71" s="669"/>
      <c r="ITC71" s="669"/>
      <c r="ITD71" s="669"/>
      <c r="ITE71" s="669"/>
      <c r="ITF71" s="669"/>
      <c r="ITG71" s="669"/>
      <c r="ITH71" s="669"/>
      <c r="ITI71" s="669"/>
      <c r="ITJ71" s="669"/>
      <c r="ITK71" s="669"/>
      <c r="ITL71" s="669"/>
      <c r="ITM71" s="669"/>
      <c r="ITN71" s="669"/>
      <c r="ITO71" s="669"/>
      <c r="ITP71" s="669"/>
      <c r="ITQ71" s="669"/>
      <c r="ITR71" s="669"/>
      <c r="ITS71" s="669"/>
      <c r="ITT71" s="669"/>
      <c r="ITU71" s="669"/>
      <c r="ITV71" s="669"/>
      <c r="ITW71" s="669"/>
      <c r="ITX71" s="669"/>
      <c r="ITY71" s="669"/>
      <c r="ITZ71" s="669"/>
      <c r="IUA71" s="669"/>
      <c r="IUB71" s="669"/>
      <c r="IUC71" s="669"/>
      <c r="IUD71" s="669"/>
      <c r="IUE71" s="669"/>
      <c r="IUF71" s="669"/>
      <c r="IUG71" s="669"/>
      <c r="IUH71" s="669"/>
      <c r="IUI71" s="669"/>
      <c r="IUJ71" s="669"/>
      <c r="IUK71" s="669"/>
      <c r="IUL71" s="669"/>
      <c r="IUM71" s="669"/>
      <c r="IUN71" s="669"/>
      <c r="IUO71" s="669"/>
      <c r="IUP71" s="669"/>
      <c r="IUQ71" s="669"/>
      <c r="IUR71" s="669"/>
      <c r="IUS71" s="669"/>
      <c r="IUT71" s="669"/>
      <c r="IUU71" s="669"/>
      <c r="IUV71" s="669"/>
      <c r="IUW71" s="669"/>
      <c r="IUX71" s="669"/>
      <c r="IUY71" s="669"/>
      <c r="IUZ71" s="669"/>
      <c r="IVA71" s="669"/>
      <c r="IVB71" s="669"/>
      <c r="IVC71" s="669"/>
      <c r="IVD71" s="669"/>
      <c r="IVE71" s="669"/>
      <c r="IVF71" s="669"/>
      <c r="IVG71" s="669"/>
      <c r="IVH71" s="669"/>
      <c r="IVI71" s="669"/>
      <c r="IVJ71" s="669"/>
      <c r="IVK71" s="669"/>
      <c r="IVL71" s="669"/>
      <c r="IVM71" s="669"/>
      <c r="IVN71" s="669"/>
      <c r="IVO71" s="669"/>
      <c r="IVP71" s="669"/>
      <c r="IVQ71" s="669"/>
      <c r="IVR71" s="669"/>
      <c r="IVS71" s="669"/>
      <c r="IVT71" s="669"/>
      <c r="IVU71" s="669"/>
      <c r="IVV71" s="669"/>
      <c r="IVW71" s="669"/>
      <c r="IVX71" s="669"/>
      <c r="IVY71" s="669"/>
      <c r="IVZ71" s="669"/>
      <c r="IWA71" s="669"/>
      <c r="IWB71" s="669"/>
      <c r="IWC71" s="669"/>
      <c r="IWD71" s="669"/>
      <c r="IWE71" s="669"/>
      <c r="IWF71" s="669"/>
      <c r="IWG71" s="669"/>
      <c r="IWH71" s="669"/>
      <c r="IWI71" s="669"/>
      <c r="IWJ71" s="669"/>
      <c r="IWK71" s="669"/>
      <c r="IWL71" s="669"/>
      <c r="IWM71" s="669"/>
      <c r="IWN71" s="669"/>
      <c r="IWO71" s="669"/>
      <c r="IWP71" s="669"/>
      <c r="IWQ71" s="669"/>
      <c r="IWR71" s="669"/>
      <c r="IWS71" s="669"/>
      <c r="IWT71" s="669"/>
      <c r="IWU71" s="669"/>
      <c r="IWV71" s="669"/>
      <c r="IWW71" s="669"/>
      <c r="IWX71" s="669"/>
      <c r="IWY71" s="669"/>
      <c r="IWZ71" s="669"/>
      <c r="IXA71" s="669"/>
      <c r="IXB71" s="669"/>
      <c r="IXC71" s="669"/>
      <c r="IXD71" s="669"/>
      <c r="IXE71" s="669"/>
      <c r="IXF71" s="669"/>
      <c r="IXG71" s="669"/>
      <c r="IXH71" s="669"/>
      <c r="IXI71" s="669"/>
      <c r="IXJ71" s="669"/>
      <c r="IXK71" s="669"/>
      <c r="IXL71" s="669"/>
      <c r="IXM71" s="669"/>
      <c r="IXN71" s="669"/>
      <c r="IXO71" s="669"/>
      <c r="IXP71" s="669"/>
      <c r="IXQ71" s="669"/>
      <c r="IXR71" s="669"/>
      <c r="IXS71" s="669"/>
      <c r="IXT71" s="669"/>
      <c r="IXU71" s="669"/>
      <c r="IXV71" s="669"/>
      <c r="IXW71" s="669"/>
      <c r="IXX71" s="669"/>
      <c r="IXY71" s="669"/>
      <c r="IXZ71" s="669"/>
      <c r="IYA71" s="669"/>
      <c r="IYB71" s="669"/>
      <c r="IYC71" s="669"/>
      <c r="IYD71" s="669"/>
      <c r="IYE71" s="669"/>
      <c r="IYF71" s="669"/>
      <c r="IYG71" s="669"/>
      <c r="IYH71" s="669"/>
      <c r="IYI71" s="669"/>
      <c r="IYJ71" s="669"/>
      <c r="IYK71" s="669"/>
      <c r="IYL71" s="669"/>
      <c r="IYM71" s="669"/>
      <c r="IYN71" s="669"/>
      <c r="IYO71" s="669"/>
      <c r="IYP71" s="669"/>
      <c r="IYQ71" s="669"/>
      <c r="IYR71" s="669"/>
      <c r="IYS71" s="669"/>
      <c r="IYT71" s="669"/>
      <c r="IYU71" s="669"/>
      <c r="IYV71" s="669"/>
      <c r="IYW71" s="669"/>
      <c r="IYX71" s="669"/>
      <c r="IYY71" s="669"/>
      <c r="IYZ71" s="669"/>
      <c r="IZA71" s="669"/>
      <c r="IZB71" s="669"/>
      <c r="IZC71" s="669"/>
      <c r="IZD71" s="669"/>
      <c r="IZE71" s="669"/>
      <c r="IZF71" s="669"/>
      <c r="IZG71" s="669"/>
      <c r="IZH71" s="669"/>
      <c r="IZI71" s="669"/>
      <c r="IZJ71" s="669"/>
      <c r="IZK71" s="669"/>
      <c r="IZL71" s="669"/>
      <c r="IZM71" s="669"/>
      <c r="IZN71" s="669"/>
      <c r="IZO71" s="669"/>
      <c r="IZP71" s="669"/>
      <c r="IZQ71" s="669"/>
      <c r="IZR71" s="669"/>
      <c r="IZS71" s="669"/>
      <c r="IZT71" s="669"/>
      <c r="IZU71" s="669"/>
      <c r="IZV71" s="669"/>
      <c r="IZW71" s="669"/>
      <c r="IZX71" s="669"/>
      <c r="IZY71" s="669"/>
      <c r="IZZ71" s="669"/>
      <c r="JAA71" s="669"/>
      <c r="JAB71" s="669"/>
      <c r="JAC71" s="669"/>
      <c r="JAD71" s="669"/>
      <c r="JAE71" s="669"/>
      <c r="JAF71" s="669"/>
      <c r="JAG71" s="669"/>
      <c r="JAH71" s="669"/>
      <c r="JAI71" s="669"/>
      <c r="JAJ71" s="669"/>
      <c r="JAK71" s="669"/>
      <c r="JAL71" s="669"/>
      <c r="JAM71" s="669"/>
      <c r="JAN71" s="669"/>
      <c r="JAO71" s="669"/>
      <c r="JAP71" s="669"/>
      <c r="JAQ71" s="669"/>
      <c r="JAR71" s="669"/>
      <c r="JAS71" s="669"/>
      <c r="JAT71" s="669"/>
      <c r="JAU71" s="669"/>
      <c r="JAV71" s="669"/>
      <c r="JAW71" s="669"/>
      <c r="JAX71" s="669"/>
      <c r="JAY71" s="669"/>
      <c r="JAZ71" s="669"/>
      <c r="JBA71" s="669"/>
      <c r="JBB71" s="669"/>
      <c r="JBC71" s="669"/>
      <c r="JBD71" s="669"/>
      <c r="JBE71" s="669"/>
      <c r="JBF71" s="669"/>
      <c r="JBG71" s="669"/>
      <c r="JBH71" s="669"/>
      <c r="JBI71" s="669"/>
      <c r="JBJ71" s="669"/>
      <c r="JBK71" s="669"/>
      <c r="JBL71" s="669"/>
      <c r="JBM71" s="669"/>
      <c r="JBN71" s="669"/>
      <c r="JBO71" s="669"/>
      <c r="JBP71" s="669"/>
      <c r="JBQ71" s="669"/>
      <c r="JBR71" s="669"/>
      <c r="JBS71" s="669"/>
      <c r="JBT71" s="669"/>
      <c r="JBU71" s="669"/>
      <c r="JBV71" s="669"/>
      <c r="JBW71" s="669"/>
      <c r="JBX71" s="669"/>
      <c r="JBY71" s="669"/>
      <c r="JBZ71" s="669"/>
      <c r="JCA71" s="669"/>
      <c r="JCB71" s="669"/>
      <c r="JCC71" s="669"/>
      <c r="JCD71" s="669"/>
      <c r="JCE71" s="669"/>
      <c r="JCF71" s="669"/>
      <c r="JCG71" s="669"/>
      <c r="JCH71" s="669"/>
      <c r="JCI71" s="669"/>
      <c r="JCJ71" s="669"/>
      <c r="JCK71" s="669"/>
      <c r="JCL71" s="669"/>
      <c r="JCM71" s="669"/>
      <c r="JCN71" s="669"/>
      <c r="JCO71" s="669"/>
      <c r="JCP71" s="669"/>
      <c r="JCQ71" s="669"/>
      <c r="JCR71" s="669"/>
      <c r="JCS71" s="669"/>
      <c r="JCT71" s="669"/>
      <c r="JCU71" s="669"/>
      <c r="JCV71" s="669"/>
      <c r="JCW71" s="669"/>
      <c r="JCX71" s="669"/>
      <c r="JCY71" s="669"/>
      <c r="JCZ71" s="669"/>
      <c r="JDA71" s="669"/>
      <c r="JDB71" s="669"/>
      <c r="JDC71" s="669"/>
      <c r="JDD71" s="669"/>
      <c r="JDE71" s="669"/>
      <c r="JDF71" s="669"/>
      <c r="JDG71" s="669"/>
      <c r="JDH71" s="669"/>
      <c r="JDI71" s="669"/>
      <c r="JDJ71" s="669"/>
      <c r="JDK71" s="669"/>
      <c r="JDL71" s="669"/>
      <c r="JDM71" s="669"/>
      <c r="JDN71" s="669"/>
      <c r="JDO71" s="669"/>
      <c r="JDP71" s="669"/>
      <c r="JDQ71" s="669"/>
      <c r="JDR71" s="669"/>
      <c r="JDS71" s="669"/>
      <c r="JDT71" s="669"/>
      <c r="JDU71" s="669"/>
      <c r="JDV71" s="669"/>
      <c r="JDW71" s="669"/>
      <c r="JDX71" s="669"/>
      <c r="JDY71" s="669"/>
      <c r="JDZ71" s="669"/>
      <c r="JEA71" s="669"/>
      <c r="JEB71" s="669"/>
      <c r="JEC71" s="669"/>
      <c r="JED71" s="669"/>
      <c r="JEE71" s="669"/>
      <c r="JEF71" s="669"/>
      <c r="JEG71" s="669"/>
      <c r="JEH71" s="669"/>
      <c r="JEI71" s="669"/>
      <c r="JEJ71" s="669"/>
      <c r="JEK71" s="669"/>
      <c r="JEL71" s="669"/>
      <c r="JEM71" s="669"/>
      <c r="JEN71" s="669"/>
      <c r="JEO71" s="669"/>
      <c r="JEP71" s="669"/>
      <c r="JEQ71" s="669"/>
      <c r="JER71" s="669"/>
      <c r="JES71" s="669"/>
      <c r="JET71" s="669"/>
      <c r="JEU71" s="669"/>
      <c r="JEV71" s="669"/>
      <c r="JEW71" s="669"/>
      <c r="JEX71" s="669"/>
      <c r="JEY71" s="669"/>
      <c r="JEZ71" s="669"/>
      <c r="JFA71" s="669"/>
      <c r="JFB71" s="669"/>
      <c r="JFC71" s="669"/>
      <c r="JFD71" s="669"/>
      <c r="JFE71" s="669"/>
      <c r="JFF71" s="669"/>
      <c r="JFG71" s="669"/>
      <c r="JFH71" s="669"/>
      <c r="JFI71" s="669"/>
      <c r="JFJ71" s="669"/>
      <c r="JFK71" s="669"/>
      <c r="JFL71" s="669"/>
      <c r="JFM71" s="669"/>
      <c r="JFN71" s="669"/>
      <c r="JFO71" s="669"/>
      <c r="JFP71" s="669"/>
      <c r="JFQ71" s="669"/>
      <c r="JFR71" s="669"/>
      <c r="JFS71" s="669"/>
      <c r="JFT71" s="669"/>
      <c r="JFU71" s="669"/>
      <c r="JFV71" s="669"/>
      <c r="JFW71" s="669"/>
      <c r="JFX71" s="669"/>
      <c r="JFY71" s="669"/>
      <c r="JFZ71" s="669"/>
      <c r="JGA71" s="669"/>
      <c r="JGB71" s="669"/>
      <c r="JGC71" s="669"/>
      <c r="JGD71" s="669"/>
      <c r="JGE71" s="669"/>
      <c r="JGF71" s="669"/>
      <c r="JGG71" s="669"/>
      <c r="JGH71" s="669"/>
      <c r="JGI71" s="669"/>
      <c r="JGJ71" s="669"/>
      <c r="JGK71" s="669"/>
      <c r="JGL71" s="669"/>
      <c r="JGM71" s="669"/>
      <c r="JGN71" s="669"/>
      <c r="JGO71" s="669"/>
      <c r="JGP71" s="669"/>
      <c r="JGQ71" s="669"/>
      <c r="JGR71" s="669"/>
      <c r="JGS71" s="669"/>
      <c r="JGT71" s="669"/>
      <c r="JGU71" s="669"/>
      <c r="JGV71" s="669"/>
      <c r="JGW71" s="669"/>
      <c r="JGX71" s="669"/>
      <c r="JGY71" s="669"/>
      <c r="JGZ71" s="669"/>
      <c r="JHA71" s="669"/>
      <c r="JHB71" s="669"/>
      <c r="JHC71" s="669"/>
      <c r="JHD71" s="669"/>
      <c r="JHE71" s="669"/>
      <c r="JHF71" s="669"/>
      <c r="JHG71" s="669"/>
      <c r="JHH71" s="669"/>
      <c r="JHI71" s="669"/>
      <c r="JHJ71" s="669"/>
      <c r="JHK71" s="669"/>
      <c r="JHL71" s="669"/>
      <c r="JHM71" s="669"/>
      <c r="JHN71" s="669"/>
      <c r="JHO71" s="669"/>
      <c r="JHP71" s="669"/>
      <c r="JHQ71" s="669"/>
      <c r="JHR71" s="669"/>
      <c r="JHS71" s="669"/>
      <c r="JHT71" s="669"/>
      <c r="JHU71" s="669"/>
      <c r="JHV71" s="669"/>
      <c r="JHW71" s="669"/>
      <c r="JHX71" s="669"/>
      <c r="JHY71" s="669"/>
      <c r="JHZ71" s="669"/>
      <c r="JIA71" s="669"/>
      <c r="JIB71" s="669"/>
      <c r="JIC71" s="669"/>
      <c r="JID71" s="669"/>
      <c r="JIE71" s="669"/>
      <c r="JIF71" s="669"/>
      <c r="JIG71" s="669"/>
      <c r="JIH71" s="669"/>
      <c r="JII71" s="669"/>
      <c r="JIJ71" s="669"/>
      <c r="JIK71" s="669"/>
      <c r="JIL71" s="669"/>
      <c r="JIM71" s="669"/>
      <c r="JIN71" s="669"/>
      <c r="JIO71" s="669"/>
      <c r="JIP71" s="669"/>
      <c r="JIQ71" s="669"/>
      <c r="JIR71" s="669"/>
      <c r="JIS71" s="669"/>
      <c r="JIT71" s="669"/>
      <c r="JIU71" s="669"/>
      <c r="JIV71" s="669"/>
      <c r="JIW71" s="669"/>
      <c r="JIX71" s="669"/>
      <c r="JIY71" s="669"/>
      <c r="JIZ71" s="669"/>
      <c r="JJA71" s="669"/>
      <c r="JJB71" s="669"/>
      <c r="JJC71" s="669"/>
      <c r="JJD71" s="669"/>
      <c r="JJE71" s="669"/>
      <c r="JJF71" s="669"/>
      <c r="JJG71" s="669"/>
      <c r="JJH71" s="669"/>
      <c r="JJI71" s="669"/>
      <c r="JJJ71" s="669"/>
      <c r="JJK71" s="669"/>
      <c r="JJL71" s="669"/>
      <c r="JJM71" s="669"/>
      <c r="JJN71" s="669"/>
      <c r="JJO71" s="669"/>
      <c r="JJP71" s="669"/>
      <c r="JJQ71" s="669"/>
      <c r="JJR71" s="669"/>
      <c r="JJS71" s="669"/>
      <c r="JJT71" s="669"/>
      <c r="JJU71" s="669"/>
      <c r="JJV71" s="669"/>
      <c r="JJW71" s="669"/>
      <c r="JJX71" s="669"/>
      <c r="JJY71" s="669"/>
      <c r="JJZ71" s="669"/>
      <c r="JKA71" s="669"/>
      <c r="JKB71" s="669"/>
      <c r="JKC71" s="669"/>
      <c r="JKD71" s="669"/>
      <c r="JKE71" s="669"/>
      <c r="JKF71" s="669"/>
      <c r="JKG71" s="669"/>
      <c r="JKH71" s="669"/>
      <c r="JKI71" s="669"/>
      <c r="JKJ71" s="669"/>
      <c r="JKK71" s="669"/>
      <c r="JKL71" s="669"/>
      <c r="JKM71" s="669"/>
      <c r="JKN71" s="669"/>
      <c r="JKO71" s="669"/>
      <c r="JKP71" s="669"/>
      <c r="JKQ71" s="669"/>
      <c r="JKR71" s="669"/>
      <c r="JKS71" s="669"/>
      <c r="JKT71" s="669"/>
      <c r="JKU71" s="669"/>
      <c r="JKV71" s="669"/>
      <c r="JKW71" s="669"/>
      <c r="JKX71" s="669"/>
      <c r="JKY71" s="669"/>
      <c r="JKZ71" s="669"/>
      <c r="JLA71" s="669"/>
      <c r="JLB71" s="669"/>
      <c r="JLC71" s="669"/>
      <c r="JLD71" s="669"/>
      <c r="JLE71" s="669"/>
      <c r="JLF71" s="669"/>
      <c r="JLG71" s="669"/>
      <c r="JLH71" s="669"/>
      <c r="JLI71" s="669"/>
      <c r="JLJ71" s="669"/>
      <c r="JLK71" s="669"/>
      <c r="JLL71" s="669"/>
      <c r="JLM71" s="669"/>
      <c r="JLN71" s="669"/>
      <c r="JLO71" s="669"/>
      <c r="JLP71" s="669"/>
      <c r="JLQ71" s="669"/>
      <c r="JLR71" s="669"/>
      <c r="JLS71" s="669"/>
      <c r="JLT71" s="669"/>
      <c r="JLU71" s="669"/>
      <c r="JLV71" s="669"/>
      <c r="JLW71" s="669"/>
      <c r="JLX71" s="669"/>
      <c r="JLY71" s="669"/>
      <c r="JLZ71" s="669"/>
      <c r="JMA71" s="669"/>
      <c r="JMB71" s="669"/>
      <c r="JMC71" s="669"/>
      <c r="JMD71" s="669"/>
      <c r="JME71" s="669"/>
      <c r="JMF71" s="669"/>
      <c r="JMG71" s="669"/>
      <c r="JMH71" s="669"/>
      <c r="JMI71" s="669"/>
      <c r="JMJ71" s="669"/>
      <c r="JMK71" s="669"/>
      <c r="JML71" s="669"/>
      <c r="JMM71" s="669"/>
      <c r="JMN71" s="669"/>
      <c r="JMO71" s="669"/>
      <c r="JMP71" s="669"/>
      <c r="JMQ71" s="669"/>
      <c r="JMR71" s="669"/>
      <c r="JMS71" s="669"/>
      <c r="JMT71" s="669"/>
      <c r="JMU71" s="669"/>
      <c r="JMV71" s="669"/>
      <c r="JMW71" s="669"/>
      <c r="JMX71" s="669"/>
      <c r="JMY71" s="669"/>
      <c r="JMZ71" s="669"/>
      <c r="JNA71" s="669"/>
      <c r="JNB71" s="669"/>
      <c r="JNC71" s="669"/>
      <c r="JND71" s="669"/>
      <c r="JNE71" s="669"/>
      <c r="JNF71" s="669"/>
      <c r="JNG71" s="669"/>
      <c r="JNH71" s="669"/>
      <c r="JNI71" s="669"/>
      <c r="JNJ71" s="669"/>
      <c r="JNK71" s="669"/>
      <c r="JNL71" s="669"/>
      <c r="JNM71" s="669"/>
      <c r="JNN71" s="669"/>
      <c r="JNO71" s="669"/>
      <c r="JNP71" s="669"/>
      <c r="JNQ71" s="669"/>
      <c r="JNR71" s="669"/>
      <c r="JNS71" s="669"/>
      <c r="JNT71" s="669"/>
      <c r="JNU71" s="669"/>
      <c r="JNV71" s="669"/>
      <c r="JNW71" s="669"/>
      <c r="JNX71" s="669"/>
      <c r="JNY71" s="669"/>
      <c r="JNZ71" s="669"/>
      <c r="JOA71" s="669"/>
      <c r="JOB71" s="669"/>
      <c r="JOC71" s="669"/>
      <c r="JOD71" s="669"/>
      <c r="JOE71" s="669"/>
      <c r="JOF71" s="669"/>
      <c r="JOG71" s="669"/>
      <c r="JOH71" s="669"/>
      <c r="JOI71" s="669"/>
      <c r="JOJ71" s="669"/>
      <c r="JOK71" s="669"/>
      <c r="JOL71" s="669"/>
      <c r="JOM71" s="669"/>
      <c r="JON71" s="669"/>
      <c r="JOO71" s="669"/>
      <c r="JOP71" s="669"/>
      <c r="JOQ71" s="669"/>
      <c r="JOR71" s="669"/>
      <c r="JOS71" s="669"/>
      <c r="JOT71" s="669"/>
      <c r="JOU71" s="669"/>
      <c r="JOV71" s="669"/>
      <c r="JOW71" s="669"/>
      <c r="JOX71" s="669"/>
      <c r="JOY71" s="669"/>
      <c r="JOZ71" s="669"/>
      <c r="JPA71" s="669"/>
      <c r="JPB71" s="669"/>
      <c r="JPC71" s="669"/>
      <c r="JPD71" s="669"/>
      <c r="JPE71" s="669"/>
      <c r="JPF71" s="669"/>
      <c r="JPG71" s="669"/>
      <c r="JPH71" s="669"/>
      <c r="JPI71" s="669"/>
      <c r="JPJ71" s="669"/>
      <c r="JPK71" s="669"/>
      <c r="JPL71" s="669"/>
      <c r="JPM71" s="669"/>
      <c r="JPN71" s="669"/>
      <c r="JPO71" s="669"/>
      <c r="JPP71" s="669"/>
      <c r="JPQ71" s="669"/>
      <c r="JPR71" s="669"/>
      <c r="JPS71" s="669"/>
      <c r="JPT71" s="669"/>
      <c r="JPU71" s="669"/>
      <c r="JPV71" s="669"/>
      <c r="JPW71" s="669"/>
      <c r="JPX71" s="669"/>
      <c r="JPY71" s="669"/>
      <c r="JPZ71" s="669"/>
      <c r="JQA71" s="669"/>
      <c r="JQB71" s="669"/>
      <c r="JQC71" s="669"/>
      <c r="JQD71" s="669"/>
      <c r="JQE71" s="669"/>
      <c r="JQF71" s="669"/>
      <c r="JQG71" s="669"/>
      <c r="JQH71" s="669"/>
      <c r="JQI71" s="669"/>
      <c r="JQJ71" s="669"/>
      <c r="JQK71" s="669"/>
      <c r="JQL71" s="669"/>
      <c r="JQM71" s="669"/>
      <c r="JQN71" s="669"/>
      <c r="JQO71" s="669"/>
      <c r="JQP71" s="669"/>
      <c r="JQQ71" s="669"/>
      <c r="JQR71" s="669"/>
      <c r="JQS71" s="669"/>
      <c r="JQT71" s="669"/>
      <c r="JQU71" s="669"/>
      <c r="JQV71" s="669"/>
      <c r="JQW71" s="669"/>
      <c r="JQX71" s="669"/>
      <c r="JQY71" s="669"/>
      <c r="JQZ71" s="669"/>
      <c r="JRA71" s="669"/>
      <c r="JRB71" s="669"/>
      <c r="JRC71" s="669"/>
      <c r="JRD71" s="669"/>
      <c r="JRE71" s="669"/>
      <c r="JRF71" s="669"/>
      <c r="JRG71" s="669"/>
      <c r="JRH71" s="669"/>
      <c r="JRI71" s="669"/>
      <c r="JRJ71" s="669"/>
      <c r="JRK71" s="669"/>
      <c r="JRL71" s="669"/>
      <c r="JRM71" s="669"/>
      <c r="JRN71" s="669"/>
      <c r="JRO71" s="669"/>
      <c r="JRP71" s="669"/>
      <c r="JRQ71" s="669"/>
      <c r="JRR71" s="669"/>
      <c r="JRS71" s="669"/>
      <c r="JRT71" s="669"/>
      <c r="JRU71" s="669"/>
      <c r="JRV71" s="669"/>
      <c r="JRW71" s="669"/>
      <c r="JRX71" s="669"/>
      <c r="JRY71" s="669"/>
      <c r="JRZ71" s="669"/>
      <c r="JSA71" s="669"/>
      <c r="JSB71" s="669"/>
      <c r="JSC71" s="669"/>
      <c r="JSD71" s="669"/>
      <c r="JSE71" s="669"/>
      <c r="JSF71" s="669"/>
      <c r="JSG71" s="669"/>
      <c r="JSH71" s="669"/>
      <c r="JSI71" s="669"/>
      <c r="JSJ71" s="669"/>
      <c r="JSK71" s="669"/>
      <c r="JSL71" s="669"/>
      <c r="JSM71" s="669"/>
      <c r="JSN71" s="669"/>
      <c r="JSO71" s="669"/>
      <c r="JSP71" s="669"/>
      <c r="JSQ71" s="669"/>
      <c r="JSR71" s="669"/>
      <c r="JSS71" s="669"/>
      <c r="JST71" s="669"/>
      <c r="JSU71" s="669"/>
      <c r="JSV71" s="669"/>
      <c r="JSW71" s="669"/>
      <c r="JSX71" s="669"/>
      <c r="JSY71" s="669"/>
      <c r="JSZ71" s="669"/>
      <c r="JTA71" s="669"/>
      <c r="JTB71" s="669"/>
      <c r="JTC71" s="669"/>
      <c r="JTD71" s="669"/>
      <c r="JTE71" s="669"/>
      <c r="JTF71" s="669"/>
      <c r="JTG71" s="669"/>
      <c r="JTH71" s="669"/>
      <c r="JTI71" s="669"/>
      <c r="JTJ71" s="669"/>
      <c r="JTK71" s="669"/>
      <c r="JTL71" s="669"/>
      <c r="JTM71" s="669"/>
      <c r="JTN71" s="669"/>
      <c r="JTO71" s="669"/>
      <c r="JTP71" s="669"/>
      <c r="JTQ71" s="669"/>
      <c r="JTR71" s="669"/>
      <c r="JTS71" s="669"/>
      <c r="JTT71" s="669"/>
      <c r="JTU71" s="669"/>
      <c r="JTV71" s="669"/>
      <c r="JTW71" s="669"/>
      <c r="JTX71" s="669"/>
      <c r="JTY71" s="669"/>
      <c r="JTZ71" s="669"/>
      <c r="JUA71" s="669"/>
      <c r="JUB71" s="669"/>
      <c r="JUC71" s="669"/>
      <c r="JUD71" s="669"/>
      <c r="JUE71" s="669"/>
      <c r="JUF71" s="669"/>
      <c r="JUG71" s="669"/>
      <c r="JUH71" s="669"/>
      <c r="JUI71" s="669"/>
      <c r="JUJ71" s="669"/>
      <c r="JUK71" s="669"/>
      <c r="JUL71" s="669"/>
      <c r="JUM71" s="669"/>
      <c r="JUN71" s="669"/>
      <c r="JUO71" s="669"/>
      <c r="JUP71" s="669"/>
      <c r="JUQ71" s="669"/>
      <c r="JUR71" s="669"/>
      <c r="JUS71" s="669"/>
      <c r="JUT71" s="669"/>
      <c r="JUU71" s="669"/>
      <c r="JUV71" s="669"/>
      <c r="JUW71" s="669"/>
      <c r="JUX71" s="669"/>
      <c r="JUY71" s="669"/>
      <c r="JUZ71" s="669"/>
      <c r="JVA71" s="669"/>
      <c r="JVB71" s="669"/>
      <c r="JVC71" s="669"/>
      <c r="JVD71" s="669"/>
      <c r="JVE71" s="669"/>
      <c r="JVF71" s="669"/>
      <c r="JVG71" s="669"/>
      <c r="JVH71" s="669"/>
      <c r="JVI71" s="669"/>
      <c r="JVJ71" s="669"/>
      <c r="JVK71" s="669"/>
      <c r="JVL71" s="669"/>
      <c r="JVM71" s="669"/>
      <c r="JVN71" s="669"/>
      <c r="JVO71" s="669"/>
      <c r="JVP71" s="669"/>
      <c r="JVQ71" s="669"/>
      <c r="JVR71" s="669"/>
      <c r="JVS71" s="669"/>
      <c r="JVT71" s="669"/>
      <c r="JVU71" s="669"/>
      <c r="JVV71" s="669"/>
      <c r="JVW71" s="669"/>
      <c r="JVX71" s="669"/>
      <c r="JVY71" s="669"/>
      <c r="JVZ71" s="669"/>
      <c r="JWA71" s="669"/>
      <c r="JWB71" s="669"/>
      <c r="JWC71" s="669"/>
      <c r="JWD71" s="669"/>
      <c r="JWE71" s="669"/>
      <c r="JWF71" s="669"/>
      <c r="JWG71" s="669"/>
      <c r="JWH71" s="669"/>
      <c r="JWI71" s="669"/>
      <c r="JWJ71" s="669"/>
      <c r="JWK71" s="669"/>
      <c r="JWL71" s="669"/>
      <c r="JWM71" s="669"/>
      <c r="JWN71" s="669"/>
      <c r="JWO71" s="669"/>
      <c r="JWP71" s="669"/>
      <c r="JWQ71" s="669"/>
      <c r="JWR71" s="669"/>
      <c r="JWS71" s="669"/>
      <c r="JWT71" s="669"/>
      <c r="JWU71" s="669"/>
      <c r="JWV71" s="669"/>
      <c r="JWW71" s="669"/>
      <c r="JWX71" s="669"/>
      <c r="JWY71" s="669"/>
      <c r="JWZ71" s="669"/>
      <c r="JXA71" s="669"/>
      <c r="JXB71" s="669"/>
      <c r="JXC71" s="669"/>
      <c r="JXD71" s="669"/>
      <c r="JXE71" s="669"/>
      <c r="JXF71" s="669"/>
      <c r="JXG71" s="669"/>
      <c r="JXH71" s="669"/>
      <c r="JXI71" s="669"/>
      <c r="JXJ71" s="669"/>
      <c r="JXK71" s="669"/>
      <c r="JXL71" s="669"/>
      <c r="JXM71" s="669"/>
      <c r="JXN71" s="669"/>
      <c r="JXO71" s="669"/>
      <c r="JXP71" s="669"/>
      <c r="JXQ71" s="669"/>
      <c r="JXR71" s="669"/>
      <c r="JXS71" s="669"/>
      <c r="JXT71" s="669"/>
      <c r="JXU71" s="669"/>
      <c r="JXV71" s="669"/>
      <c r="JXW71" s="669"/>
      <c r="JXX71" s="669"/>
      <c r="JXY71" s="669"/>
      <c r="JXZ71" s="669"/>
      <c r="JYA71" s="669"/>
      <c r="JYB71" s="669"/>
      <c r="JYC71" s="669"/>
      <c r="JYD71" s="669"/>
      <c r="JYE71" s="669"/>
      <c r="JYF71" s="669"/>
      <c r="JYG71" s="669"/>
      <c r="JYH71" s="669"/>
      <c r="JYI71" s="669"/>
      <c r="JYJ71" s="669"/>
      <c r="JYK71" s="669"/>
      <c r="JYL71" s="669"/>
      <c r="JYM71" s="669"/>
      <c r="JYN71" s="669"/>
      <c r="JYO71" s="669"/>
      <c r="JYP71" s="669"/>
      <c r="JYQ71" s="669"/>
      <c r="JYR71" s="669"/>
      <c r="JYS71" s="669"/>
      <c r="JYT71" s="669"/>
      <c r="JYU71" s="669"/>
      <c r="JYV71" s="669"/>
      <c r="JYW71" s="669"/>
      <c r="JYX71" s="669"/>
      <c r="JYY71" s="669"/>
      <c r="JYZ71" s="669"/>
      <c r="JZA71" s="669"/>
      <c r="JZB71" s="669"/>
      <c r="JZC71" s="669"/>
      <c r="JZD71" s="669"/>
      <c r="JZE71" s="669"/>
      <c r="JZF71" s="669"/>
      <c r="JZG71" s="669"/>
      <c r="JZH71" s="669"/>
      <c r="JZI71" s="669"/>
      <c r="JZJ71" s="669"/>
      <c r="JZK71" s="669"/>
      <c r="JZL71" s="669"/>
      <c r="JZM71" s="669"/>
      <c r="JZN71" s="669"/>
      <c r="JZO71" s="669"/>
      <c r="JZP71" s="669"/>
      <c r="JZQ71" s="669"/>
      <c r="JZR71" s="669"/>
      <c r="JZS71" s="669"/>
      <c r="JZT71" s="669"/>
      <c r="JZU71" s="669"/>
      <c r="JZV71" s="669"/>
      <c r="JZW71" s="669"/>
      <c r="JZX71" s="669"/>
      <c r="JZY71" s="669"/>
      <c r="JZZ71" s="669"/>
      <c r="KAA71" s="669"/>
      <c r="KAB71" s="669"/>
      <c r="KAC71" s="669"/>
      <c r="KAD71" s="669"/>
      <c r="KAE71" s="669"/>
      <c r="KAF71" s="669"/>
      <c r="KAG71" s="669"/>
      <c r="KAH71" s="669"/>
      <c r="KAI71" s="669"/>
      <c r="KAJ71" s="669"/>
      <c r="KAK71" s="669"/>
      <c r="KAL71" s="669"/>
      <c r="KAM71" s="669"/>
      <c r="KAN71" s="669"/>
      <c r="KAO71" s="669"/>
      <c r="KAP71" s="669"/>
      <c r="KAQ71" s="669"/>
      <c r="KAR71" s="669"/>
      <c r="KAS71" s="669"/>
      <c r="KAT71" s="669"/>
      <c r="KAU71" s="669"/>
      <c r="KAV71" s="669"/>
      <c r="KAW71" s="669"/>
      <c r="KAX71" s="669"/>
      <c r="KAY71" s="669"/>
      <c r="KAZ71" s="669"/>
      <c r="KBA71" s="669"/>
      <c r="KBB71" s="669"/>
      <c r="KBC71" s="669"/>
      <c r="KBD71" s="669"/>
      <c r="KBE71" s="669"/>
      <c r="KBF71" s="669"/>
      <c r="KBG71" s="669"/>
      <c r="KBH71" s="669"/>
      <c r="KBI71" s="669"/>
      <c r="KBJ71" s="669"/>
      <c r="KBK71" s="669"/>
      <c r="KBL71" s="669"/>
      <c r="KBM71" s="669"/>
      <c r="KBN71" s="669"/>
      <c r="KBO71" s="669"/>
      <c r="KBP71" s="669"/>
      <c r="KBQ71" s="669"/>
      <c r="KBR71" s="669"/>
      <c r="KBS71" s="669"/>
      <c r="KBT71" s="669"/>
      <c r="KBU71" s="669"/>
      <c r="KBV71" s="669"/>
      <c r="KBW71" s="669"/>
      <c r="KBX71" s="669"/>
      <c r="KBY71" s="669"/>
      <c r="KBZ71" s="669"/>
      <c r="KCA71" s="669"/>
      <c r="KCB71" s="669"/>
      <c r="KCC71" s="669"/>
      <c r="KCD71" s="669"/>
      <c r="KCE71" s="669"/>
      <c r="KCF71" s="669"/>
      <c r="KCG71" s="669"/>
      <c r="KCH71" s="669"/>
      <c r="KCI71" s="669"/>
      <c r="KCJ71" s="669"/>
      <c r="KCK71" s="669"/>
      <c r="KCL71" s="669"/>
      <c r="KCM71" s="669"/>
      <c r="KCN71" s="669"/>
      <c r="KCO71" s="669"/>
      <c r="KCP71" s="669"/>
      <c r="KCQ71" s="669"/>
      <c r="KCR71" s="669"/>
      <c r="KCS71" s="669"/>
      <c r="KCT71" s="669"/>
      <c r="KCU71" s="669"/>
      <c r="KCV71" s="669"/>
      <c r="KCW71" s="669"/>
      <c r="KCX71" s="669"/>
      <c r="KCY71" s="669"/>
      <c r="KCZ71" s="669"/>
      <c r="KDA71" s="669"/>
      <c r="KDB71" s="669"/>
      <c r="KDC71" s="669"/>
      <c r="KDD71" s="669"/>
      <c r="KDE71" s="669"/>
      <c r="KDF71" s="669"/>
      <c r="KDG71" s="669"/>
      <c r="KDH71" s="669"/>
      <c r="KDI71" s="669"/>
      <c r="KDJ71" s="669"/>
      <c r="KDK71" s="669"/>
      <c r="KDL71" s="669"/>
      <c r="KDM71" s="669"/>
      <c r="KDN71" s="669"/>
      <c r="KDO71" s="669"/>
      <c r="KDP71" s="669"/>
      <c r="KDQ71" s="669"/>
      <c r="KDR71" s="669"/>
      <c r="KDS71" s="669"/>
      <c r="KDT71" s="669"/>
      <c r="KDU71" s="669"/>
      <c r="KDV71" s="669"/>
      <c r="KDW71" s="669"/>
      <c r="KDX71" s="669"/>
      <c r="KDY71" s="669"/>
      <c r="KDZ71" s="669"/>
      <c r="KEA71" s="669"/>
      <c r="KEB71" s="669"/>
      <c r="KEC71" s="669"/>
      <c r="KED71" s="669"/>
      <c r="KEE71" s="669"/>
      <c r="KEF71" s="669"/>
      <c r="KEG71" s="669"/>
      <c r="KEH71" s="669"/>
      <c r="KEI71" s="669"/>
      <c r="KEJ71" s="669"/>
      <c r="KEK71" s="669"/>
      <c r="KEL71" s="669"/>
      <c r="KEM71" s="669"/>
      <c r="KEN71" s="669"/>
      <c r="KEO71" s="669"/>
      <c r="KEP71" s="669"/>
      <c r="KEQ71" s="669"/>
      <c r="KER71" s="669"/>
      <c r="KES71" s="669"/>
      <c r="KET71" s="669"/>
      <c r="KEU71" s="669"/>
      <c r="KEV71" s="669"/>
      <c r="KEW71" s="669"/>
      <c r="KEX71" s="669"/>
      <c r="KEY71" s="669"/>
      <c r="KEZ71" s="669"/>
      <c r="KFA71" s="669"/>
      <c r="KFB71" s="669"/>
      <c r="KFC71" s="669"/>
      <c r="KFD71" s="669"/>
      <c r="KFE71" s="669"/>
      <c r="KFF71" s="669"/>
      <c r="KFG71" s="669"/>
      <c r="KFH71" s="669"/>
      <c r="KFI71" s="669"/>
      <c r="KFJ71" s="669"/>
      <c r="KFK71" s="669"/>
      <c r="KFL71" s="669"/>
      <c r="KFM71" s="669"/>
      <c r="KFN71" s="669"/>
      <c r="KFO71" s="669"/>
      <c r="KFP71" s="669"/>
      <c r="KFQ71" s="669"/>
      <c r="KFR71" s="669"/>
      <c r="KFS71" s="669"/>
      <c r="KFT71" s="669"/>
      <c r="KFU71" s="669"/>
      <c r="KFV71" s="669"/>
      <c r="KFW71" s="669"/>
      <c r="KFX71" s="669"/>
      <c r="KFY71" s="669"/>
      <c r="KFZ71" s="669"/>
      <c r="KGA71" s="669"/>
      <c r="KGB71" s="669"/>
      <c r="KGC71" s="669"/>
      <c r="KGD71" s="669"/>
      <c r="KGE71" s="669"/>
      <c r="KGF71" s="669"/>
      <c r="KGG71" s="669"/>
      <c r="KGH71" s="669"/>
      <c r="KGI71" s="669"/>
      <c r="KGJ71" s="669"/>
      <c r="KGK71" s="669"/>
      <c r="KGL71" s="669"/>
      <c r="KGM71" s="669"/>
      <c r="KGN71" s="669"/>
      <c r="KGO71" s="669"/>
      <c r="KGP71" s="669"/>
      <c r="KGQ71" s="669"/>
      <c r="KGR71" s="669"/>
      <c r="KGS71" s="669"/>
      <c r="KGT71" s="669"/>
      <c r="KGU71" s="669"/>
      <c r="KGV71" s="669"/>
      <c r="KGW71" s="669"/>
      <c r="KGX71" s="669"/>
      <c r="KGY71" s="669"/>
      <c r="KGZ71" s="669"/>
      <c r="KHA71" s="669"/>
      <c r="KHB71" s="669"/>
      <c r="KHC71" s="669"/>
      <c r="KHD71" s="669"/>
      <c r="KHE71" s="669"/>
      <c r="KHF71" s="669"/>
      <c r="KHG71" s="669"/>
      <c r="KHH71" s="669"/>
      <c r="KHI71" s="669"/>
      <c r="KHJ71" s="669"/>
      <c r="KHK71" s="669"/>
      <c r="KHL71" s="669"/>
      <c r="KHM71" s="669"/>
      <c r="KHN71" s="669"/>
      <c r="KHO71" s="669"/>
      <c r="KHP71" s="669"/>
      <c r="KHQ71" s="669"/>
      <c r="KHR71" s="669"/>
      <c r="KHS71" s="669"/>
      <c r="KHT71" s="669"/>
      <c r="KHU71" s="669"/>
      <c r="KHV71" s="669"/>
      <c r="KHW71" s="669"/>
      <c r="KHX71" s="669"/>
      <c r="KHY71" s="669"/>
      <c r="KHZ71" s="669"/>
      <c r="KIA71" s="669"/>
      <c r="KIB71" s="669"/>
      <c r="KIC71" s="669"/>
      <c r="KID71" s="669"/>
      <c r="KIE71" s="669"/>
      <c r="KIF71" s="669"/>
      <c r="KIG71" s="669"/>
      <c r="KIH71" s="669"/>
      <c r="KII71" s="669"/>
      <c r="KIJ71" s="669"/>
      <c r="KIK71" s="669"/>
      <c r="KIL71" s="669"/>
      <c r="KIM71" s="669"/>
      <c r="KIN71" s="669"/>
      <c r="KIO71" s="669"/>
      <c r="KIP71" s="669"/>
      <c r="KIQ71" s="669"/>
      <c r="KIR71" s="669"/>
      <c r="KIS71" s="669"/>
      <c r="KIT71" s="669"/>
      <c r="KIU71" s="669"/>
      <c r="KIV71" s="669"/>
      <c r="KIW71" s="669"/>
      <c r="KIX71" s="669"/>
      <c r="KIY71" s="669"/>
      <c r="KIZ71" s="669"/>
      <c r="KJA71" s="669"/>
      <c r="KJB71" s="669"/>
      <c r="KJC71" s="669"/>
      <c r="KJD71" s="669"/>
      <c r="KJE71" s="669"/>
      <c r="KJF71" s="669"/>
      <c r="KJG71" s="669"/>
      <c r="KJH71" s="669"/>
      <c r="KJI71" s="669"/>
      <c r="KJJ71" s="669"/>
      <c r="KJK71" s="669"/>
      <c r="KJL71" s="669"/>
      <c r="KJM71" s="669"/>
      <c r="KJN71" s="669"/>
      <c r="KJO71" s="669"/>
      <c r="KJP71" s="669"/>
      <c r="KJQ71" s="669"/>
      <c r="KJR71" s="669"/>
      <c r="KJS71" s="669"/>
      <c r="KJT71" s="669"/>
      <c r="KJU71" s="669"/>
      <c r="KJV71" s="669"/>
      <c r="KJW71" s="669"/>
      <c r="KJX71" s="669"/>
      <c r="KJY71" s="669"/>
      <c r="KJZ71" s="669"/>
      <c r="KKA71" s="669"/>
      <c r="KKB71" s="669"/>
      <c r="KKC71" s="669"/>
      <c r="KKD71" s="669"/>
      <c r="KKE71" s="669"/>
      <c r="KKF71" s="669"/>
      <c r="KKG71" s="669"/>
      <c r="KKH71" s="669"/>
      <c r="KKI71" s="669"/>
      <c r="KKJ71" s="669"/>
      <c r="KKK71" s="669"/>
      <c r="KKL71" s="669"/>
      <c r="KKM71" s="669"/>
      <c r="KKN71" s="669"/>
      <c r="KKO71" s="669"/>
      <c r="KKP71" s="669"/>
      <c r="KKQ71" s="669"/>
      <c r="KKR71" s="669"/>
      <c r="KKS71" s="669"/>
      <c r="KKT71" s="669"/>
      <c r="KKU71" s="669"/>
      <c r="KKV71" s="669"/>
      <c r="KKW71" s="669"/>
      <c r="KKX71" s="669"/>
      <c r="KKY71" s="669"/>
      <c r="KKZ71" s="669"/>
      <c r="KLA71" s="669"/>
      <c r="KLB71" s="669"/>
      <c r="KLC71" s="669"/>
      <c r="KLD71" s="669"/>
      <c r="KLE71" s="669"/>
      <c r="KLF71" s="669"/>
      <c r="KLG71" s="669"/>
      <c r="KLH71" s="669"/>
      <c r="KLI71" s="669"/>
      <c r="KLJ71" s="669"/>
      <c r="KLK71" s="669"/>
      <c r="KLL71" s="669"/>
      <c r="KLM71" s="669"/>
      <c r="KLN71" s="669"/>
      <c r="KLO71" s="669"/>
      <c r="KLP71" s="669"/>
      <c r="KLQ71" s="669"/>
      <c r="KLR71" s="669"/>
      <c r="KLS71" s="669"/>
      <c r="KLT71" s="669"/>
      <c r="KLU71" s="669"/>
      <c r="KLV71" s="669"/>
      <c r="KLW71" s="669"/>
      <c r="KLX71" s="669"/>
      <c r="KLY71" s="669"/>
      <c r="KLZ71" s="669"/>
      <c r="KMA71" s="669"/>
      <c r="KMB71" s="669"/>
      <c r="KMC71" s="669"/>
      <c r="KMD71" s="669"/>
      <c r="KME71" s="669"/>
      <c r="KMF71" s="669"/>
      <c r="KMG71" s="669"/>
      <c r="KMH71" s="669"/>
      <c r="KMI71" s="669"/>
      <c r="KMJ71" s="669"/>
      <c r="KMK71" s="669"/>
      <c r="KML71" s="669"/>
      <c r="KMM71" s="669"/>
      <c r="KMN71" s="669"/>
      <c r="KMO71" s="669"/>
      <c r="KMP71" s="669"/>
      <c r="KMQ71" s="669"/>
      <c r="KMR71" s="669"/>
      <c r="KMS71" s="669"/>
      <c r="KMT71" s="669"/>
      <c r="KMU71" s="669"/>
      <c r="KMV71" s="669"/>
      <c r="KMW71" s="669"/>
      <c r="KMX71" s="669"/>
      <c r="KMY71" s="669"/>
      <c r="KMZ71" s="669"/>
      <c r="KNA71" s="669"/>
      <c r="KNB71" s="669"/>
      <c r="KNC71" s="669"/>
      <c r="KND71" s="669"/>
      <c r="KNE71" s="669"/>
      <c r="KNF71" s="669"/>
      <c r="KNG71" s="669"/>
      <c r="KNH71" s="669"/>
      <c r="KNI71" s="669"/>
      <c r="KNJ71" s="669"/>
      <c r="KNK71" s="669"/>
      <c r="KNL71" s="669"/>
      <c r="KNM71" s="669"/>
      <c r="KNN71" s="669"/>
      <c r="KNO71" s="669"/>
      <c r="KNP71" s="669"/>
      <c r="KNQ71" s="669"/>
      <c r="KNR71" s="669"/>
      <c r="KNS71" s="669"/>
      <c r="KNT71" s="669"/>
      <c r="KNU71" s="669"/>
      <c r="KNV71" s="669"/>
      <c r="KNW71" s="669"/>
      <c r="KNX71" s="669"/>
      <c r="KNY71" s="669"/>
      <c r="KNZ71" s="669"/>
      <c r="KOA71" s="669"/>
      <c r="KOB71" s="669"/>
      <c r="KOC71" s="669"/>
      <c r="KOD71" s="669"/>
      <c r="KOE71" s="669"/>
      <c r="KOF71" s="669"/>
      <c r="KOG71" s="669"/>
      <c r="KOH71" s="669"/>
      <c r="KOI71" s="669"/>
      <c r="KOJ71" s="669"/>
      <c r="KOK71" s="669"/>
      <c r="KOL71" s="669"/>
      <c r="KOM71" s="669"/>
      <c r="KON71" s="669"/>
      <c r="KOO71" s="669"/>
      <c r="KOP71" s="669"/>
      <c r="KOQ71" s="669"/>
      <c r="KOR71" s="669"/>
      <c r="KOS71" s="669"/>
      <c r="KOT71" s="669"/>
      <c r="KOU71" s="669"/>
      <c r="KOV71" s="669"/>
      <c r="KOW71" s="669"/>
      <c r="KOX71" s="669"/>
      <c r="KOY71" s="669"/>
      <c r="KOZ71" s="669"/>
      <c r="KPA71" s="669"/>
      <c r="KPB71" s="669"/>
      <c r="KPC71" s="669"/>
      <c r="KPD71" s="669"/>
      <c r="KPE71" s="669"/>
      <c r="KPF71" s="669"/>
      <c r="KPG71" s="669"/>
      <c r="KPH71" s="669"/>
      <c r="KPI71" s="669"/>
      <c r="KPJ71" s="669"/>
      <c r="KPK71" s="669"/>
      <c r="KPL71" s="669"/>
      <c r="KPM71" s="669"/>
      <c r="KPN71" s="669"/>
      <c r="KPO71" s="669"/>
      <c r="KPP71" s="669"/>
      <c r="KPQ71" s="669"/>
      <c r="KPR71" s="669"/>
      <c r="KPS71" s="669"/>
      <c r="KPT71" s="669"/>
      <c r="KPU71" s="669"/>
      <c r="KPV71" s="669"/>
      <c r="KPW71" s="669"/>
      <c r="KPX71" s="669"/>
      <c r="KPY71" s="669"/>
      <c r="KPZ71" s="669"/>
      <c r="KQA71" s="669"/>
      <c r="KQB71" s="669"/>
      <c r="KQC71" s="669"/>
      <c r="KQD71" s="669"/>
      <c r="KQE71" s="669"/>
      <c r="KQF71" s="669"/>
      <c r="KQG71" s="669"/>
      <c r="KQH71" s="669"/>
      <c r="KQI71" s="669"/>
      <c r="KQJ71" s="669"/>
      <c r="KQK71" s="669"/>
      <c r="KQL71" s="669"/>
      <c r="KQM71" s="669"/>
      <c r="KQN71" s="669"/>
      <c r="KQO71" s="669"/>
      <c r="KQP71" s="669"/>
      <c r="KQQ71" s="669"/>
      <c r="KQR71" s="669"/>
      <c r="KQS71" s="669"/>
      <c r="KQT71" s="669"/>
      <c r="KQU71" s="669"/>
      <c r="KQV71" s="669"/>
      <c r="KQW71" s="669"/>
      <c r="KQX71" s="669"/>
      <c r="KQY71" s="669"/>
      <c r="KQZ71" s="669"/>
      <c r="KRA71" s="669"/>
      <c r="KRB71" s="669"/>
      <c r="KRC71" s="669"/>
      <c r="KRD71" s="669"/>
      <c r="KRE71" s="669"/>
      <c r="KRF71" s="669"/>
      <c r="KRG71" s="669"/>
      <c r="KRH71" s="669"/>
      <c r="KRI71" s="669"/>
      <c r="KRJ71" s="669"/>
      <c r="KRK71" s="669"/>
      <c r="KRL71" s="669"/>
      <c r="KRM71" s="669"/>
      <c r="KRN71" s="669"/>
      <c r="KRO71" s="669"/>
      <c r="KRP71" s="669"/>
      <c r="KRQ71" s="669"/>
      <c r="KRR71" s="669"/>
      <c r="KRS71" s="669"/>
      <c r="KRT71" s="669"/>
      <c r="KRU71" s="669"/>
      <c r="KRV71" s="669"/>
      <c r="KRW71" s="669"/>
      <c r="KRX71" s="669"/>
      <c r="KRY71" s="669"/>
      <c r="KRZ71" s="669"/>
      <c r="KSA71" s="669"/>
      <c r="KSB71" s="669"/>
      <c r="KSC71" s="669"/>
      <c r="KSD71" s="669"/>
      <c r="KSE71" s="669"/>
      <c r="KSF71" s="669"/>
      <c r="KSG71" s="669"/>
      <c r="KSH71" s="669"/>
      <c r="KSI71" s="669"/>
      <c r="KSJ71" s="669"/>
      <c r="KSK71" s="669"/>
      <c r="KSL71" s="669"/>
      <c r="KSM71" s="669"/>
      <c r="KSN71" s="669"/>
      <c r="KSO71" s="669"/>
      <c r="KSP71" s="669"/>
      <c r="KSQ71" s="669"/>
      <c r="KSR71" s="669"/>
      <c r="KSS71" s="669"/>
      <c r="KST71" s="669"/>
      <c r="KSU71" s="669"/>
      <c r="KSV71" s="669"/>
      <c r="KSW71" s="669"/>
      <c r="KSX71" s="669"/>
      <c r="KSY71" s="669"/>
      <c r="KSZ71" s="669"/>
      <c r="KTA71" s="669"/>
      <c r="KTB71" s="669"/>
      <c r="KTC71" s="669"/>
      <c r="KTD71" s="669"/>
      <c r="KTE71" s="669"/>
      <c r="KTF71" s="669"/>
      <c r="KTG71" s="669"/>
      <c r="KTH71" s="669"/>
      <c r="KTI71" s="669"/>
      <c r="KTJ71" s="669"/>
      <c r="KTK71" s="669"/>
      <c r="KTL71" s="669"/>
      <c r="KTM71" s="669"/>
      <c r="KTN71" s="669"/>
      <c r="KTO71" s="669"/>
      <c r="KTP71" s="669"/>
      <c r="KTQ71" s="669"/>
      <c r="KTR71" s="669"/>
      <c r="KTS71" s="669"/>
      <c r="KTT71" s="669"/>
      <c r="KTU71" s="669"/>
      <c r="KTV71" s="669"/>
      <c r="KTW71" s="669"/>
      <c r="KTX71" s="669"/>
      <c r="KTY71" s="669"/>
      <c r="KTZ71" s="669"/>
      <c r="KUA71" s="669"/>
      <c r="KUB71" s="669"/>
      <c r="KUC71" s="669"/>
      <c r="KUD71" s="669"/>
      <c r="KUE71" s="669"/>
      <c r="KUF71" s="669"/>
      <c r="KUG71" s="669"/>
      <c r="KUH71" s="669"/>
      <c r="KUI71" s="669"/>
      <c r="KUJ71" s="669"/>
      <c r="KUK71" s="669"/>
      <c r="KUL71" s="669"/>
      <c r="KUM71" s="669"/>
      <c r="KUN71" s="669"/>
      <c r="KUO71" s="669"/>
      <c r="KUP71" s="669"/>
      <c r="KUQ71" s="669"/>
      <c r="KUR71" s="669"/>
      <c r="KUS71" s="669"/>
      <c r="KUT71" s="669"/>
      <c r="KUU71" s="669"/>
      <c r="KUV71" s="669"/>
      <c r="KUW71" s="669"/>
      <c r="KUX71" s="669"/>
      <c r="KUY71" s="669"/>
      <c r="KUZ71" s="669"/>
      <c r="KVA71" s="669"/>
      <c r="KVB71" s="669"/>
      <c r="KVC71" s="669"/>
      <c r="KVD71" s="669"/>
      <c r="KVE71" s="669"/>
      <c r="KVF71" s="669"/>
      <c r="KVG71" s="669"/>
      <c r="KVH71" s="669"/>
      <c r="KVI71" s="669"/>
      <c r="KVJ71" s="669"/>
      <c r="KVK71" s="669"/>
      <c r="KVL71" s="669"/>
      <c r="KVM71" s="669"/>
      <c r="KVN71" s="669"/>
      <c r="KVO71" s="669"/>
      <c r="KVP71" s="669"/>
      <c r="KVQ71" s="669"/>
      <c r="KVR71" s="669"/>
      <c r="KVS71" s="669"/>
      <c r="KVT71" s="669"/>
      <c r="KVU71" s="669"/>
      <c r="KVV71" s="669"/>
      <c r="KVW71" s="669"/>
      <c r="KVX71" s="669"/>
      <c r="KVY71" s="669"/>
      <c r="KVZ71" s="669"/>
      <c r="KWA71" s="669"/>
      <c r="KWB71" s="669"/>
      <c r="KWC71" s="669"/>
      <c r="KWD71" s="669"/>
      <c r="KWE71" s="669"/>
      <c r="KWF71" s="669"/>
      <c r="KWG71" s="669"/>
      <c r="KWH71" s="669"/>
      <c r="KWI71" s="669"/>
      <c r="KWJ71" s="669"/>
      <c r="KWK71" s="669"/>
      <c r="KWL71" s="669"/>
      <c r="KWM71" s="669"/>
      <c r="KWN71" s="669"/>
      <c r="KWO71" s="669"/>
      <c r="KWP71" s="669"/>
      <c r="KWQ71" s="669"/>
      <c r="KWR71" s="669"/>
      <c r="KWS71" s="669"/>
      <c r="KWT71" s="669"/>
      <c r="KWU71" s="669"/>
      <c r="KWV71" s="669"/>
      <c r="KWW71" s="669"/>
      <c r="KWX71" s="669"/>
      <c r="KWY71" s="669"/>
      <c r="KWZ71" s="669"/>
      <c r="KXA71" s="669"/>
      <c r="KXB71" s="669"/>
      <c r="KXC71" s="669"/>
      <c r="KXD71" s="669"/>
      <c r="KXE71" s="669"/>
      <c r="KXF71" s="669"/>
      <c r="KXG71" s="669"/>
      <c r="KXH71" s="669"/>
      <c r="KXI71" s="669"/>
      <c r="KXJ71" s="669"/>
      <c r="KXK71" s="669"/>
      <c r="KXL71" s="669"/>
      <c r="KXM71" s="669"/>
      <c r="KXN71" s="669"/>
      <c r="KXO71" s="669"/>
      <c r="KXP71" s="669"/>
      <c r="KXQ71" s="669"/>
      <c r="KXR71" s="669"/>
      <c r="KXS71" s="669"/>
      <c r="KXT71" s="669"/>
      <c r="KXU71" s="669"/>
      <c r="KXV71" s="669"/>
      <c r="KXW71" s="669"/>
      <c r="KXX71" s="669"/>
      <c r="KXY71" s="669"/>
      <c r="KXZ71" s="669"/>
      <c r="KYA71" s="669"/>
      <c r="KYB71" s="669"/>
      <c r="KYC71" s="669"/>
      <c r="KYD71" s="669"/>
      <c r="KYE71" s="669"/>
      <c r="KYF71" s="669"/>
      <c r="KYG71" s="669"/>
      <c r="KYH71" s="669"/>
      <c r="KYI71" s="669"/>
      <c r="KYJ71" s="669"/>
      <c r="KYK71" s="669"/>
      <c r="KYL71" s="669"/>
      <c r="KYM71" s="669"/>
      <c r="KYN71" s="669"/>
      <c r="KYO71" s="669"/>
      <c r="KYP71" s="669"/>
      <c r="KYQ71" s="669"/>
      <c r="KYR71" s="669"/>
      <c r="KYS71" s="669"/>
      <c r="KYT71" s="669"/>
      <c r="KYU71" s="669"/>
      <c r="KYV71" s="669"/>
      <c r="KYW71" s="669"/>
      <c r="KYX71" s="669"/>
      <c r="KYY71" s="669"/>
      <c r="KYZ71" s="669"/>
      <c r="KZA71" s="669"/>
      <c r="KZB71" s="669"/>
      <c r="KZC71" s="669"/>
      <c r="KZD71" s="669"/>
      <c r="KZE71" s="669"/>
      <c r="KZF71" s="669"/>
      <c r="KZG71" s="669"/>
      <c r="KZH71" s="669"/>
      <c r="KZI71" s="669"/>
      <c r="KZJ71" s="669"/>
      <c r="KZK71" s="669"/>
      <c r="KZL71" s="669"/>
      <c r="KZM71" s="669"/>
      <c r="KZN71" s="669"/>
      <c r="KZO71" s="669"/>
      <c r="KZP71" s="669"/>
      <c r="KZQ71" s="669"/>
      <c r="KZR71" s="669"/>
      <c r="KZS71" s="669"/>
      <c r="KZT71" s="669"/>
      <c r="KZU71" s="669"/>
      <c r="KZV71" s="669"/>
      <c r="KZW71" s="669"/>
      <c r="KZX71" s="669"/>
      <c r="KZY71" s="669"/>
      <c r="KZZ71" s="669"/>
      <c r="LAA71" s="669"/>
      <c r="LAB71" s="669"/>
      <c r="LAC71" s="669"/>
      <c r="LAD71" s="669"/>
      <c r="LAE71" s="669"/>
      <c r="LAF71" s="669"/>
      <c r="LAG71" s="669"/>
      <c r="LAH71" s="669"/>
      <c r="LAI71" s="669"/>
      <c r="LAJ71" s="669"/>
      <c r="LAK71" s="669"/>
      <c r="LAL71" s="669"/>
      <c r="LAM71" s="669"/>
      <c r="LAN71" s="669"/>
      <c r="LAO71" s="669"/>
      <c r="LAP71" s="669"/>
      <c r="LAQ71" s="669"/>
      <c r="LAR71" s="669"/>
      <c r="LAS71" s="669"/>
      <c r="LAT71" s="669"/>
      <c r="LAU71" s="669"/>
      <c r="LAV71" s="669"/>
      <c r="LAW71" s="669"/>
      <c r="LAX71" s="669"/>
      <c r="LAY71" s="669"/>
      <c r="LAZ71" s="669"/>
      <c r="LBA71" s="669"/>
      <c r="LBB71" s="669"/>
      <c r="LBC71" s="669"/>
      <c r="LBD71" s="669"/>
      <c r="LBE71" s="669"/>
      <c r="LBF71" s="669"/>
      <c r="LBG71" s="669"/>
      <c r="LBH71" s="669"/>
      <c r="LBI71" s="669"/>
      <c r="LBJ71" s="669"/>
      <c r="LBK71" s="669"/>
      <c r="LBL71" s="669"/>
      <c r="LBM71" s="669"/>
      <c r="LBN71" s="669"/>
      <c r="LBO71" s="669"/>
      <c r="LBP71" s="669"/>
      <c r="LBQ71" s="669"/>
      <c r="LBR71" s="669"/>
      <c r="LBS71" s="669"/>
      <c r="LBT71" s="669"/>
      <c r="LBU71" s="669"/>
      <c r="LBV71" s="669"/>
      <c r="LBW71" s="669"/>
      <c r="LBX71" s="669"/>
      <c r="LBY71" s="669"/>
      <c r="LBZ71" s="669"/>
      <c r="LCA71" s="669"/>
      <c r="LCB71" s="669"/>
      <c r="LCC71" s="669"/>
      <c r="LCD71" s="669"/>
      <c r="LCE71" s="669"/>
      <c r="LCF71" s="669"/>
      <c r="LCG71" s="669"/>
      <c r="LCH71" s="669"/>
      <c r="LCI71" s="669"/>
      <c r="LCJ71" s="669"/>
      <c r="LCK71" s="669"/>
      <c r="LCL71" s="669"/>
      <c r="LCM71" s="669"/>
      <c r="LCN71" s="669"/>
      <c r="LCO71" s="669"/>
      <c r="LCP71" s="669"/>
      <c r="LCQ71" s="669"/>
      <c r="LCR71" s="669"/>
      <c r="LCS71" s="669"/>
      <c r="LCT71" s="669"/>
      <c r="LCU71" s="669"/>
      <c r="LCV71" s="669"/>
      <c r="LCW71" s="669"/>
      <c r="LCX71" s="669"/>
      <c r="LCY71" s="669"/>
      <c r="LCZ71" s="669"/>
      <c r="LDA71" s="669"/>
      <c r="LDB71" s="669"/>
      <c r="LDC71" s="669"/>
      <c r="LDD71" s="669"/>
      <c r="LDE71" s="669"/>
      <c r="LDF71" s="669"/>
      <c r="LDG71" s="669"/>
      <c r="LDH71" s="669"/>
      <c r="LDI71" s="669"/>
      <c r="LDJ71" s="669"/>
      <c r="LDK71" s="669"/>
      <c r="LDL71" s="669"/>
      <c r="LDM71" s="669"/>
      <c r="LDN71" s="669"/>
      <c r="LDO71" s="669"/>
      <c r="LDP71" s="669"/>
      <c r="LDQ71" s="669"/>
      <c r="LDR71" s="669"/>
      <c r="LDS71" s="669"/>
      <c r="LDT71" s="669"/>
      <c r="LDU71" s="669"/>
      <c r="LDV71" s="669"/>
      <c r="LDW71" s="669"/>
      <c r="LDX71" s="669"/>
      <c r="LDY71" s="669"/>
      <c r="LDZ71" s="669"/>
      <c r="LEA71" s="669"/>
      <c r="LEB71" s="669"/>
      <c r="LEC71" s="669"/>
      <c r="LED71" s="669"/>
      <c r="LEE71" s="669"/>
      <c r="LEF71" s="669"/>
      <c r="LEG71" s="669"/>
      <c r="LEH71" s="669"/>
      <c r="LEI71" s="669"/>
      <c r="LEJ71" s="669"/>
      <c r="LEK71" s="669"/>
      <c r="LEL71" s="669"/>
      <c r="LEM71" s="669"/>
      <c r="LEN71" s="669"/>
      <c r="LEO71" s="669"/>
      <c r="LEP71" s="669"/>
      <c r="LEQ71" s="669"/>
      <c r="LER71" s="669"/>
      <c r="LES71" s="669"/>
      <c r="LET71" s="669"/>
      <c r="LEU71" s="669"/>
      <c r="LEV71" s="669"/>
      <c r="LEW71" s="669"/>
      <c r="LEX71" s="669"/>
      <c r="LEY71" s="669"/>
      <c r="LEZ71" s="669"/>
      <c r="LFA71" s="669"/>
      <c r="LFB71" s="669"/>
      <c r="LFC71" s="669"/>
      <c r="LFD71" s="669"/>
      <c r="LFE71" s="669"/>
      <c r="LFF71" s="669"/>
      <c r="LFG71" s="669"/>
      <c r="LFH71" s="669"/>
      <c r="LFI71" s="669"/>
      <c r="LFJ71" s="669"/>
      <c r="LFK71" s="669"/>
      <c r="LFL71" s="669"/>
      <c r="LFM71" s="669"/>
      <c r="LFN71" s="669"/>
      <c r="LFO71" s="669"/>
      <c r="LFP71" s="669"/>
      <c r="LFQ71" s="669"/>
      <c r="LFR71" s="669"/>
      <c r="LFS71" s="669"/>
      <c r="LFT71" s="669"/>
      <c r="LFU71" s="669"/>
      <c r="LFV71" s="669"/>
      <c r="LFW71" s="669"/>
      <c r="LFX71" s="669"/>
      <c r="LFY71" s="669"/>
      <c r="LFZ71" s="669"/>
      <c r="LGA71" s="669"/>
      <c r="LGB71" s="669"/>
      <c r="LGC71" s="669"/>
      <c r="LGD71" s="669"/>
      <c r="LGE71" s="669"/>
      <c r="LGF71" s="669"/>
      <c r="LGG71" s="669"/>
      <c r="LGH71" s="669"/>
      <c r="LGI71" s="669"/>
      <c r="LGJ71" s="669"/>
      <c r="LGK71" s="669"/>
      <c r="LGL71" s="669"/>
      <c r="LGM71" s="669"/>
      <c r="LGN71" s="669"/>
      <c r="LGO71" s="669"/>
      <c r="LGP71" s="669"/>
      <c r="LGQ71" s="669"/>
      <c r="LGR71" s="669"/>
      <c r="LGS71" s="669"/>
      <c r="LGT71" s="669"/>
      <c r="LGU71" s="669"/>
      <c r="LGV71" s="669"/>
      <c r="LGW71" s="669"/>
      <c r="LGX71" s="669"/>
      <c r="LGY71" s="669"/>
      <c r="LGZ71" s="669"/>
      <c r="LHA71" s="669"/>
      <c r="LHB71" s="669"/>
      <c r="LHC71" s="669"/>
      <c r="LHD71" s="669"/>
      <c r="LHE71" s="669"/>
      <c r="LHF71" s="669"/>
      <c r="LHG71" s="669"/>
      <c r="LHH71" s="669"/>
      <c r="LHI71" s="669"/>
      <c r="LHJ71" s="669"/>
      <c r="LHK71" s="669"/>
      <c r="LHL71" s="669"/>
      <c r="LHM71" s="669"/>
      <c r="LHN71" s="669"/>
      <c r="LHO71" s="669"/>
      <c r="LHP71" s="669"/>
      <c r="LHQ71" s="669"/>
      <c r="LHR71" s="669"/>
      <c r="LHS71" s="669"/>
      <c r="LHT71" s="669"/>
      <c r="LHU71" s="669"/>
      <c r="LHV71" s="669"/>
      <c r="LHW71" s="669"/>
      <c r="LHX71" s="669"/>
      <c r="LHY71" s="669"/>
      <c r="LHZ71" s="669"/>
      <c r="LIA71" s="669"/>
      <c r="LIB71" s="669"/>
      <c r="LIC71" s="669"/>
      <c r="LID71" s="669"/>
      <c r="LIE71" s="669"/>
      <c r="LIF71" s="669"/>
      <c r="LIG71" s="669"/>
      <c r="LIH71" s="669"/>
      <c r="LII71" s="669"/>
      <c r="LIJ71" s="669"/>
      <c r="LIK71" s="669"/>
      <c r="LIL71" s="669"/>
      <c r="LIM71" s="669"/>
      <c r="LIN71" s="669"/>
      <c r="LIO71" s="669"/>
      <c r="LIP71" s="669"/>
      <c r="LIQ71" s="669"/>
      <c r="LIR71" s="669"/>
      <c r="LIS71" s="669"/>
      <c r="LIT71" s="669"/>
      <c r="LIU71" s="669"/>
      <c r="LIV71" s="669"/>
      <c r="LIW71" s="669"/>
      <c r="LIX71" s="669"/>
      <c r="LIY71" s="669"/>
      <c r="LIZ71" s="669"/>
      <c r="LJA71" s="669"/>
      <c r="LJB71" s="669"/>
      <c r="LJC71" s="669"/>
      <c r="LJD71" s="669"/>
      <c r="LJE71" s="669"/>
      <c r="LJF71" s="669"/>
      <c r="LJG71" s="669"/>
      <c r="LJH71" s="669"/>
      <c r="LJI71" s="669"/>
      <c r="LJJ71" s="669"/>
      <c r="LJK71" s="669"/>
      <c r="LJL71" s="669"/>
      <c r="LJM71" s="669"/>
      <c r="LJN71" s="669"/>
      <c r="LJO71" s="669"/>
      <c r="LJP71" s="669"/>
      <c r="LJQ71" s="669"/>
      <c r="LJR71" s="669"/>
      <c r="LJS71" s="669"/>
      <c r="LJT71" s="669"/>
      <c r="LJU71" s="669"/>
      <c r="LJV71" s="669"/>
      <c r="LJW71" s="669"/>
      <c r="LJX71" s="669"/>
      <c r="LJY71" s="669"/>
      <c r="LJZ71" s="669"/>
      <c r="LKA71" s="669"/>
      <c r="LKB71" s="669"/>
      <c r="LKC71" s="669"/>
      <c r="LKD71" s="669"/>
      <c r="LKE71" s="669"/>
      <c r="LKF71" s="669"/>
      <c r="LKG71" s="669"/>
      <c r="LKH71" s="669"/>
      <c r="LKI71" s="669"/>
      <c r="LKJ71" s="669"/>
      <c r="LKK71" s="669"/>
      <c r="LKL71" s="669"/>
      <c r="LKM71" s="669"/>
      <c r="LKN71" s="669"/>
      <c r="LKO71" s="669"/>
      <c r="LKP71" s="669"/>
      <c r="LKQ71" s="669"/>
      <c r="LKR71" s="669"/>
      <c r="LKS71" s="669"/>
      <c r="LKT71" s="669"/>
      <c r="LKU71" s="669"/>
      <c r="LKV71" s="669"/>
      <c r="LKW71" s="669"/>
      <c r="LKX71" s="669"/>
      <c r="LKY71" s="669"/>
      <c r="LKZ71" s="669"/>
      <c r="LLA71" s="669"/>
      <c r="LLB71" s="669"/>
      <c r="LLC71" s="669"/>
      <c r="LLD71" s="669"/>
      <c r="LLE71" s="669"/>
      <c r="LLF71" s="669"/>
      <c r="LLG71" s="669"/>
      <c r="LLH71" s="669"/>
      <c r="LLI71" s="669"/>
      <c r="LLJ71" s="669"/>
      <c r="LLK71" s="669"/>
      <c r="LLL71" s="669"/>
      <c r="LLM71" s="669"/>
      <c r="LLN71" s="669"/>
      <c r="LLO71" s="669"/>
      <c r="LLP71" s="669"/>
      <c r="LLQ71" s="669"/>
      <c r="LLR71" s="669"/>
      <c r="LLS71" s="669"/>
      <c r="LLT71" s="669"/>
      <c r="LLU71" s="669"/>
      <c r="LLV71" s="669"/>
      <c r="LLW71" s="669"/>
      <c r="LLX71" s="669"/>
      <c r="LLY71" s="669"/>
      <c r="LLZ71" s="669"/>
      <c r="LMA71" s="669"/>
      <c r="LMB71" s="669"/>
      <c r="LMC71" s="669"/>
      <c r="LMD71" s="669"/>
      <c r="LME71" s="669"/>
      <c r="LMF71" s="669"/>
      <c r="LMG71" s="669"/>
      <c r="LMH71" s="669"/>
      <c r="LMI71" s="669"/>
      <c r="LMJ71" s="669"/>
      <c r="LMK71" s="669"/>
      <c r="LML71" s="669"/>
      <c r="LMM71" s="669"/>
      <c r="LMN71" s="669"/>
      <c r="LMO71" s="669"/>
      <c r="LMP71" s="669"/>
      <c r="LMQ71" s="669"/>
      <c r="LMR71" s="669"/>
      <c r="LMS71" s="669"/>
      <c r="LMT71" s="669"/>
      <c r="LMU71" s="669"/>
      <c r="LMV71" s="669"/>
      <c r="LMW71" s="669"/>
      <c r="LMX71" s="669"/>
      <c r="LMY71" s="669"/>
      <c r="LMZ71" s="669"/>
      <c r="LNA71" s="669"/>
      <c r="LNB71" s="669"/>
      <c r="LNC71" s="669"/>
      <c r="LND71" s="669"/>
      <c r="LNE71" s="669"/>
      <c r="LNF71" s="669"/>
      <c r="LNG71" s="669"/>
      <c r="LNH71" s="669"/>
      <c r="LNI71" s="669"/>
      <c r="LNJ71" s="669"/>
      <c r="LNK71" s="669"/>
      <c r="LNL71" s="669"/>
      <c r="LNM71" s="669"/>
      <c r="LNN71" s="669"/>
      <c r="LNO71" s="669"/>
      <c r="LNP71" s="669"/>
      <c r="LNQ71" s="669"/>
      <c r="LNR71" s="669"/>
      <c r="LNS71" s="669"/>
      <c r="LNT71" s="669"/>
      <c r="LNU71" s="669"/>
      <c r="LNV71" s="669"/>
      <c r="LNW71" s="669"/>
      <c r="LNX71" s="669"/>
      <c r="LNY71" s="669"/>
      <c r="LNZ71" s="669"/>
      <c r="LOA71" s="669"/>
      <c r="LOB71" s="669"/>
      <c r="LOC71" s="669"/>
      <c r="LOD71" s="669"/>
      <c r="LOE71" s="669"/>
      <c r="LOF71" s="669"/>
      <c r="LOG71" s="669"/>
      <c r="LOH71" s="669"/>
      <c r="LOI71" s="669"/>
      <c r="LOJ71" s="669"/>
      <c r="LOK71" s="669"/>
      <c r="LOL71" s="669"/>
      <c r="LOM71" s="669"/>
      <c r="LON71" s="669"/>
      <c r="LOO71" s="669"/>
      <c r="LOP71" s="669"/>
      <c r="LOQ71" s="669"/>
      <c r="LOR71" s="669"/>
      <c r="LOS71" s="669"/>
      <c r="LOT71" s="669"/>
      <c r="LOU71" s="669"/>
      <c r="LOV71" s="669"/>
      <c r="LOW71" s="669"/>
      <c r="LOX71" s="669"/>
      <c r="LOY71" s="669"/>
      <c r="LOZ71" s="669"/>
      <c r="LPA71" s="669"/>
      <c r="LPB71" s="669"/>
      <c r="LPC71" s="669"/>
      <c r="LPD71" s="669"/>
      <c r="LPE71" s="669"/>
      <c r="LPF71" s="669"/>
      <c r="LPG71" s="669"/>
      <c r="LPH71" s="669"/>
      <c r="LPI71" s="669"/>
      <c r="LPJ71" s="669"/>
      <c r="LPK71" s="669"/>
      <c r="LPL71" s="669"/>
      <c r="LPM71" s="669"/>
      <c r="LPN71" s="669"/>
      <c r="LPO71" s="669"/>
      <c r="LPP71" s="669"/>
      <c r="LPQ71" s="669"/>
      <c r="LPR71" s="669"/>
      <c r="LPS71" s="669"/>
      <c r="LPT71" s="669"/>
      <c r="LPU71" s="669"/>
      <c r="LPV71" s="669"/>
      <c r="LPW71" s="669"/>
      <c r="LPX71" s="669"/>
      <c r="LPY71" s="669"/>
      <c r="LPZ71" s="669"/>
      <c r="LQA71" s="669"/>
      <c r="LQB71" s="669"/>
      <c r="LQC71" s="669"/>
      <c r="LQD71" s="669"/>
      <c r="LQE71" s="669"/>
      <c r="LQF71" s="669"/>
      <c r="LQG71" s="669"/>
      <c r="LQH71" s="669"/>
      <c r="LQI71" s="669"/>
      <c r="LQJ71" s="669"/>
      <c r="LQK71" s="669"/>
      <c r="LQL71" s="669"/>
      <c r="LQM71" s="669"/>
      <c r="LQN71" s="669"/>
      <c r="LQO71" s="669"/>
      <c r="LQP71" s="669"/>
      <c r="LQQ71" s="669"/>
      <c r="LQR71" s="669"/>
      <c r="LQS71" s="669"/>
      <c r="LQT71" s="669"/>
      <c r="LQU71" s="669"/>
      <c r="LQV71" s="669"/>
      <c r="LQW71" s="669"/>
      <c r="LQX71" s="669"/>
      <c r="LQY71" s="669"/>
      <c r="LQZ71" s="669"/>
      <c r="LRA71" s="669"/>
      <c r="LRB71" s="669"/>
      <c r="LRC71" s="669"/>
      <c r="LRD71" s="669"/>
      <c r="LRE71" s="669"/>
      <c r="LRF71" s="669"/>
      <c r="LRG71" s="669"/>
      <c r="LRH71" s="669"/>
      <c r="LRI71" s="669"/>
      <c r="LRJ71" s="669"/>
      <c r="LRK71" s="669"/>
      <c r="LRL71" s="669"/>
      <c r="LRM71" s="669"/>
      <c r="LRN71" s="669"/>
      <c r="LRO71" s="669"/>
      <c r="LRP71" s="669"/>
      <c r="LRQ71" s="669"/>
      <c r="LRR71" s="669"/>
      <c r="LRS71" s="669"/>
      <c r="LRT71" s="669"/>
      <c r="LRU71" s="669"/>
      <c r="LRV71" s="669"/>
      <c r="LRW71" s="669"/>
      <c r="LRX71" s="669"/>
      <c r="LRY71" s="669"/>
      <c r="LRZ71" s="669"/>
      <c r="LSA71" s="669"/>
      <c r="LSB71" s="669"/>
      <c r="LSC71" s="669"/>
      <c r="LSD71" s="669"/>
      <c r="LSE71" s="669"/>
      <c r="LSF71" s="669"/>
      <c r="LSG71" s="669"/>
      <c r="LSH71" s="669"/>
      <c r="LSI71" s="669"/>
      <c r="LSJ71" s="669"/>
      <c r="LSK71" s="669"/>
      <c r="LSL71" s="669"/>
      <c r="LSM71" s="669"/>
      <c r="LSN71" s="669"/>
      <c r="LSO71" s="669"/>
      <c r="LSP71" s="669"/>
      <c r="LSQ71" s="669"/>
      <c r="LSR71" s="669"/>
      <c r="LSS71" s="669"/>
      <c r="LST71" s="669"/>
      <c r="LSU71" s="669"/>
      <c r="LSV71" s="669"/>
      <c r="LSW71" s="669"/>
      <c r="LSX71" s="669"/>
      <c r="LSY71" s="669"/>
      <c r="LSZ71" s="669"/>
      <c r="LTA71" s="669"/>
      <c r="LTB71" s="669"/>
      <c r="LTC71" s="669"/>
      <c r="LTD71" s="669"/>
      <c r="LTE71" s="669"/>
      <c r="LTF71" s="669"/>
      <c r="LTG71" s="669"/>
      <c r="LTH71" s="669"/>
      <c r="LTI71" s="669"/>
      <c r="LTJ71" s="669"/>
      <c r="LTK71" s="669"/>
      <c r="LTL71" s="669"/>
      <c r="LTM71" s="669"/>
      <c r="LTN71" s="669"/>
      <c r="LTO71" s="669"/>
      <c r="LTP71" s="669"/>
      <c r="LTQ71" s="669"/>
      <c r="LTR71" s="669"/>
      <c r="LTS71" s="669"/>
      <c r="LTT71" s="669"/>
      <c r="LTU71" s="669"/>
      <c r="LTV71" s="669"/>
      <c r="LTW71" s="669"/>
      <c r="LTX71" s="669"/>
      <c r="LTY71" s="669"/>
      <c r="LTZ71" s="669"/>
      <c r="LUA71" s="669"/>
      <c r="LUB71" s="669"/>
      <c r="LUC71" s="669"/>
      <c r="LUD71" s="669"/>
      <c r="LUE71" s="669"/>
      <c r="LUF71" s="669"/>
      <c r="LUG71" s="669"/>
      <c r="LUH71" s="669"/>
      <c r="LUI71" s="669"/>
      <c r="LUJ71" s="669"/>
      <c r="LUK71" s="669"/>
      <c r="LUL71" s="669"/>
      <c r="LUM71" s="669"/>
      <c r="LUN71" s="669"/>
      <c r="LUO71" s="669"/>
      <c r="LUP71" s="669"/>
      <c r="LUQ71" s="669"/>
      <c r="LUR71" s="669"/>
      <c r="LUS71" s="669"/>
      <c r="LUT71" s="669"/>
      <c r="LUU71" s="669"/>
      <c r="LUV71" s="669"/>
      <c r="LUW71" s="669"/>
      <c r="LUX71" s="669"/>
      <c r="LUY71" s="669"/>
      <c r="LUZ71" s="669"/>
      <c r="LVA71" s="669"/>
      <c r="LVB71" s="669"/>
      <c r="LVC71" s="669"/>
      <c r="LVD71" s="669"/>
      <c r="LVE71" s="669"/>
      <c r="LVF71" s="669"/>
      <c r="LVG71" s="669"/>
      <c r="LVH71" s="669"/>
      <c r="LVI71" s="669"/>
      <c r="LVJ71" s="669"/>
      <c r="LVK71" s="669"/>
      <c r="LVL71" s="669"/>
      <c r="LVM71" s="669"/>
      <c r="LVN71" s="669"/>
      <c r="LVO71" s="669"/>
      <c r="LVP71" s="669"/>
      <c r="LVQ71" s="669"/>
      <c r="LVR71" s="669"/>
      <c r="LVS71" s="669"/>
      <c r="LVT71" s="669"/>
      <c r="LVU71" s="669"/>
      <c r="LVV71" s="669"/>
      <c r="LVW71" s="669"/>
      <c r="LVX71" s="669"/>
      <c r="LVY71" s="669"/>
      <c r="LVZ71" s="669"/>
      <c r="LWA71" s="669"/>
      <c r="LWB71" s="669"/>
      <c r="LWC71" s="669"/>
      <c r="LWD71" s="669"/>
      <c r="LWE71" s="669"/>
      <c r="LWF71" s="669"/>
      <c r="LWG71" s="669"/>
      <c r="LWH71" s="669"/>
      <c r="LWI71" s="669"/>
      <c r="LWJ71" s="669"/>
      <c r="LWK71" s="669"/>
      <c r="LWL71" s="669"/>
      <c r="LWM71" s="669"/>
      <c r="LWN71" s="669"/>
      <c r="LWO71" s="669"/>
      <c r="LWP71" s="669"/>
      <c r="LWQ71" s="669"/>
      <c r="LWR71" s="669"/>
      <c r="LWS71" s="669"/>
      <c r="LWT71" s="669"/>
      <c r="LWU71" s="669"/>
      <c r="LWV71" s="669"/>
      <c r="LWW71" s="669"/>
      <c r="LWX71" s="669"/>
      <c r="LWY71" s="669"/>
      <c r="LWZ71" s="669"/>
      <c r="LXA71" s="669"/>
      <c r="LXB71" s="669"/>
      <c r="LXC71" s="669"/>
      <c r="LXD71" s="669"/>
      <c r="LXE71" s="669"/>
      <c r="LXF71" s="669"/>
      <c r="LXG71" s="669"/>
      <c r="LXH71" s="669"/>
      <c r="LXI71" s="669"/>
      <c r="LXJ71" s="669"/>
      <c r="LXK71" s="669"/>
      <c r="LXL71" s="669"/>
      <c r="LXM71" s="669"/>
      <c r="LXN71" s="669"/>
      <c r="LXO71" s="669"/>
      <c r="LXP71" s="669"/>
      <c r="LXQ71" s="669"/>
      <c r="LXR71" s="669"/>
      <c r="LXS71" s="669"/>
      <c r="LXT71" s="669"/>
      <c r="LXU71" s="669"/>
      <c r="LXV71" s="669"/>
      <c r="LXW71" s="669"/>
      <c r="LXX71" s="669"/>
      <c r="LXY71" s="669"/>
      <c r="LXZ71" s="669"/>
      <c r="LYA71" s="669"/>
      <c r="LYB71" s="669"/>
      <c r="LYC71" s="669"/>
      <c r="LYD71" s="669"/>
      <c r="LYE71" s="669"/>
      <c r="LYF71" s="669"/>
      <c r="LYG71" s="669"/>
      <c r="LYH71" s="669"/>
      <c r="LYI71" s="669"/>
      <c r="LYJ71" s="669"/>
      <c r="LYK71" s="669"/>
      <c r="LYL71" s="669"/>
      <c r="LYM71" s="669"/>
      <c r="LYN71" s="669"/>
      <c r="LYO71" s="669"/>
      <c r="LYP71" s="669"/>
      <c r="LYQ71" s="669"/>
      <c r="LYR71" s="669"/>
      <c r="LYS71" s="669"/>
      <c r="LYT71" s="669"/>
      <c r="LYU71" s="669"/>
      <c r="LYV71" s="669"/>
      <c r="LYW71" s="669"/>
      <c r="LYX71" s="669"/>
      <c r="LYY71" s="669"/>
      <c r="LYZ71" s="669"/>
      <c r="LZA71" s="669"/>
      <c r="LZB71" s="669"/>
      <c r="LZC71" s="669"/>
      <c r="LZD71" s="669"/>
      <c r="LZE71" s="669"/>
      <c r="LZF71" s="669"/>
      <c r="LZG71" s="669"/>
      <c r="LZH71" s="669"/>
      <c r="LZI71" s="669"/>
      <c r="LZJ71" s="669"/>
      <c r="LZK71" s="669"/>
      <c r="LZL71" s="669"/>
      <c r="LZM71" s="669"/>
      <c r="LZN71" s="669"/>
      <c r="LZO71" s="669"/>
      <c r="LZP71" s="669"/>
      <c r="LZQ71" s="669"/>
      <c r="LZR71" s="669"/>
      <c r="LZS71" s="669"/>
      <c r="LZT71" s="669"/>
      <c r="LZU71" s="669"/>
      <c r="LZV71" s="669"/>
      <c r="LZW71" s="669"/>
      <c r="LZX71" s="669"/>
      <c r="LZY71" s="669"/>
      <c r="LZZ71" s="669"/>
      <c r="MAA71" s="669"/>
      <c r="MAB71" s="669"/>
      <c r="MAC71" s="669"/>
      <c r="MAD71" s="669"/>
      <c r="MAE71" s="669"/>
      <c r="MAF71" s="669"/>
      <c r="MAG71" s="669"/>
      <c r="MAH71" s="669"/>
      <c r="MAI71" s="669"/>
      <c r="MAJ71" s="669"/>
      <c r="MAK71" s="669"/>
      <c r="MAL71" s="669"/>
      <c r="MAM71" s="669"/>
      <c r="MAN71" s="669"/>
      <c r="MAO71" s="669"/>
      <c r="MAP71" s="669"/>
      <c r="MAQ71" s="669"/>
      <c r="MAR71" s="669"/>
      <c r="MAS71" s="669"/>
      <c r="MAT71" s="669"/>
      <c r="MAU71" s="669"/>
      <c r="MAV71" s="669"/>
      <c r="MAW71" s="669"/>
      <c r="MAX71" s="669"/>
      <c r="MAY71" s="669"/>
      <c r="MAZ71" s="669"/>
      <c r="MBA71" s="669"/>
      <c r="MBB71" s="669"/>
      <c r="MBC71" s="669"/>
      <c r="MBD71" s="669"/>
      <c r="MBE71" s="669"/>
      <c r="MBF71" s="669"/>
      <c r="MBG71" s="669"/>
      <c r="MBH71" s="669"/>
      <c r="MBI71" s="669"/>
      <c r="MBJ71" s="669"/>
      <c r="MBK71" s="669"/>
      <c r="MBL71" s="669"/>
      <c r="MBM71" s="669"/>
      <c r="MBN71" s="669"/>
      <c r="MBO71" s="669"/>
      <c r="MBP71" s="669"/>
      <c r="MBQ71" s="669"/>
      <c r="MBR71" s="669"/>
      <c r="MBS71" s="669"/>
      <c r="MBT71" s="669"/>
      <c r="MBU71" s="669"/>
      <c r="MBV71" s="669"/>
      <c r="MBW71" s="669"/>
      <c r="MBX71" s="669"/>
      <c r="MBY71" s="669"/>
      <c r="MBZ71" s="669"/>
      <c r="MCA71" s="669"/>
      <c r="MCB71" s="669"/>
      <c r="MCC71" s="669"/>
      <c r="MCD71" s="669"/>
      <c r="MCE71" s="669"/>
      <c r="MCF71" s="669"/>
      <c r="MCG71" s="669"/>
      <c r="MCH71" s="669"/>
      <c r="MCI71" s="669"/>
      <c r="MCJ71" s="669"/>
      <c r="MCK71" s="669"/>
      <c r="MCL71" s="669"/>
      <c r="MCM71" s="669"/>
      <c r="MCN71" s="669"/>
      <c r="MCO71" s="669"/>
      <c r="MCP71" s="669"/>
      <c r="MCQ71" s="669"/>
      <c r="MCR71" s="669"/>
      <c r="MCS71" s="669"/>
      <c r="MCT71" s="669"/>
      <c r="MCU71" s="669"/>
      <c r="MCV71" s="669"/>
      <c r="MCW71" s="669"/>
      <c r="MCX71" s="669"/>
      <c r="MCY71" s="669"/>
      <c r="MCZ71" s="669"/>
      <c r="MDA71" s="669"/>
      <c r="MDB71" s="669"/>
      <c r="MDC71" s="669"/>
      <c r="MDD71" s="669"/>
      <c r="MDE71" s="669"/>
      <c r="MDF71" s="669"/>
      <c r="MDG71" s="669"/>
      <c r="MDH71" s="669"/>
      <c r="MDI71" s="669"/>
      <c r="MDJ71" s="669"/>
      <c r="MDK71" s="669"/>
      <c r="MDL71" s="669"/>
      <c r="MDM71" s="669"/>
      <c r="MDN71" s="669"/>
      <c r="MDO71" s="669"/>
      <c r="MDP71" s="669"/>
      <c r="MDQ71" s="669"/>
      <c r="MDR71" s="669"/>
      <c r="MDS71" s="669"/>
      <c r="MDT71" s="669"/>
      <c r="MDU71" s="669"/>
      <c r="MDV71" s="669"/>
      <c r="MDW71" s="669"/>
      <c r="MDX71" s="669"/>
      <c r="MDY71" s="669"/>
      <c r="MDZ71" s="669"/>
      <c r="MEA71" s="669"/>
      <c r="MEB71" s="669"/>
      <c r="MEC71" s="669"/>
      <c r="MED71" s="669"/>
      <c r="MEE71" s="669"/>
      <c r="MEF71" s="669"/>
      <c r="MEG71" s="669"/>
      <c r="MEH71" s="669"/>
      <c r="MEI71" s="669"/>
      <c r="MEJ71" s="669"/>
      <c r="MEK71" s="669"/>
      <c r="MEL71" s="669"/>
      <c r="MEM71" s="669"/>
      <c r="MEN71" s="669"/>
      <c r="MEO71" s="669"/>
      <c r="MEP71" s="669"/>
      <c r="MEQ71" s="669"/>
      <c r="MER71" s="669"/>
      <c r="MES71" s="669"/>
      <c r="MET71" s="669"/>
      <c r="MEU71" s="669"/>
      <c r="MEV71" s="669"/>
      <c r="MEW71" s="669"/>
      <c r="MEX71" s="669"/>
      <c r="MEY71" s="669"/>
      <c r="MEZ71" s="669"/>
      <c r="MFA71" s="669"/>
      <c r="MFB71" s="669"/>
      <c r="MFC71" s="669"/>
      <c r="MFD71" s="669"/>
      <c r="MFE71" s="669"/>
      <c r="MFF71" s="669"/>
      <c r="MFG71" s="669"/>
      <c r="MFH71" s="669"/>
      <c r="MFI71" s="669"/>
      <c r="MFJ71" s="669"/>
      <c r="MFK71" s="669"/>
      <c r="MFL71" s="669"/>
      <c r="MFM71" s="669"/>
      <c r="MFN71" s="669"/>
      <c r="MFO71" s="669"/>
      <c r="MFP71" s="669"/>
      <c r="MFQ71" s="669"/>
      <c r="MFR71" s="669"/>
      <c r="MFS71" s="669"/>
      <c r="MFT71" s="669"/>
      <c r="MFU71" s="669"/>
      <c r="MFV71" s="669"/>
      <c r="MFW71" s="669"/>
      <c r="MFX71" s="669"/>
      <c r="MFY71" s="669"/>
      <c r="MFZ71" s="669"/>
      <c r="MGA71" s="669"/>
      <c r="MGB71" s="669"/>
      <c r="MGC71" s="669"/>
      <c r="MGD71" s="669"/>
      <c r="MGE71" s="669"/>
      <c r="MGF71" s="669"/>
      <c r="MGG71" s="669"/>
      <c r="MGH71" s="669"/>
      <c r="MGI71" s="669"/>
      <c r="MGJ71" s="669"/>
      <c r="MGK71" s="669"/>
      <c r="MGL71" s="669"/>
      <c r="MGM71" s="669"/>
      <c r="MGN71" s="669"/>
      <c r="MGO71" s="669"/>
      <c r="MGP71" s="669"/>
      <c r="MGQ71" s="669"/>
      <c r="MGR71" s="669"/>
      <c r="MGS71" s="669"/>
      <c r="MGT71" s="669"/>
      <c r="MGU71" s="669"/>
      <c r="MGV71" s="669"/>
      <c r="MGW71" s="669"/>
      <c r="MGX71" s="669"/>
      <c r="MGY71" s="669"/>
      <c r="MGZ71" s="669"/>
      <c r="MHA71" s="669"/>
      <c r="MHB71" s="669"/>
      <c r="MHC71" s="669"/>
      <c r="MHD71" s="669"/>
      <c r="MHE71" s="669"/>
      <c r="MHF71" s="669"/>
      <c r="MHG71" s="669"/>
      <c r="MHH71" s="669"/>
      <c r="MHI71" s="669"/>
      <c r="MHJ71" s="669"/>
      <c r="MHK71" s="669"/>
      <c r="MHL71" s="669"/>
      <c r="MHM71" s="669"/>
      <c r="MHN71" s="669"/>
      <c r="MHO71" s="669"/>
      <c r="MHP71" s="669"/>
      <c r="MHQ71" s="669"/>
      <c r="MHR71" s="669"/>
      <c r="MHS71" s="669"/>
      <c r="MHT71" s="669"/>
      <c r="MHU71" s="669"/>
      <c r="MHV71" s="669"/>
      <c r="MHW71" s="669"/>
      <c r="MHX71" s="669"/>
      <c r="MHY71" s="669"/>
      <c r="MHZ71" s="669"/>
      <c r="MIA71" s="669"/>
      <c r="MIB71" s="669"/>
      <c r="MIC71" s="669"/>
      <c r="MID71" s="669"/>
      <c r="MIE71" s="669"/>
      <c r="MIF71" s="669"/>
      <c r="MIG71" s="669"/>
      <c r="MIH71" s="669"/>
      <c r="MII71" s="669"/>
      <c r="MIJ71" s="669"/>
      <c r="MIK71" s="669"/>
      <c r="MIL71" s="669"/>
      <c r="MIM71" s="669"/>
      <c r="MIN71" s="669"/>
      <c r="MIO71" s="669"/>
      <c r="MIP71" s="669"/>
      <c r="MIQ71" s="669"/>
      <c r="MIR71" s="669"/>
      <c r="MIS71" s="669"/>
      <c r="MIT71" s="669"/>
      <c r="MIU71" s="669"/>
      <c r="MIV71" s="669"/>
      <c r="MIW71" s="669"/>
      <c r="MIX71" s="669"/>
      <c r="MIY71" s="669"/>
      <c r="MIZ71" s="669"/>
      <c r="MJA71" s="669"/>
      <c r="MJB71" s="669"/>
      <c r="MJC71" s="669"/>
      <c r="MJD71" s="669"/>
      <c r="MJE71" s="669"/>
      <c r="MJF71" s="669"/>
      <c r="MJG71" s="669"/>
      <c r="MJH71" s="669"/>
      <c r="MJI71" s="669"/>
      <c r="MJJ71" s="669"/>
      <c r="MJK71" s="669"/>
      <c r="MJL71" s="669"/>
      <c r="MJM71" s="669"/>
      <c r="MJN71" s="669"/>
      <c r="MJO71" s="669"/>
      <c r="MJP71" s="669"/>
      <c r="MJQ71" s="669"/>
      <c r="MJR71" s="669"/>
      <c r="MJS71" s="669"/>
      <c r="MJT71" s="669"/>
      <c r="MJU71" s="669"/>
      <c r="MJV71" s="669"/>
      <c r="MJW71" s="669"/>
      <c r="MJX71" s="669"/>
      <c r="MJY71" s="669"/>
      <c r="MJZ71" s="669"/>
      <c r="MKA71" s="669"/>
      <c r="MKB71" s="669"/>
      <c r="MKC71" s="669"/>
      <c r="MKD71" s="669"/>
      <c r="MKE71" s="669"/>
      <c r="MKF71" s="669"/>
      <c r="MKG71" s="669"/>
      <c r="MKH71" s="669"/>
      <c r="MKI71" s="669"/>
      <c r="MKJ71" s="669"/>
      <c r="MKK71" s="669"/>
      <c r="MKL71" s="669"/>
      <c r="MKM71" s="669"/>
      <c r="MKN71" s="669"/>
      <c r="MKO71" s="669"/>
      <c r="MKP71" s="669"/>
      <c r="MKQ71" s="669"/>
      <c r="MKR71" s="669"/>
      <c r="MKS71" s="669"/>
      <c r="MKT71" s="669"/>
      <c r="MKU71" s="669"/>
      <c r="MKV71" s="669"/>
      <c r="MKW71" s="669"/>
      <c r="MKX71" s="669"/>
      <c r="MKY71" s="669"/>
      <c r="MKZ71" s="669"/>
      <c r="MLA71" s="669"/>
      <c r="MLB71" s="669"/>
      <c r="MLC71" s="669"/>
      <c r="MLD71" s="669"/>
      <c r="MLE71" s="669"/>
      <c r="MLF71" s="669"/>
      <c r="MLG71" s="669"/>
      <c r="MLH71" s="669"/>
      <c r="MLI71" s="669"/>
      <c r="MLJ71" s="669"/>
      <c r="MLK71" s="669"/>
      <c r="MLL71" s="669"/>
      <c r="MLM71" s="669"/>
      <c r="MLN71" s="669"/>
      <c r="MLO71" s="669"/>
      <c r="MLP71" s="669"/>
      <c r="MLQ71" s="669"/>
      <c r="MLR71" s="669"/>
      <c r="MLS71" s="669"/>
      <c r="MLT71" s="669"/>
      <c r="MLU71" s="669"/>
      <c r="MLV71" s="669"/>
      <c r="MLW71" s="669"/>
      <c r="MLX71" s="669"/>
      <c r="MLY71" s="669"/>
      <c r="MLZ71" s="669"/>
      <c r="MMA71" s="669"/>
      <c r="MMB71" s="669"/>
      <c r="MMC71" s="669"/>
      <c r="MMD71" s="669"/>
      <c r="MME71" s="669"/>
      <c r="MMF71" s="669"/>
      <c r="MMG71" s="669"/>
      <c r="MMH71" s="669"/>
      <c r="MMI71" s="669"/>
      <c r="MMJ71" s="669"/>
      <c r="MMK71" s="669"/>
      <c r="MML71" s="669"/>
      <c r="MMM71" s="669"/>
      <c r="MMN71" s="669"/>
      <c r="MMO71" s="669"/>
      <c r="MMP71" s="669"/>
      <c r="MMQ71" s="669"/>
      <c r="MMR71" s="669"/>
      <c r="MMS71" s="669"/>
      <c r="MMT71" s="669"/>
      <c r="MMU71" s="669"/>
      <c r="MMV71" s="669"/>
      <c r="MMW71" s="669"/>
      <c r="MMX71" s="669"/>
      <c r="MMY71" s="669"/>
      <c r="MMZ71" s="669"/>
      <c r="MNA71" s="669"/>
      <c r="MNB71" s="669"/>
      <c r="MNC71" s="669"/>
      <c r="MND71" s="669"/>
      <c r="MNE71" s="669"/>
      <c r="MNF71" s="669"/>
      <c r="MNG71" s="669"/>
      <c r="MNH71" s="669"/>
      <c r="MNI71" s="669"/>
      <c r="MNJ71" s="669"/>
      <c r="MNK71" s="669"/>
      <c r="MNL71" s="669"/>
      <c r="MNM71" s="669"/>
      <c r="MNN71" s="669"/>
      <c r="MNO71" s="669"/>
      <c r="MNP71" s="669"/>
      <c r="MNQ71" s="669"/>
      <c r="MNR71" s="669"/>
      <c r="MNS71" s="669"/>
      <c r="MNT71" s="669"/>
      <c r="MNU71" s="669"/>
      <c r="MNV71" s="669"/>
      <c r="MNW71" s="669"/>
      <c r="MNX71" s="669"/>
      <c r="MNY71" s="669"/>
      <c r="MNZ71" s="669"/>
      <c r="MOA71" s="669"/>
      <c r="MOB71" s="669"/>
      <c r="MOC71" s="669"/>
      <c r="MOD71" s="669"/>
      <c r="MOE71" s="669"/>
      <c r="MOF71" s="669"/>
      <c r="MOG71" s="669"/>
      <c r="MOH71" s="669"/>
      <c r="MOI71" s="669"/>
      <c r="MOJ71" s="669"/>
      <c r="MOK71" s="669"/>
      <c r="MOL71" s="669"/>
      <c r="MOM71" s="669"/>
      <c r="MON71" s="669"/>
      <c r="MOO71" s="669"/>
      <c r="MOP71" s="669"/>
      <c r="MOQ71" s="669"/>
      <c r="MOR71" s="669"/>
      <c r="MOS71" s="669"/>
      <c r="MOT71" s="669"/>
      <c r="MOU71" s="669"/>
      <c r="MOV71" s="669"/>
      <c r="MOW71" s="669"/>
      <c r="MOX71" s="669"/>
      <c r="MOY71" s="669"/>
      <c r="MOZ71" s="669"/>
      <c r="MPA71" s="669"/>
      <c r="MPB71" s="669"/>
      <c r="MPC71" s="669"/>
      <c r="MPD71" s="669"/>
      <c r="MPE71" s="669"/>
      <c r="MPF71" s="669"/>
      <c r="MPG71" s="669"/>
      <c r="MPH71" s="669"/>
      <c r="MPI71" s="669"/>
      <c r="MPJ71" s="669"/>
      <c r="MPK71" s="669"/>
      <c r="MPL71" s="669"/>
      <c r="MPM71" s="669"/>
      <c r="MPN71" s="669"/>
      <c r="MPO71" s="669"/>
      <c r="MPP71" s="669"/>
      <c r="MPQ71" s="669"/>
      <c r="MPR71" s="669"/>
      <c r="MPS71" s="669"/>
      <c r="MPT71" s="669"/>
      <c r="MPU71" s="669"/>
      <c r="MPV71" s="669"/>
      <c r="MPW71" s="669"/>
      <c r="MPX71" s="669"/>
      <c r="MPY71" s="669"/>
      <c r="MPZ71" s="669"/>
      <c r="MQA71" s="669"/>
      <c r="MQB71" s="669"/>
      <c r="MQC71" s="669"/>
      <c r="MQD71" s="669"/>
      <c r="MQE71" s="669"/>
      <c r="MQF71" s="669"/>
      <c r="MQG71" s="669"/>
      <c r="MQH71" s="669"/>
      <c r="MQI71" s="669"/>
      <c r="MQJ71" s="669"/>
      <c r="MQK71" s="669"/>
      <c r="MQL71" s="669"/>
      <c r="MQM71" s="669"/>
      <c r="MQN71" s="669"/>
      <c r="MQO71" s="669"/>
      <c r="MQP71" s="669"/>
      <c r="MQQ71" s="669"/>
      <c r="MQR71" s="669"/>
      <c r="MQS71" s="669"/>
      <c r="MQT71" s="669"/>
      <c r="MQU71" s="669"/>
      <c r="MQV71" s="669"/>
      <c r="MQW71" s="669"/>
      <c r="MQX71" s="669"/>
      <c r="MQY71" s="669"/>
      <c r="MQZ71" s="669"/>
      <c r="MRA71" s="669"/>
      <c r="MRB71" s="669"/>
      <c r="MRC71" s="669"/>
      <c r="MRD71" s="669"/>
      <c r="MRE71" s="669"/>
      <c r="MRF71" s="669"/>
      <c r="MRG71" s="669"/>
      <c r="MRH71" s="669"/>
      <c r="MRI71" s="669"/>
      <c r="MRJ71" s="669"/>
      <c r="MRK71" s="669"/>
      <c r="MRL71" s="669"/>
      <c r="MRM71" s="669"/>
      <c r="MRN71" s="669"/>
      <c r="MRO71" s="669"/>
      <c r="MRP71" s="669"/>
      <c r="MRQ71" s="669"/>
      <c r="MRR71" s="669"/>
      <c r="MRS71" s="669"/>
      <c r="MRT71" s="669"/>
      <c r="MRU71" s="669"/>
      <c r="MRV71" s="669"/>
      <c r="MRW71" s="669"/>
      <c r="MRX71" s="669"/>
      <c r="MRY71" s="669"/>
      <c r="MRZ71" s="669"/>
      <c r="MSA71" s="669"/>
      <c r="MSB71" s="669"/>
      <c r="MSC71" s="669"/>
      <c r="MSD71" s="669"/>
      <c r="MSE71" s="669"/>
      <c r="MSF71" s="669"/>
      <c r="MSG71" s="669"/>
      <c r="MSH71" s="669"/>
      <c r="MSI71" s="669"/>
      <c r="MSJ71" s="669"/>
      <c r="MSK71" s="669"/>
      <c r="MSL71" s="669"/>
      <c r="MSM71" s="669"/>
      <c r="MSN71" s="669"/>
      <c r="MSO71" s="669"/>
      <c r="MSP71" s="669"/>
      <c r="MSQ71" s="669"/>
      <c r="MSR71" s="669"/>
      <c r="MSS71" s="669"/>
      <c r="MST71" s="669"/>
      <c r="MSU71" s="669"/>
      <c r="MSV71" s="669"/>
      <c r="MSW71" s="669"/>
      <c r="MSX71" s="669"/>
      <c r="MSY71" s="669"/>
      <c r="MSZ71" s="669"/>
      <c r="MTA71" s="669"/>
      <c r="MTB71" s="669"/>
      <c r="MTC71" s="669"/>
      <c r="MTD71" s="669"/>
      <c r="MTE71" s="669"/>
      <c r="MTF71" s="669"/>
      <c r="MTG71" s="669"/>
      <c r="MTH71" s="669"/>
      <c r="MTI71" s="669"/>
      <c r="MTJ71" s="669"/>
      <c r="MTK71" s="669"/>
      <c r="MTL71" s="669"/>
      <c r="MTM71" s="669"/>
      <c r="MTN71" s="669"/>
      <c r="MTO71" s="669"/>
      <c r="MTP71" s="669"/>
      <c r="MTQ71" s="669"/>
      <c r="MTR71" s="669"/>
      <c r="MTS71" s="669"/>
      <c r="MTT71" s="669"/>
      <c r="MTU71" s="669"/>
      <c r="MTV71" s="669"/>
      <c r="MTW71" s="669"/>
      <c r="MTX71" s="669"/>
      <c r="MTY71" s="669"/>
      <c r="MTZ71" s="669"/>
      <c r="MUA71" s="669"/>
      <c r="MUB71" s="669"/>
      <c r="MUC71" s="669"/>
      <c r="MUD71" s="669"/>
      <c r="MUE71" s="669"/>
      <c r="MUF71" s="669"/>
      <c r="MUG71" s="669"/>
      <c r="MUH71" s="669"/>
      <c r="MUI71" s="669"/>
      <c r="MUJ71" s="669"/>
      <c r="MUK71" s="669"/>
      <c r="MUL71" s="669"/>
      <c r="MUM71" s="669"/>
      <c r="MUN71" s="669"/>
      <c r="MUO71" s="669"/>
      <c r="MUP71" s="669"/>
      <c r="MUQ71" s="669"/>
      <c r="MUR71" s="669"/>
      <c r="MUS71" s="669"/>
      <c r="MUT71" s="669"/>
      <c r="MUU71" s="669"/>
      <c r="MUV71" s="669"/>
      <c r="MUW71" s="669"/>
      <c r="MUX71" s="669"/>
      <c r="MUY71" s="669"/>
      <c r="MUZ71" s="669"/>
      <c r="MVA71" s="669"/>
      <c r="MVB71" s="669"/>
      <c r="MVC71" s="669"/>
      <c r="MVD71" s="669"/>
      <c r="MVE71" s="669"/>
      <c r="MVF71" s="669"/>
      <c r="MVG71" s="669"/>
      <c r="MVH71" s="669"/>
      <c r="MVI71" s="669"/>
      <c r="MVJ71" s="669"/>
      <c r="MVK71" s="669"/>
      <c r="MVL71" s="669"/>
      <c r="MVM71" s="669"/>
      <c r="MVN71" s="669"/>
      <c r="MVO71" s="669"/>
      <c r="MVP71" s="669"/>
      <c r="MVQ71" s="669"/>
      <c r="MVR71" s="669"/>
      <c r="MVS71" s="669"/>
      <c r="MVT71" s="669"/>
      <c r="MVU71" s="669"/>
      <c r="MVV71" s="669"/>
      <c r="MVW71" s="669"/>
      <c r="MVX71" s="669"/>
      <c r="MVY71" s="669"/>
      <c r="MVZ71" s="669"/>
      <c r="MWA71" s="669"/>
      <c r="MWB71" s="669"/>
      <c r="MWC71" s="669"/>
      <c r="MWD71" s="669"/>
      <c r="MWE71" s="669"/>
      <c r="MWF71" s="669"/>
      <c r="MWG71" s="669"/>
      <c r="MWH71" s="669"/>
      <c r="MWI71" s="669"/>
      <c r="MWJ71" s="669"/>
      <c r="MWK71" s="669"/>
      <c r="MWL71" s="669"/>
      <c r="MWM71" s="669"/>
      <c r="MWN71" s="669"/>
      <c r="MWO71" s="669"/>
      <c r="MWP71" s="669"/>
      <c r="MWQ71" s="669"/>
      <c r="MWR71" s="669"/>
      <c r="MWS71" s="669"/>
      <c r="MWT71" s="669"/>
      <c r="MWU71" s="669"/>
      <c r="MWV71" s="669"/>
      <c r="MWW71" s="669"/>
      <c r="MWX71" s="669"/>
      <c r="MWY71" s="669"/>
      <c r="MWZ71" s="669"/>
      <c r="MXA71" s="669"/>
      <c r="MXB71" s="669"/>
      <c r="MXC71" s="669"/>
      <c r="MXD71" s="669"/>
      <c r="MXE71" s="669"/>
      <c r="MXF71" s="669"/>
      <c r="MXG71" s="669"/>
      <c r="MXH71" s="669"/>
      <c r="MXI71" s="669"/>
      <c r="MXJ71" s="669"/>
      <c r="MXK71" s="669"/>
      <c r="MXL71" s="669"/>
      <c r="MXM71" s="669"/>
      <c r="MXN71" s="669"/>
      <c r="MXO71" s="669"/>
      <c r="MXP71" s="669"/>
      <c r="MXQ71" s="669"/>
      <c r="MXR71" s="669"/>
      <c r="MXS71" s="669"/>
      <c r="MXT71" s="669"/>
      <c r="MXU71" s="669"/>
      <c r="MXV71" s="669"/>
      <c r="MXW71" s="669"/>
      <c r="MXX71" s="669"/>
      <c r="MXY71" s="669"/>
      <c r="MXZ71" s="669"/>
      <c r="MYA71" s="669"/>
      <c r="MYB71" s="669"/>
      <c r="MYC71" s="669"/>
      <c r="MYD71" s="669"/>
      <c r="MYE71" s="669"/>
      <c r="MYF71" s="669"/>
      <c r="MYG71" s="669"/>
      <c r="MYH71" s="669"/>
      <c r="MYI71" s="669"/>
      <c r="MYJ71" s="669"/>
      <c r="MYK71" s="669"/>
      <c r="MYL71" s="669"/>
      <c r="MYM71" s="669"/>
      <c r="MYN71" s="669"/>
      <c r="MYO71" s="669"/>
      <c r="MYP71" s="669"/>
      <c r="MYQ71" s="669"/>
      <c r="MYR71" s="669"/>
      <c r="MYS71" s="669"/>
      <c r="MYT71" s="669"/>
      <c r="MYU71" s="669"/>
      <c r="MYV71" s="669"/>
      <c r="MYW71" s="669"/>
      <c r="MYX71" s="669"/>
      <c r="MYY71" s="669"/>
      <c r="MYZ71" s="669"/>
      <c r="MZA71" s="669"/>
      <c r="MZB71" s="669"/>
      <c r="MZC71" s="669"/>
      <c r="MZD71" s="669"/>
      <c r="MZE71" s="669"/>
      <c r="MZF71" s="669"/>
      <c r="MZG71" s="669"/>
      <c r="MZH71" s="669"/>
      <c r="MZI71" s="669"/>
      <c r="MZJ71" s="669"/>
      <c r="MZK71" s="669"/>
      <c r="MZL71" s="669"/>
      <c r="MZM71" s="669"/>
      <c r="MZN71" s="669"/>
      <c r="MZO71" s="669"/>
      <c r="MZP71" s="669"/>
      <c r="MZQ71" s="669"/>
      <c r="MZR71" s="669"/>
      <c r="MZS71" s="669"/>
      <c r="MZT71" s="669"/>
      <c r="MZU71" s="669"/>
      <c r="MZV71" s="669"/>
      <c r="MZW71" s="669"/>
      <c r="MZX71" s="669"/>
      <c r="MZY71" s="669"/>
      <c r="MZZ71" s="669"/>
      <c r="NAA71" s="669"/>
      <c r="NAB71" s="669"/>
      <c r="NAC71" s="669"/>
      <c r="NAD71" s="669"/>
      <c r="NAE71" s="669"/>
      <c r="NAF71" s="669"/>
      <c r="NAG71" s="669"/>
      <c r="NAH71" s="669"/>
      <c r="NAI71" s="669"/>
      <c r="NAJ71" s="669"/>
      <c r="NAK71" s="669"/>
      <c r="NAL71" s="669"/>
      <c r="NAM71" s="669"/>
      <c r="NAN71" s="669"/>
      <c r="NAO71" s="669"/>
      <c r="NAP71" s="669"/>
      <c r="NAQ71" s="669"/>
      <c r="NAR71" s="669"/>
      <c r="NAS71" s="669"/>
      <c r="NAT71" s="669"/>
      <c r="NAU71" s="669"/>
      <c r="NAV71" s="669"/>
      <c r="NAW71" s="669"/>
      <c r="NAX71" s="669"/>
      <c r="NAY71" s="669"/>
      <c r="NAZ71" s="669"/>
      <c r="NBA71" s="669"/>
      <c r="NBB71" s="669"/>
      <c r="NBC71" s="669"/>
      <c r="NBD71" s="669"/>
      <c r="NBE71" s="669"/>
      <c r="NBF71" s="669"/>
      <c r="NBG71" s="669"/>
      <c r="NBH71" s="669"/>
      <c r="NBI71" s="669"/>
      <c r="NBJ71" s="669"/>
      <c r="NBK71" s="669"/>
      <c r="NBL71" s="669"/>
      <c r="NBM71" s="669"/>
      <c r="NBN71" s="669"/>
      <c r="NBO71" s="669"/>
      <c r="NBP71" s="669"/>
      <c r="NBQ71" s="669"/>
      <c r="NBR71" s="669"/>
      <c r="NBS71" s="669"/>
      <c r="NBT71" s="669"/>
      <c r="NBU71" s="669"/>
      <c r="NBV71" s="669"/>
      <c r="NBW71" s="669"/>
      <c r="NBX71" s="669"/>
      <c r="NBY71" s="669"/>
      <c r="NBZ71" s="669"/>
      <c r="NCA71" s="669"/>
      <c r="NCB71" s="669"/>
      <c r="NCC71" s="669"/>
      <c r="NCD71" s="669"/>
      <c r="NCE71" s="669"/>
      <c r="NCF71" s="669"/>
      <c r="NCG71" s="669"/>
      <c r="NCH71" s="669"/>
      <c r="NCI71" s="669"/>
      <c r="NCJ71" s="669"/>
      <c r="NCK71" s="669"/>
      <c r="NCL71" s="669"/>
      <c r="NCM71" s="669"/>
      <c r="NCN71" s="669"/>
      <c r="NCO71" s="669"/>
      <c r="NCP71" s="669"/>
      <c r="NCQ71" s="669"/>
      <c r="NCR71" s="669"/>
      <c r="NCS71" s="669"/>
      <c r="NCT71" s="669"/>
      <c r="NCU71" s="669"/>
      <c r="NCV71" s="669"/>
      <c r="NCW71" s="669"/>
      <c r="NCX71" s="669"/>
      <c r="NCY71" s="669"/>
      <c r="NCZ71" s="669"/>
      <c r="NDA71" s="669"/>
      <c r="NDB71" s="669"/>
      <c r="NDC71" s="669"/>
      <c r="NDD71" s="669"/>
      <c r="NDE71" s="669"/>
      <c r="NDF71" s="669"/>
      <c r="NDG71" s="669"/>
      <c r="NDH71" s="669"/>
      <c r="NDI71" s="669"/>
      <c r="NDJ71" s="669"/>
      <c r="NDK71" s="669"/>
      <c r="NDL71" s="669"/>
      <c r="NDM71" s="669"/>
      <c r="NDN71" s="669"/>
      <c r="NDO71" s="669"/>
      <c r="NDP71" s="669"/>
      <c r="NDQ71" s="669"/>
      <c r="NDR71" s="669"/>
      <c r="NDS71" s="669"/>
      <c r="NDT71" s="669"/>
      <c r="NDU71" s="669"/>
      <c r="NDV71" s="669"/>
      <c r="NDW71" s="669"/>
      <c r="NDX71" s="669"/>
      <c r="NDY71" s="669"/>
      <c r="NDZ71" s="669"/>
      <c r="NEA71" s="669"/>
      <c r="NEB71" s="669"/>
      <c r="NEC71" s="669"/>
      <c r="NED71" s="669"/>
      <c r="NEE71" s="669"/>
      <c r="NEF71" s="669"/>
      <c r="NEG71" s="669"/>
      <c r="NEH71" s="669"/>
      <c r="NEI71" s="669"/>
      <c r="NEJ71" s="669"/>
      <c r="NEK71" s="669"/>
      <c r="NEL71" s="669"/>
      <c r="NEM71" s="669"/>
      <c r="NEN71" s="669"/>
      <c r="NEO71" s="669"/>
      <c r="NEP71" s="669"/>
      <c r="NEQ71" s="669"/>
      <c r="NER71" s="669"/>
      <c r="NES71" s="669"/>
      <c r="NET71" s="669"/>
      <c r="NEU71" s="669"/>
      <c r="NEV71" s="669"/>
      <c r="NEW71" s="669"/>
      <c r="NEX71" s="669"/>
      <c r="NEY71" s="669"/>
      <c r="NEZ71" s="669"/>
      <c r="NFA71" s="669"/>
      <c r="NFB71" s="669"/>
      <c r="NFC71" s="669"/>
      <c r="NFD71" s="669"/>
      <c r="NFE71" s="669"/>
      <c r="NFF71" s="669"/>
      <c r="NFG71" s="669"/>
      <c r="NFH71" s="669"/>
      <c r="NFI71" s="669"/>
      <c r="NFJ71" s="669"/>
      <c r="NFK71" s="669"/>
      <c r="NFL71" s="669"/>
      <c r="NFM71" s="669"/>
      <c r="NFN71" s="669"/>
      <c r="NFO71" s="669"/>
      <c r="NFP71" s="669"/>
      <c r="NFQ71" s="669"/>
      <c r="NFR71" s="669"/>
      <c r="NFS71" s="669"/>
      <c r="NFT71" s="669"/>
      <c r="NFU71" s="669"/>
      <c r="NFV71" s="669"/>
      <c r="NFW71" s="669"/>
      <c r="NFX71" s="669"/>
      <c r="NFY71" s="669"/>
      <c r="NFZ71" s="669"/>
      <c r="NGA71" s="669"/>
      <c r="NGB71" s="669"/>
      <c r="NGC71" s="669"/>
      <c r="NGD71" s="669"/>
      <c r="NGE71" s="669"/>
      <c r="NGF71" s="669"/>
      <c r="NGG71" s="669"/>
      <c r="NGH71" s="669"/>
      <c r="NGI71" s="669"/>
      <c r="NGJ71" s="669"/>
      <c r="NGK71" s="669"/>
      <c r="NGL71" s="669"/>
      <c r="NGM71" s="669"/>
      <c r="NGN71" s="669"/>
      <c r="NGO71" s="669"/>
      <c r="NGP71" s="669"/>
      <c r="NGQ71" s="669"/>
      <c r="NGR71" s="669"/>
      <c r="NGS71" s="669"/>
      <c r="NGT71" s="669"/>
      <c r="NGU71" s="669"/>
      <c r="NGV71" s="669"/>
      <c r="NGW71" s="669"/>
      <c r="NGX71" s="669"/>
      <c r="NGY71" s="669"/>
      <c r="NGZ71" s="669"/>
      <c r="NHA71" s="669"/>
      <c r="NHB71" s="669"/>
      <c r="NHC71" s="669"/>
      <c r="NHD71" s="669"/>
      <c r="NHE71" s="669"/>
      <c r="NHF71" s="669"/>
      <c r="NHG71" s="669"/>
      <c r="NHH71" s="669"/>
      <c r="NHI71" s="669"/>
      <c r="NHJ71" s="669"/>
      <c r="NHK71" s="669"/>
      <c r="NHL71" s="669"/>
      <c r="NHM71" s="669"/>
      <c r="NHN71" s="669"/>
      <c r="NHO71" s="669"/>
      <c r="NHP71" s="669"/>
      <c r="NHQ71" s="669"/>
      <c r="NHR71" s="669"/>
      <c r="NHS71" s="669"/>
      <c r="NHT71" s="669"/>
      <c r="NHU71" s="669"/>
      <c r="NHV71" s="669"/>
      <c r="NHW71" s="669"/>
      <c r="NHX71" s="669"/>
      <c r="NHY71" s="669"/>
      <c r="NHZ71" s="669"/>
      <c r="NIA71" s="669"/>
      <c r="NIB71" s="669"/>
      <c r="NIC71" s="669"/>
      <c r="NID71" s="669"/>
      <c r="NIE71" s="669"/>
      <c r="NIF71" s="669"/>
      <c r="NIG71" s="669"/>
      <c r="NIH71" s="669"/>
      <c r="NII71" s="669"/>
      <c r="NIJ71" s="669"/>
      <c r="NIK71" s="669"/>
      <c r="NIL71" s="669"/>
      <c r="NIM71" s="669"/>
      <c r="NIN71" s="669"/>
      <c r="NIO71" s="669"/>
      <c r="NIP71" s="669"/>
      <c r="NIQ71" s="669"/>
      <c r="NIR71" s="669"/>
      <c r="NIS71" s="669"/>
      <c r="NIT71" s="669"/>
      <c r="NIU71" s="669"/>
      <c r="NIV71" s="669"/>
      <c r="NIW71" s="669"/>
      <c r="NIX71" s="669"/>
      <c r="NIY71" s="669"/>
      <c r="NIZ71" s="669"/>
      <c r="NJA71" s="669"/>
      <c r="NJB71" s="669"/>
      <c r="NJC71" s="669"/>
      <c r="NJD71" s="669"/>
      <c r="NJE71" s="669"/>
      <c r="NJF71" s="669"/>
      <c r="NJG71" s="669"/>
      <c r="NJH71" s="669"/>
      <c r="NJI71" s="669"/>
      <c r="NJJ71" s="669"/>
      <c r="NJK71" s="669"/>
      <c r="NJL71" s="669"/>
      <c r="NJM71" s="669"/>
      <c r="NJN71" s="669"/>
      <c r="NJO71" s="669"/>
      <c r="NJP71" s="669"/>
      <c r="NJQ71" s="669"/>
      <c r="NJR71" s="669"/>
      <c r="NJS71" s="669"/>
      <c r="NJT71" s="669"/>
      <c r="NJU71" s="669"/>
      <c r="NJV71" s="669"/>
      <c r="NJW71" s="669"/>
      <c r="NJX71" s="669"/>
      <c r="NJY71" s="669"/>
      <c r="NJZ71" s="669"/>
      <c r="NKA71" s="669"/>
      <c r="NKB71" s="669"/>
      <c r="NKC71" s="669"/>
      <c r="NKD71" s="669"/>
      <c r="NKE71" s="669"/>
      <c r="NKF71" s="669"/>
      <c r="NKG71" s="669"/>
      <c r="NKH71" s="669"/>
      <c r="NKI71" s="669"/>
      <c r="NKJ71" s="669"/>
      <c r="NKK71" s="669"/>
      <c r="NKL71" s="669"/>
      <c r="NKM71" s="669"/>
      <c r="NKN71" s="669"/>
      <c r="NKO71" s="669"/>
      <c r="NKP71" s="669"/>
      <c r="NKQ71" s="669"/>
      <c r="NKR71" s="669"/>
      <c r="NKS71" s="669"/>
      <c r="NKT71" s="669"/>
      <c r="NKU71" s="669"/>
      <c r="NKV71" s="669"/>
      <c r="NKW71" s="669"/>
      <c r="NKX71" s="669"/>
      <c r="NKY71" s="669"/>
      <c r="NKZ71" s="669"/>
      <c r="NLA71" s="669"/>
      <c r="NLB71" s="669"/>
      <c r="NLC71" s="669"/>
      <c r="NLD71" s="669"/>
      <c r="NLE71" s="669"/>
      <c r="NLF71" s="669"/>
      <c r="NLG71" s="669"/>
      <c r="NLH71" s="669"/>
      <c r="NLI71" s="669"/>
      <c r="NLJ71" s="669"/>
      <c r="NLK71" s="669"/>
      <c r="NLL71" s="669"/>
      <c r="NLM71" s="669"/>
      <c r="NLN71" s="669"/>
      <c r="NLO71" s="669"/>
      <c r="NLP71" s="669"/>
      <c r="NLQ71" s="669"/>
      <c r="NLR71" s="669"/>
      <c r="NLS71" s="669"/>
      <c r="NLT71" s="669"/>
      <c r="NLU71" s="669"/>
      <c r="NLV71" s="669"/>
      <c r="NLW71" s="669"/>
      <c r="NLX71" s="669"/>
      <c r="NLY71" s="669"/>
      <c r="NLZ71" s="669"/>
      <c r="NMA71" s="669"/>
      <c r="NMB71" s="669"/>
      <c r="NMC71" s="669"/>
      <c r="NMD71" s="669"/>
      <c r="NME71" s="669"/>
      <c r="NMF71" s="669"/>
      <c r="NMG71" s="669"/>
      <c r="NMH71" s="669"/>
      <c r="NMI71" s="669"/>
      <c r="NMJ71" s="669"/>
      <c r="NMK71" s="669"/>
      <c r="NML71" s="669"/>
      <c r="NMM71" s="669"/>
      <c r="NMN71" s="669"/>
      <c r="NMO71" s="669"/>
      <c r="NMP71" s="669"/>
      <c r="NMQ71" s="669"/>
      <c r="NMR71" s="669"/>
      <c r="NMS71" s="669"/>
      <c r="NMT71" s="669"/>
      <c r="NMU71" s="669"/>
      <c r="NMV71" s="669"/>
      <c r="NMW71" s="669"/>
      <c r="NMX71" s="669"/>
      <c r="NMY71" s="669"/>
      <c r="NMZ71" s="669"/>
      <c r="NNA71" s="669"/>
      <c r="NNB71" s="669"/>
      <c r="NNC71" s="669"/>
      <c r="NND71" s="669"/>
      <c r="NNE71" s="669"/>
      <c r="NNF71" s="669"/>
      <c r="NNG71" s="669"/>
      <c r="NNH71" s="669"/>
      <c r="NNI71" s="669"/>
      <c r="NNJ71" s="669"/>
      <c r="NNK71" s="669"/>
      <c r="NNL71" s="669"/>
      <c r="NNM71" s="669"/>
      <c r="NNN71" s="669"/>
      <c r="NNO71" s="669"/>
      <c r="NNP71" s="669"/>
      <c r="NNQ71" s="669"/>
      <c r="NNR71" s="669"/>
      <c r="NNS71" s="669"/>
      <c r="NNT71" s="669"/>
      <c r="NNU71" s="669"/>
      <c r="NNV71" s="669"/>
      <c r="NNW71" s="669"/>
      <c r="NNX71" s="669"/>
      <c r="NNY71" s="669"/>
      <c r="NNZ71" s="669"/>
      <c r="NOA71" s="669"/>
      <c r="NOB71" s="669"/>
      <c r="NOC71" s="669"/>
      <c r="NOD71" s="669"/>
      <c r="NOE71" s="669"/>
      <c r="NOF71" s="669"/>
      <c r="NOG71" s="669"/>
      <c r="NOH71" s="669"/>
      <c r="NOI71" s="669"/>
      <c r="NOJ71" s="669"/>
      <c r="NOK71" s="669"/>
      <c r="NOL71" s="669"/>
      <c r="NOM71" s="669"/>
      <c r="NON71" s="669"/>
      <c r="NOO71" s="669"/>
      <c r="NOP71" s="669"/>
      <c r="NOQ71" s="669"/>
      <c r="NOR71" s="669"/>
      <c r="NOS71" s="669"/>
      <c r="NOT71" s="669"/>
      <c r="NOU71" s="669"/>
      <c r="NOV71" s="669"/>
      <c r="NOW71" s="669"/>
      <c r="NOX71" s="669"/>
      <c r="NOY71" s="669"/>
      <c r="NOZ71" s="669"/>
      <c r="NPA71" s="669"/>
      <c r="NPB71" s="669"/>
      <c r="NPC71" s="669"/>
      <c r="NPD71" s="669"/>
      <c r="NPE71" s="669"/>
      <c r="NPF71" s="669"/>
      <c r="NPG71" s="669"/>
      <c r="NPH71" s="669"/>
      <c r="NPI71" s="669"/>
      <c r="NPJ71" s="669"/>
      <c r="NPK71" s="669"/>
      <c r="NPL71" s="669"/>
      <c r="NPM71" s="669"/>
      <c r="NPN71" s="669"/>
      <c r="NPO71" s="669"/>
      <c r="NPP71" s="669"/>
      <c r="NPQ71" s="669"/>
      <c r="NPR71" s="669"/>
      <c r="NPS71" s="669"/>
      <c r="NPT71" s="669"/>
      <c r="NPU71" s="669"/>
      <c r="NPV71" s="669"/>
      <c r="NPW71" s="669"/>
      <c r="NPX71" s="669"/>
      <c r="NPY71" s="669"/>
      <c r="NPZ71" s="669"/>
      <c r="NQA71" s="669"/>
      <c r="NQB71" s="669"/>
      <c r="NQC71" s="669"/>
      <c r="NQD71" s="669"/>
      <c r="NQE71" s="669"/>
      <c r="NQF71" s="669"/>
      <c r="NQG71" s="669"/>
      <c r="NQH71" s="669"/>
      <c r="NQI71" s="669"/>
      <c r="NQJ71" s="669"/>
      <c r="NQK71" s="669"/>
      <c r="NQL71" s="669"/>
      <c r="NQM71" s="669"/>
      <c r="NQN71" s="669"/>
      <c r="NQO71" s="669"/>
      <c r="NQP71" s="669"/>
      <c r="NQQ71" s="669"/>
      <c r="NQR71" s="669"/>
      <c r="NQS71" s="669"/>
      <c r="NQT71" s="669"/>
      <c r="NQU71" s="669"/>
      <c r="NQV71" s="669"/>
      <c r="NQW71" s="669"/>
      <c r="NQX71" s="669"/>
      <c r="NQY71" s="669"/>
      <c r="NQZ71" s="669"/>
      <c r="NRA71" s="669"/>
      <c r="NRB71" s="669"/>
      <c r="NRC71" s="669"/>
      <c r="NRD71" s="669"/>
      <c r="NRE71" s="669"/>
      <c r="NRF71" s="669"/>
      <c r="NRG71" s="669"/>
      <c r="NRH71" s="669"/>
      <c r="NRI71" s="669"/>
      <c r="NRJ71" s="669"/>
      <c r="NRK71" s="669"/>
      <c r="NRL71" s="669"/>
      <c r="NRM71" s="669"/>
      <c r="NRN71" s="669"/>
      <c r="NRO71" s="669"/>
      <c r="NRP71" s="669"/>
      <c r="NRQ71" s="669"/>
      <c r="NRR71" s="669"/>
      <c r="NRS71" s="669"/>
      <c r="NRT71" s="669"/>
      <c r="NRU71" s="669"/>
      <c r="NRV71" s="669"/>
      <c r="NRW71" s="669"/>
      <c r="NRX71" s="669"/>
      <c r="NRY71" s="669"/>
      <c r="NRZ71" s="669"/>
      <c r="NSA71" s="669"/>
      <c r="NSB71" s="669"/>
      <c r="NSC71" s="669"/>
      <c r="NSD71" s="669"/>
      <c r="NSE71" s="669"/>
      <c r="NSF71" s="669"/>
      <c r="NSG71" s="669"/>
      <c r="NSH71" s="669"/>
      <c r="NSI71" s="669"/>
      <c r="NSJ71" s="669"/>
      <c r="NSK71" s="669"/>
      <c r="NSL71" s="669"/>
      <c r="NSM71" s="669"/>
      <c r="NSN71" s="669"/>
      <c r="NSO71" s="669"/>
      <c r="NSP71" s="669"/>
      <c r="NSQ71" s="669"/>
      <c r="NSR71" s="669"/>
      <c r="NSS71" s="669"/>
      <c r="NST71" s="669"/>
      <c r="NSU71" s="669"/>
      <c r="NSV71" s="669"/>
      <c r="NSW71" s="669"/>
      <c r="NSX71" s="669"/>
      <c r="NSY71" s="669"/>
      <c r="NSZ71" s="669"/>
      <c r="NTA71" s="669"/>
      <c r="NTB71" s="669"/>
      <c r="NTC71" s="669"/>
      <c r="NTD71" s="669"/>
      <c r="NTE71" s="669"/>
      <c r="NTF71" s="669"/>
      <c r="NTG71" s="669"/>
      <c r="NTH71" s="669"/>
      <c r="NTI71" s="669"/>
      <c r="NTJ71" s="669"/>
      <c r="NTK71" s="669"/>
      <c r="NTL71" s="669"/>
      <c r="NTM71" s="669"/>
      <c r="NTN71" s="669"/>
      <c r="NTO71" s="669"/>
      <c r="NTP71" s="669"/>
      <c r="NTQ71" s="669"/>
      <c r="NTR71" s="669"/>
      <c r="NTS71" s="669"/>
      <c r="NTT71" s="669"/>
      <c r="NTU71" s="669"/>
      <c r="NTV71" s="669"/>
      <c r="NTW71" s="669"/>
      <c r="NTX71" s="669"/>
      <c r="NTY71" s="669"/>
      <c r="NTZ71" s="669"/>
      <c r="NUA71" s="669"/>
      <c r="NUB71" s="669"/>
      <c r="NUC71" s="669"/>
      <c r="NUD71" s="669"/>
      <c r="NUE71" s="669"/>
      <c r="NUF71" s="669"/>
      <c r="NUG71" s="669"/>
      <c r="NUH71" s="669"/>
      <c r="NUI71" s="669"/>
      <c r="NUJ71" s="669"/>
      <c r="NUK71" s="669"/>
      <c r="NUL71" s="669"/>
      <c r="NUM71" s="669"/>
      <c r="NUN71" s="669"/>
      <c r="NUO71" s="669"/>
      <c r="NUP71" s="669"/>
      <c r="NUQ71" s="669"/>
      <c r="NUR71" s="669"/>
      <c r="NUS71" s="669"/>
      <c r="NUT71" s="669"/>
      <c r="NUU71" s="669"/>
      <c r="NUV71" s="669"/>
      <c r="NUW71" s="669"/>
      <c r="NUX71" s="669"/>
      <c r="NUY71" s="669"/>
      <c r="NUZ71" s="669"/>
      <c r="NVA71" s="669"/>
      <c r="NVB71" s="669"/>
      <c r="NVC71" s="669"/>
      <c r="NVD71" s="669"/>
      <c r="NVE71" s="669"/>
      <c r="NVF71" s="669"/>
      <c r="NVG71" s="669"/>
      <c r="NVH71" s="669"/>
      <c r="NVI71" s="669"/>
      <c r="NVJ71" s="669"/>
      <c r="NVK71" s="669"/>
      <c r="NVL71" s="669"/>
      <c r="NVM71" s="669"/>
      <c r="NVN71" s="669"/>
      <c r="NVO71" s="669"/>
      <c r="NVP71" s="669"/>
      <c r="NVQ71" s="669"/>
      <c r="NVR71" s="669"/>
      <c r="NVS71" s="669"/>
      <c r="NVT71" s="669"/>
      <c r="NVU71" s="669"/>
      <c r="NVV71" s="669"/>
      <c r="NVW71" s="669"/>
      <c r="NVX71" s="669"/>
      <c r="NVY71" s="669"/>
      <c r="NVZ71" s="669"/>
      <c r="NWA71" s="669"/>
      <c r="NWB71" s="669"/>
      <c r="NWC71" s="669"/>
      <c r="NWD71" s="669"/>
      <c r="NWE71" s="669"/>
      <c r="NWF71" s="669"/>
      <c r="NWG71" s="669"/>
      <c r="NWH71" s="669"/>
      <c r="NWI71" s="669"/>
      <c r="NWJ71" s="669"/>
      <c r="NWK71" s="669"/>
      <c r="NWL71" s="669"/>
      <c r="NWM71" s="669"/>
      <c r="NWN71" s="669"/>
      <c r="NWO71" s="669"/>
      <c r="NWP71" s="669"/>
      <c r="NWQ71" s="669"/>
      <c r="NWR71" s="669"/>
      <c r="NWS71" s="669"/>
      <c r="NWT71" s="669"/>
      <c r="NWU71" s="669"/>
      <c r="NWV71" s="669"/>
      <c r="NWW71" s="669"/>
      <c r="NWX71" s="669"/>
      <c r="NWY71" s="669"/>
      <c r="NWZ71" s="669"/>
      <c r="NXA71" s="669"/>
      <c r="NXB71" s="669"/>
      <c r="NXC71" s="669"/>
      <c r="NXD71" s="669"/>
      <c r="NXE71" s="669"/>
      <c r="NXF71" s="669"/>
      <c r="NXG71" s="669"/>
      <c r="NXH71" s="669"/>
      <c r="NXI71" s="669"/>
      <c r="NXJ71" s="669"/>
      <c r="NXK71" s="669"/>
      <c r="NXL71" s="669"/>
      <c r="NXM71" s="669"/>
      <c r="NXN71" s="669"/>
      <c r="NXO71" s="669"/>
      <c r="NXP71" s="669"/>
      <c r="NXQ71" s="669"/>
      <c r="NXR71" s="669"/>
      <c r="NXS71" s="669"/>
      <c r="NXT71" s="669"/>
      <c r="NXU71" s="669"/>
      <c r="NXV71" s="669"/>
      <c r="NXW71" s="669"/>
      <c r="NXX71" s="669"/>
      <c r="NXY71" s="669"/>
      <c r="NXZ71" s="669"/>
      <c r="NYA71" s="669"/>
      <c r="NYB71" s="669"/>
      <c r="NYC71" s="669"/>
      <c r="NYD71" s="669"/>
      <c r="NYE71" s="669"/>
      <c r="NYF71" s="669"/>
      <c r="NYG71" s="669"/>
      <c r="NYH71" s="669"/>
      <c r="NYI71" s="669"/>
      <c r="NYJ71" s="669"/>
      <c r="NYK71" s="669"/>
      <c r="NYL71" s="669"/>
      <c r="NYM71" s="669"/>
      <c r="NYN71" s="669"/>
      <c r="NYO71" s="669"/>
      <c r="NYP71" s="669"/>
      <c r="NYQ71" s="669"/>
      <c r="NYR71" s="669"/>
      <c r="NYS71" s="669"/>
      <c r="NYT71" s="669"/>
      <c r="NYU71" s="669"/>
      <c r="NYV71" s="669"/>
      <c r="NYW71" s="669"/>
      <c r="NYX71" s="669"/>
      <c r="NYY71" s="669"/>
      <c r="NYZ71" s="669"/>
      <c r="NZA71" s="669"/>
      <c r="NZB71" s="669"/>
      <c r="NZC71" s="669"/>
      <c r="NZD71" s="669"/>
      <c r="NZE71" s="669"/>
      <c r="NZF71" s="669"/>
      <c r="NZG71" s="669"/>
      <c r="NZH71" s="669"/>
      <c r="NZI71" s="669"/>
      <c r="NZJ71" s="669"/>
      <c r="NZK71" s="669"/>
      <c r="NZL71" s="669"/>
      <c r="NZM71" s="669"/>
      <c r="NZN71" s="669"/>
      <c r="NZO71" s="669"/>
      <c r="NZP71" s="669"/>
      <c r="NZQ71" s="669"/>
      <c r="NZR71" s="669"/>
      <c r="NZS71" s="669"/>
      <c r="NZT71" s="669"/>
      <c r="NZU71" s="669"/>
      <c r="NZV71" s="669"/>
      <c r="NZW71" s="669"/>
      <c r="NZX71" s="669"/>
      <c r="NZY71" s="669"/>
      <c r="NZZ71" s="669"/>
      <c r="OAA71" s="669"/>
      <c r="OAB71" s="669"/>
      <c r="OAC71" s="669"/>
      <c r="OAD71" s="669"/>
      <c r="OAE71" s="669"/>
      <c r="OAF71" s="669"/>
      <c r="OAG71" s="669"/>
      <c r="OAH71" s="669"/>
      <c r="OAI71" s="669"/>
      <c r="OAJ71" s="669"/>
      <c r="OAK71" s="669"/>
      <c r="OAL71" s="669"/>
      <c r="OAM71" s="669"/>
      <c r="OAN71" s="669"/>
      <c r="OAO71" s="669"/>
      <c r="OAP71" s="669"/>
      <c r="OAQ71" s="669"/>
      <c r="OAR71" s="669"/>
      <c r="OAS71" s="669"/>
      <c r="OAT71" s="669"/>
      <c r="OAU71" s="669"/>
      <c r="OAV71" s="669"/>
      <c r="OAW71" s="669"/>
      <c r="OAX71" s="669"/>
      <c r="OAY71" s="669"/>
      <c r="OAZ71" s="669"/>
      <c r="OBA71" s="669"/>
      <c r="OBB71" s="669"/>
      <c r="OBC71" s="669"/>
      <c r="OBD71" s="669"/>
      <c r="OBE71" s="669"/>
      <c r="OBF71" s="669"/>
      <c r="OBG71" s="669"/>
      <c r="OBH71" s="669"/>
      <c r="OBI71" s="669"/>
      <c r="OBJ71" s="669"/>
      <c r="OBK71" s="669"/>
      <c r="OBL71" s="669"/>
      <c r="OBM71" s="669"/>
      <c r="OBN71" s="669"/>
      <c r="OBO71" s="669"/>
      <c r="OBP71" s="669"/>
      <c r="OBQ71" s="669"/>
      <c r="OBR71" s="669"/>
      <c r="OBS71" s="669"/>
      <c r="OBT71" s="669"/>
      <c r="OBU71" s="669"/>
      <c r="OBV71" s="669"/>
      <c r="OBW71" s="669"/>
      <c r="OBX71" s="669"/>
      <c r="OBY71" s="669"/>
      <c r="OBZ71" s="669"/>
      <c r="OCA71" s="669"/>
      <c r="OCB71" s="669"/>
      <c r="OCC71" s="669"/>
      <c r="OCD71" s="669"/>
      <c r="OCE71" s="669"/>
      <c r="OCF71" s="669"/>
      <c r="OCG71" s="669"/>
      <c r="OCH71" s="669"/>
      <c r="OCI71" s="669"/>
      <c r="OCJ71" s="669"/>
      <c r="OCK71" s="669"/>
      <c r="OCL71" s="669"/>
      <c r="OCM71" s="669"/>
      <c r="OCN71" s="669"/>
      <c r="OCO71" s="669"/>
      <c r="OCP71" s="669"/>
      <c r="OCQ71" s="669"/>
      <c r="OCR71" s="669"/>
      <c r="OCS71" s="669"/>
      <c r="OCT71" s="669"/>
      <c r="OCU71" s="669"/>
      <c r="OCV71" s="669"/>
      <c r="OCW71" s="669"/>
      <c r="OCX71" s="669"/>
      <c r="OCY71" s="669"/>
      <c r="OCZ71" s="669"/>
      <c r="ODA71" s="669"/>
      <c r="ODB71" s="669"/>
      <c r="ODC71" s="669"/>
      <c r="ODD71" s="669"/>
      <c r="ODE71" s="669"/>
      <c r="ODF71" s="669"/>
      <c r="ODG71" s="669"/>
      <c r="ODH71" s="669"/>
      <c r="ODI71" s="669"/>
      <c r="ODJ71" s="669"/>
      <c r="ODK71" s="669"/>
      <c r="ODL71" s="669"/>
      <c r="ODM71" s="669"/>
      <c r="ODN71" s="669"/>
      <c r="ODO71" s="669"/>
      <c r="ODP71" s="669"/>
      <c r="ODQ71" s="669"/>
      <c r="ODR71" s="669"/>
      <c r="ODS71" s="669"/>
      <c r="ODT71" s="669"/>
      <c r="ODU71" s="669"/>
      <c r="ODV71" s="669"/>
      <c r="ODW71" s="669"/>
      <c r="ODX71" s="669"/>
      <c r="ODY71" s="669"/>
      <c r="ODZ71" s="669"/>
      <c r="OEA71" s="669"/>
      <c r="OEB71" s="669"/>
      <c r="OEC71" s="669"/>
      <c r="OED71" s="669"/>
      <c r="OEE71" s="669"/>
      <c r="OEF71" s="669"/>
      <c r="OEG71" s="669"/>
      <c r="OEH71" s="669"/>
      <c r="OEI71" s="669"/>
      <c r="OEJ71" s="669"/>
      <c r="OEK71" s="669"/>
      <c r="OEL71" s="669"/>
      <c r="OEM71" s="669"/>
      <c r="OEN71" s="669"/>
      <c r="OEO71" s="669"/>
      <c r="OEP71" s="669"/>
      <c r="OEQ71" s="669"/>
      <c r="OER71" s="669"/>
      <c r="OES71" s="669"/>
      <c r="OET71" s="669"/>
      <c r="OEU71" s="669"/>
      <c r="OEV71" s="669"/>
      <c r="OEW71" s="669"/>
      <c r="OEX71" s="669"/>
      <c r="OEY71" s="669"/>
      <c r="OEZ71" s="669"/>
      <c r="OFA71" s="669"/>
      <c r="OFB71" s="669"/>
      <c r="OFC71" s="669"/>
      <c r="OFD71" s="669"/>
      <c r="OFE71" s="669"/>
      <c r="OFF71" s="669"/>
      <c r="OFG71" s="669"/>
      <c r="OFH71" s="669"/>
      <c r="OFI71" s="669"/>
      <c r="OFJ71" s="669"/>
      <c r="OFK71" s="669"/>
      <c r="OFL71" s="669"/>
      <c r="OFM71" s="669"/>
      <c r="OFN71" s="669"/>
      <c r="OFO71" s="669"/>
      <c r="OFP71" s="669"/>
      <c r="OFQ71" s="669"/>
      <c r="OFR71" s="669"/>
      <c r="OFS71" s="669"/>
      <c r="OFT71" s="669"/>
      <c r="OFU71" s="669"/>
      <c r="OFV71" s="669"/>
      <c r="OFW71" s="669"/>
      <c r="OFX71" s="669"/>
      <c r="OFY71" s="669"/>
      <c r="OFZ71" s="669"/>
      <c r="OGA71" s="669"/>
      <c r="OGB71" s="669"/>
      <c r="OGC71" s="669"/>
      <c r="OGD71" s="669"/>
      <c r="OGE71" s="669"/>
      <c r="OGF71" s="669"/>
      <c r="OGG71" s="669"/>
      <c r="OGH71" s="669"/>
      <c r="OGI71" s="669"/>
      <c r="OGJ71" s="669"/>
      <c r="OGK71" s="669"/>
      <c r="OGL71" s="669"/>
      <c r="OGM71" s="669"/>
      <c r="OGN71" s="669"/>
      <c r="OGO71" s="669"/>
      <c r="OGP71" s="669"/>
      <c r="OGQ71" s="669"/>
      <c r="OGR71" s="669"/>
      <c r="OGS71" s="669"/>
      <c r="OGT71" s="669"/>
      <c r="OGU71" s="669"/>
      <c r="OGV71" s="669"/>
      <c r="OGW71" s="669"/>
      <c r="OGX71" s="669"/>
      <c r="OGY71" s="669"/>
      <c r="OGZ71" s="669"/>
      <c r="OHA71" s="669"/>
      <c r="OHB71" s="669"/>
      <c r="OHC71" s="669"/>
      <c r="OHD71" s="669"/>
      <c r="OHE71" s="669"/>
      <c r="OHF71" s="669"/>
      <c r="OHG71" s="669"/>
      <c r="OHH71" s="669"/>
      <c r="OHI71" s="669"/>
      <c r="OHJ71" s="669"/>
      <c r="OHK71" s="669"/>
      <c r="OHL71" s="669"/>
      <c r="OHM71" s="669"/>
      <c r="OHN71" s="669"/>
      <c r="OHO71" s="669"/>
      <c r="OHP71" s="669"/>
      <c r="OHQ71" s="669"/>
      <c r="OHR71" s="669"/>
      <c r="OHS71" s="669"/>
      <c r="OHT71" s="669"/>
      <c r="OHU71" s="669"/>
      <c r="OHV71" s="669"/>
      <c r="OHW71" s="669"/>
      <c r="OHX71" s="669"/>
      <c r="OHY71" s="669"/>
      <c r="OHZ71" s="669"/>
      <c r="OIA71" s="669"/>
      <c r="OIB71" s="669"/>
      <c r="OIC71" s="669"/>
      <c r="OID71" s="669"/>
      <c r="OIE71" s="669"/>
      <c r="OIF71" s="669"/>
      <c r="OIG71" s="669"/>
      <c r="OIH71" s="669"/>
      <c r="OII71" s="669"/>
      <c r="OIJ71" s="669"/>
      <c r="OIK71" s="669"/>
      <c r="OIL71" s="669"/>
      <c r="OIM71" s="669"/>
      <c r="OIN71" s="669"/>
      <c r="OIO71" s="669"/>
      <c r="OIP71" s="669"/>
      <c r="OIQ71" s="669"/>
      <c r="OIR71" s="669"/>
      <c r="OIS71" s="669"/>
      <c r="OIT71" s="669"/>
      <c r="OIU71" s="669"/>
      <c r="OIV71" s="669"/>
      <c r="OIW71" s="669"/>
      <c r="OIX71" s="669"/>
      <c r="OIY71" s="669"/>
      <c r="OIZ71" s="669"/>
      <c r="OJA71" s="669"/>
      <c r="OJB71" s="669"/>
      <c r="OJC71" s="669"/>
      <c r="OJD71" s="669"/>
      <c r="OJE71" s="669"/>
      <c r="OJF71" s="669"/>
      <c r="OJG71" s="669"/>
      <c r="OJH71" s="669"/>
      <c r="OJI71" s="669"/>
      <c r="OJJ71" s="669"/>
      <c r="OJK71" s="669"/>
      <c r="OJL71" s="669"/>
      <c r="OJM71" s="669"/>
      <c r="OJN71" s="669"/>
      <c r="OJO71" s="669"/>
      <c r="OJP71" s="669"/>
      <c r="OJQ71" s="669"/>
      <c r="OJR71" s="669"/>
      <c r="OJS71" s="669"/>
      <c r="OJT71" s="669"/>
      <c r="OJU71" s="669"/>
      <c r="OJV71" s="669"/>
      <c r="OJW71" s="669"/>
      <c r="OJX71" s="669"/>
      <c r="OJY71" s="669"/>
      <c r="OJZ71" s="669"/>
      <c r="OKA71" s="669"/>
      <c r="OKB71" s="669"/>
      <c r="OKC71" s="669"/>
      <c r="OKD71" s="669"/>
      <c r="OKE71" s="669"/>
      <c r="OKF71" s="669"/>
      <c r="OKG71" s="669"/>
      <c r="OKH71" s="669"/>
      <c r="OKI71" s="669"/>
      <c r="OKJ71" s="669"/>
      <c r="OKK71" s="669"/>
      <c r="OKL71" s="669"/>
      <c r="OKM71" s="669"/>
      <c r="OKN71" s="669"/>
      <c r="OKO71" s="669"/>
      <c r="OKP71" s="669"/>
      <c r="OKQ71" s="669"/>
      <c r="OKR71" s="669"/>
      <c r="OKS71" s="669"/>
      <c r="OKT71" s="669"/>
      <c r="OKU71" s="669"/>
      <c r="OKV71" s="669"/>
      <c r="OKW71" s="669"/>
      <c r="OKX71" s="669"/>
      <c r="OKY71" s="669"/>
      <c r="OKZ71" s="669"/>
      <c r="OLA71" s="669"/>
      <c r="OLB71" s="669"/>
      <c r="OLC71" s="669"/>
      <c r="OLD71" s="669"/>
      <c r="OLE71" s="669"/>
      <c r="OLF71" s="669"/>
      <c r="OLG71" s="669"/>
      <c r="OLH71" s="669"/>
      <c r="OLI71" s="669"/>
      <c r="OLJ71" s="669"/>
      <c r="OLK71" s="669"/>
      <c r="OLL71" s="669"/>
      <c r="OLM71" s="669"/>
      <c r="OLN71" s="669"/>
      <c r="OLO71" s="669"/>
      <c r="OLP71" s="669"/>
      <c r="OLQ71" s="669"/>
      <c r="OLR71" s="669"/>
      <c r="OLS71" s="669"/>
      <c r="OLT71" s="669"/>
      <c r="OLU71" s="669"/>
      <c r="OLV71" s="669"/>
      <c r="OLW71" s="669"/>
      <c r="OLX71" s="669"/>
      <c r="OLY71" s="669"/>
      <c r="OLZ71" s="669"/>
      <c r="OMA71" s="669"/>
      <c r="OMB71" s="669"/>
      <c r="OMC71" s="669"/>
      <c r="OMD71" s="669"/>
      <c r="OME71" s="669"/>
      <c r="OMF71" s="669"/>
      <c r="OMG71" s="669"/>
      <c r="OMH71" s="669"/>
      <c r="OMI71" s="669"/>
      <c r="OMJ71" s="669"/>
      <c r="OMK71" s="669"/>
      <c r="OML71" s="669"/>
      <c r="OMM71" s="669"/>
      <c r="OMN71" s="669"/>
      <c r="OMO71" s="669"/>
      <c r="OMP71" s="669"/>
      <c r="OMQ71" s="669"/>
      <c r="OMR71" s="669"/>
      <c r="OMS71" s="669"/>
      <c r="OMT71" s="669"/>
      <c r="OMU71" s="669"/>
      <c r="OMV71" s="669"/>
      <c r="OMW71" s="669"/>
      <c r="OMX71" s="669"/>
      <c r="OMY71" s="669"/>
      <c r="OMZ71" s="669"/>
      <c r="ONA71" s="669"/>
      <c r="ONB71" s="669"/>
      <c r="ONC71" s="669"/>
      <c r="OND71" s="669"/>
      <c r="ONE71" s="669"/>
      <c r="ONF71" s="669"/>
      <c r="ONG71" s="669"/>
      <c r="ONH71" s="669"/>
      <c r="ONI71" s="669"/>
      <c r="ONJ71" s="669"/>
      <c r="ONK71" s="669"/>
      <c r="ONL71" s="669"/>
      <c r="ONM71" s="669"/>
      <c r="ONN71" s="669"/>
      <c r="ONO71" s="669"/>
      <c r="ONP71" s="669"/>
      <c r="ONQ71" s="669"/>
      <c r="ONR71" s="669"/>
      <c r="ONS71" s="669"/>
      <c r="ONT71" s="669"/>
      <c r="ONU71" s="669"/>
      <c r="ONV71" s="669"/>
      <c r="ONW71" s="669"/>
      <c r="ONX71" s="669"/>
      <c r="ONY71" s="669"/>
      <c r="ONZ71" s="669"/>
      <c r="OOA71" s="669"/>
      <c r="OOB71" s="669"/>
      <c r="OOC71" s="669"/>
      <c r="OOD71" s="669"/>
      <c r="OOE71" s="669"/>
      <c r="OOF71" s="669"/>
      <c r="OOG71" s="669"/>
      <c r="OOH71" s="669"/>
      <c r="OOI71" s="669"/>
      <c r="OOJ71" s="669"/>
      <c r="OOK71" s="669"/>
      <c r="OOL71" s="669"/>
      <c r="OOM71" s="669"/>
      <c r="OON71" s="669"/>
      <c r="OOO71" s="669"/>
      <c r="OOP71" s="669"/>
      <c r="OOQ71" s="669"/>
      <c r="OOR71" s="669"/>
      <c r="OOS71" s="669"/>
      <c r="OOT71" s="669"/>
      <c r="OOU71" s="669"/>
      <c r="OOV71" s="669"/>
      <c r="OOW71" s="669"/>
      <c r="OOX71" s="669"/>
      <c r="OOY71" s="669"/>
      <c r="OOZ71" s="669"/>
      <c r="OPA71" s="669"/>
      <c r="OPB71" s="669"/>
      <c r="OPC71" s="669"/>
      <c r="OPD71" s="669"/>
      <c r="OPE71" s="669"/>
      <c r="OPF71" s="669"/>
      <c r="OPG71" s="669"/>
      <c r="OPH71" s="669"/>
      <c r="OPI71" s="669"/>
      <c r="OPJ71" s="669"/>
      <c r="OPK71" s="669"/>
      <c r="OPL71" s="669"/>
      <c r="OPM71" s="669"/>
      <c r="OPN71" s="669"/>
      <c r="OPO71" s="669"/>
      <c r="OPP71" s="669"/>
      <c r="OPQ71" s="669"/>
      <c r="OPR71" s="669"/>
      <c r="OPS71" s="669"/>
      <c r="OPT71" s="669"/>
      <c r="OPU71" s="669"/>
      <c r="OPV71" s="669"/>
      <c r="OPW71" s="669"/>
      <c r="OPX71" s="669"/>
      <c r="OPY71" s="669"/>
      <c r="OPZ71" s="669"/>
      <c r="OQA71" s="669"/>
      <c r="OQB71" s="669"/>
      <c r="OQC71" s="669"/>
      <c r="OQD71" s="669"/>
      <c r="OQE71" s="669"/>
      <c r="OQF71" s="669"/>
      <c r="OQG71" s="669"/>
      <c r="OQH71" s="669"/>
      <c r="OQI71" s="669"/>
      <c r="OQJ71" s="669"/>
      <c r="OQK71" s="669"/>
      <c r="OQL71" s="669"/>
      <c r="OQM71" s="669"/>
      <c r="OQN71" s="669"/>
      <c r="OQO71" s="669"/>
      <c r="OQP71" s="669"/>
      <c r="OQQ71" s="669"/>
      <c r="OQR71" s="669"/>
      <c r="OQS71" s="669"/>
      <c r="OQT71" s="669"/>
      <c r="OQU71" s="669"/>
      <c r="OQV71" s="669"/>
      <c r="OQW71" s="669"/>
      <c r="OQX71" s="669"/>
      <c r="OQY71" s="669"/>
      <c r="OQZ71" s="669"/>
      <c r="ORA71" s="669"/>
      <c r="ORB71" s="669"/>
      <c r="ORC71" s="669"/>
      <c r="ORD71" s="669"/>
      <c r="ORE71" s="669"/>
      <c r="ORF71" s="669"/>
      <c r="ORG71" s="669"/>
      <c r="ORH71" s="669"/>
      <c r="ORI71" s="669"/>
      <c r="ORJ71" s="669"/>
      <c r="ORK71" s="669"/>
      <c r="ORL71" s="669"/>
      <c r="ORM71" s="669"/>
      <c r="ORN71" s="669"/>
      <c r="ORO71" s="669"/>
      <c r="ORP71" s="669"/>
      <c r="ORQ71" s="669"/>
      <c r="ORR71" s="669"/>
      <c r="ORS71" s="669"/>
      <c r="ORT71" s="669"/>
      <c r="ORU71" s="669"/>
      <c r="ORV71" s="669"/>
      <c r="ORW71" s="669"/>
      <c r="ORX71" s="669"/>
      <c r="ORY71" s="669"/>
      <c r="ORZ71" s="669"/>
      <c r="OSA71" s="669"/>
      <c r="OSB71" s="669"/>
      <c r="OSC71" s="669"/>
      <c r="OSD71" s="669"/>
      <c r="OSE71" s="669"/>
      <c r="OSF71" s="669"/>
      <c r="OSG71" s="669"/>
      <c r="OSH71" s="669"/>
      <c r="OSI71" s="669"/>
      <c r="OSJ71" s="669"/>
      <c r="OSK71" s="669"/>
      <c r="OSL71" s="669"/>
      <c r="OSM71" s="669"/>
      <c r="OSN71" s="669"/>
      <c r="OSO71" s="669"/>
      <c r="OSP71" s="669"/>
      <c r="OSQ71" s="669"/>
      <c r="OSR71" s="669"/>
      <c r="OSS71" s="669"/>
      <c r="OST71" s="669"/>
      <c r="OSU71" s="669"/>
      <c r="OSV71" s="669"/>
      <c r="OSW71" s="669"/>
      <c r="OSX71" s="669"/>
      <c r="OSY71" s="669"/>
      <c r="OSZ71" s="669"/>
      <c r="OTA71" s="669"/>
      <c r="OTB71" s="669"/>
      <c r="OTC71" s="669"/>
      <c r="OTD71" s="669"/>
      <c r="OTE71" s="669"/>
      <c r="OTF71" s="669"/>
      <c r="OTG71" s="669"/>
      <c r="OTH71" s="669"/>
      <c r="OTI71" s="669"/>
      <c r="OTJ71" s="669"/>
      <c r="OTK71" s="669"/>
      <c r="OTL71" s="669"/>
      <c r="OTM71" s="669"/>
      <c r="OTN71" s="669"/>
      <c r="OTO71" s="669"/>
      <c r="OTP71" s="669"/>
      <c r="OTQ71" s="669"/>
      <c r="OTR71" s="669"/>
      <c r="OTS71" s="669"/>
      <c r="OTT71" s="669"/>
      <c r="OTU71" s="669"/>
      <c r="OTV71" s="669"/>
      <c r="OTW71" s="669"/>
      <c r="OTX71" s="669"/>
      <c r="OTY71" s="669"/>
      <c r="OTZ71" s="669"/>
      <c r="OUA71" s="669"/>
      <c r="OUB71" s="669"/>
      <c r="OUC71" s="669"/>
      <c r="OUD71" s="669"/>
      <c r="OUE71" s="669"/>
      <c r="OUF71" s="669"/>
      <c r="OUG71" s="669"/>
      <c r="OUH71" s="669"/>
      <c r="OUI71" s="669"/>
      <c r="OUJ71" s="669"/>
      <c r="OUK71" s="669"/>
      <c r="OUL71" s="669"/>
      <c r="OUM71" s="669"/>
      <c r="OUN71" s="669"/>
      <c r="OUO71" s="669"/>
      <c r="OUP71" s="669"/>
      <c r="OUQ71" s="669"/>
      <c r="OUR71" s="669"/>
      <c r="OUS71" s="669"/>
      <c r="OUT71" s="669"/>
      <c r="OUU71" s="669"/>
      <c r="OUV71" s="669"/>
      <c r="OUW71" s="669"/>
      <c r="OUX71" s="669"/>
      <c r="OUY71" s="669"/>
      <c r="OUZ71" s="669"/>
      <c r="OVA71" s="669"/>
      <c r="OVB71" s="669"/>
      <c r="OVC71" s="669"/>
      <c r="OVD71" s="669"/>
      <c r="OVE71" s="669"/>
      <c r="OVF71" s="669"/>
      <c r="OVG71" s="669"/>
      <c r="OVH71" s="669"/>
      <c r="OVI71" s="669"/>
      <c r="OVJ71" s="669"/>
      <c r="OVK71" s="669"/>
      <c r="OVL71" s="669"/>
      <c r="OVM71" s="669"/>
      <c r="OVN71" s="669"/>
      <c r="OVO71" s="669"/>
      <c r="OVP71" s="669"/>
      <c r="OVQ71" s="669"/>
      <c r="OVR71" s="669"/>
      <c r="OVS71" s="669"/>
      <c r="OVT71" s="669"/>
      <c r="OVU71" s="669"/>
      <c r="OVV71" s="669"/>
      <c r="OVW71" s="669"/>
      <c r="OVX71" s="669"/>
      <c r="OVY71" s="669"/>
      <c r="OVZ71" s="669"/>
      <c r="OWA71" s="669"/>
      <c r="OWB71" s="669"/>
      <c r="OWC71" s="669"/>
      <c r="OWD71" s="669"/>
      <c r="OWE71" s="669"/>
      <c r="OWF71" s="669"/>
      <c r="OWG71" s="669"/>
      <c r="OWH71" s="669"/>
      <c r="OWI71" s="669"/>
      <c r="OWJ71" s="669"/>
      <c r="OWK71" s="669"/>
      <c r="OWL71" s="669"/>
      <c r="OWM71" s="669"/>
      <c r="OWN71" s="669"/>
      <c r="OWO71" s="669"/>
      <c r="OWP71" s="669"/>
      <c r="OWQ71" s="669"/>
      <c r="OWR71" s="669"/>
      <c r="OWS71" s="669"/>
      <c r="OWT71" s="669"/>
      <c r="OWU71" s="669"/>
      <c r="OWV71" s="669"/>
      <c r="OWW71" s="669"/>
      <c r="OWX71" s="669"/>
      <c r="OWY71" s="669"/>
      <c r="OWZ71" s="669"/>
      <c r="OXA71" s="669"/>
      <c r="OXB71" s="669"/>
      <c r="OXC71" s="669"/>
      <c r="OXD71" s="669"/>
      <c r="OXE71" s="669"/>
      <c r="OXF71" s="669"/>
      <c r="OXG71" s="669"/>
      <c r="OXH71" s="669"/>
      <c r="OXI71" s="669"/>
      <c r="OXJ71" s="669"/>
      <c r="OXK71" s="669"/>
      <c r="OXL71" s="669"/>
      <c r="OXM71" s="669"/>
      <c r="OXN71" s="669"/>
      <c r="OXO71" s="669"/>
      <c r="OXP71" s="669"/>
      <c r="OXQ71" s="669"/>
      <c r="OXR71" s="669"/>
      <c r="OXS71" s="669"/>
      <c r="OXT71" s="669"/>
      <c r="OXU71" s="669"/>
      <c r="OXV71" s="669"/>
      <c r="OXW71" s="669"/>
      <c r="OXX71" s="669"/>
      <c r="OXY71" s="669"/>
      <c r="OXZ71" s="669"/>
      <c r="OYA71" s="669"/>
      <c r="OYB71" s="669"/>
      <c r="OYC71" s="669"/>
      <c r="OYD71" s="669"/>
      <c r="OYE71" s="669"/>
      <c r="OYF71" s="669"/>
      <c r="OYG71" s="669"/>
      <c r="OYH71" s="669"/>
      <c r="OYI71" s="669"/>
      <c r="OYJ71" s="669"/>
      <c r="OYK71" s="669"/>
      <c r="OYL71" s="669"/>
      <c r="OYM71" s="669"/>
      <c r="OYN71" s="669"/>
      <c r="OYO71" s="669"/>
      <c r="OYP71" s="669"/>
      <c r="OYQ71" s="669"/>
      <c r="OYR71" s="669"/>
      <c r="OYS71" s="669"/>
      <c r="OYT71" s="669"/>
      <c r="OYU71" s="669"/>
      <c r="OYV71" s="669"/>
      <c r="OYW71" s="669"/>
      <c r="OYX71" s="669"/>
      <c r="OYY71" s="669"/>
      <c r="OYZ71" s="669"/>
      <c r="OZA71" s="669"/>
      <c r="OZB71" s="669"/>
      <c r="OZC71" s="669"/>
      <c r="OZD71" s="669"/>
      <c r="OZE71" s="669"/>
      <c r="OZF71" s="669"/>
      <c r="OZG71" s="669"/>
      <c r="OZH71" s="669"/>
      <c r="OZI71" s="669"/>
      <c r="OZJ71" s="669"/>
      <c r="OZK71" s="669"/>
      <c r="OZL71" s="669"/>
      <c r="OZM71" s="669"/>
      <c r="OZN71" s="669"/>
      <c r="OZO71" s="669"/>
      <c r="OZP71" s="669"/>
      <c r="OZQ71" s="669"/>
      <c r="OZR71" s="669"/>
      <c r="OZS71" s="669"/>
      <c r="OZT71" s="669"/>
      <c r="OZU71" s="669"/>
      <c r="OZV71" s="669"/>
      <c r="OZW71" s="669"/>
      <c r="OZX71" s="669"/>
      <c r="OZY71" s="669"/>
      <c r="OZZ71" s="669"/>
      <c r="PAA71" s="669"/>
      <c r="PAB71" s="669"/>
      <c r="PAC71" s="669"/>
      <c r="PAD71" s="669"/>
      <c r="PAE71" s="669"/>
      <c r="PAF71" s="669"/>
      <c r="PAG71" s="669"/>
      <c r="PAH71" s="669"/>
      <c r="PAI71" s="669"/>
      <c r="PAJ71" s="669"/>
      <c r="PAK71" s="669"/>
      <c r="PAL71" s="669"/>
      <c r="PAM71" s="669"/>
      <c r="PAN71" s="669"/>
      <c r="PAO71" s="669"/>
      <c r="PAP71" s="669"/>
      <c r="PAQ71" s="669"/>
      <c r="PAR71" s="669"/>
      <c r="PAS71" s="669"/>
      <c r="PAT71" s="669"/>
      <c r="PAU71" s="669"/>
      <c r="PAV71" s="669"/>
      <c r="PAW71" s="669"/>
      <c r="PAX71" s="669"/>
      <c r="PAY71" s="669"/>
      <c r="PAZ71" s="669"/>
      <c r="PBA71" s="669"/>
      <c r="PBB71" s="669"/>
      <c r="PBC71" s="669"/>
      <c r="PBD71" s="669"/>
      <c r="PBE71" s="669"/>
      <c r="PBF71" s="669"/>
      <c r="PBG71" s="669"/>
      <c r="PBH71" s="669"/>
      <c r="PBI71" s="669"/>
      <c r="PBJ71" s="669"/>
      <c r="PBK71" s="669"/>
      <c r="PBL71" s="669"/>
      <c r="PBM71" s="669"/>
      <c r="PBN71" s="669"/>
      <c r="PBO71" s="669"/>
      <c r="PBP71" s="669"/>
      <c r="PBQ71" s="669"/>
      <c r="PBR71" s="669"/>
      <c r="PBS71" s="669"/>
      <c r="PBT71" s="669"/>
      <c r="PBU71" s="669"/>
      <c r="PBV71" s="669"/>
      <c r="PBW71" s="669"/>
      <c r="PBX71" s="669"/>
      <c r="PBY71" s="669"/>
      <c r="PBZ71" s="669"/>
      <c r="PCA71" s="669"/>
      <c r="PCB71" s="669"/>
      <c r="PCC71" s="669"/>
      <c r="PCD71" s="669"/>
      <c r="PCE71" s="669"/>
      <c r="PCF71" s="669"/>
      <c r="PCG71" s="669"/>
      <c r="PCH71" s="669"/>
      <c r="PCI71" s="669"/>
      <c r="PCJ71" s="669"/>
      <c r="PCK71" s="669"/>
      <c r="PCL71" s="669"/>
      <c r="PCM71" s="669"/>
      <c r="PCN71" s="669"/>
      <c r="PCO71" s="669"/>
      <c r="PCP71" s="669"/>
      <c r="PCQ71" s="669"/>
      <c r="PCR71" s="669"/>
      <c r="PCS71" s="669"/>
      <c r="PCT71" s="669"/>
      <c r="PCU71" s="669"/>
      <c r="PCV71" s="669"/>
      <c r="PCW71" s="669"/>
      <c r="PCX71" s="669"/>
      <c r="PCY71" s="669"/>
      <c r="PCZ71" s="669"/>
      <c r="PDA71" s="669"/>
      <c r="PDB71" s="669"/>
      <c r="PDC71" s="669"/>
      <c r="PDD71" s="669"/>
      <c r="PDE71" s="669"/>
      <c r="PDF71" s="669"/>
      <c r="PDG71" s="669"/>
      <c r="PDH71" s="669"/>
      <c r="PDI71" s="669"/>
      <c r="PDJ71" s="669"/>
      <c r="PDK71" s="669"/>
      <c r="PDL71" s="669"/>
      <c r="PDM71" s="669"/>
      <c r="PDN71" s="669"/>
      <c r="PDO71" s="669"/>
      <c r="PDP71" s="669"/>
      <c r="PDQ71" s="669"/>
      <c r="PDR71" s="669"/>
      <c r="PDS71" s="669"/>
      <c r="PDT71" s="669"/>
      <c r="PDU71" s="669"/>
      <c r="PDV71" s="669"/>
      <c r="PDW71" s="669"/>
      <c r="PDX71" s="669"/>
      <c r="PDY71" s="669"/>
      <c r="PDZ71" s="669"/>
      <c r="PEA71" s="669"/>
      <c r="PEB71" s="669"/>
      <c r="PEC71" s="669"/>
      <c r="PED71" s="669"/>
      <c r="PEE71" s="669"/>
      <c r="PEF71" s="669"/>
      <c r="PEG71" s="669"/>
      <c r="PEH71" s="669"/>
      <c r="PEI71" s="669"/>
      <c r="PEJ71" s="669"/>
      <c r="PEK71" s="669"/>
      <c r="PEL71" s="669"/>
      <c r="PEM71" s="669"/>
      <c r="PEN71" s="669"/>
      <c r="PEO71" s="669"/>
      <c r="PEP71" s="669"/>
      <c r="PEQ71" s="669"/>
      <c r="PER71" s="669"/>
      <c r="PES71" s="669"/>
      <c r="PET71" s="669"/>
      <c r="PEU71" s="669"/>
      <c r="PEV71" s="669"/>
      <c r="PEW71" s="669"/>
      <c r="PEX71" s="669"/>
      <c r="PEY71" s="669"/>
      <c r="PEZ71" s="669"/>
      <c r="PFA71" s="669"/>
      <c r="PFB71" s="669"/>
      <c r="PFC71" s="669"/>
      <c r="PFD71" s="669"/>
      <c r="PFE71" s="669"/>
      <c r="PFF71" s="669"/>
      <c r="PFG71" s="669"/>
      <c r="PFH71" s="669"/>
      <c r="PFI71" s="669"/>
      <c r="PFJ71" s="669"/>
      <c r="PFK71" s="669"/>
      <c r="PFL71" s="669"/>
      <c r="PFM71" s="669"/>
      <c r="PFN71" s="669"/>
      <c r="PFO71" s="669"/>
      <c r="PFP71" s="669"/>
      <c r="PFQ71" s="669"/>
      <c r="PFR71" s="669"/>
      <c r="PFS71" s="669"/>
      <c r="PFT71" s="669"/>
      <c r="PFU71" s="669"/>
      <c r="PFV71" s="669"/>
      <c r="PFW71" s="669"/>
      <c r="PFX71" s="669"/>
      <c r="PFY71" s="669"/>
      <c r="PFZ71" s="669"/>
      <c r="PGA71" s="669"/>
      <c r="PGB71" s="669"/>
      <c r="PGC71" s="669"/>
      <c r="PGD71" s="669"/>
      <c r="PGE71" s="669"/>
      <c r="PGF71" s="669"/>
      <c r="PGG71" s="669"/>
      <c r="PGH71" s="669"/>
      <c r="PGI71" s="669"/>
      <c r="PGJ71" s="669"/>
      <c r="PGK71" s="669"/>
      <c r="PGL71" s="669"/>
      <c r="PGM71" s="669"/>
      <c r="PGN71" s="669"/>
      <c r="PGO71" s="669"/>
      <c r="PGP71" s="669"/>
      <c r="PGQ71" s="669"/>
      <c r="PGR71" s="669"/>
      <c r="PGS71" s="669"/>
      <c r="PGT71" s="669"/>
      <c r="PGU71" s="669"/>
      <c r="PGV71" s="669"/>
      <c r="PGW71" s="669"/>
      <c r="PGX71" s="669"/>
      <c r="PGY71" s="669"/>
      <c r="PGZ71" s="669"/>
      <c r="PHA71" s="669"/>
      <c r="PHB71" s="669"/>
      <c r="PHC71" s="669"/>
      <c r="PHD71" s="669"/>
      <c r="PHE71" s="669"/>
      <c r="PHF71" s="669"/>
      <c r="PHG71" s="669"/>
      <c r="PHH71" s="669"/>
      <c r="PHI71" s="669"/>
      <c r="PHJ71" s="669"/>
      <c r="PHK71" s="669"/>
      <c r="PHL71" s="669"/>
      <c r="PHM71" s="669"/>
      <c r="PHN71" s="669"/>
      <c r="PHO71" s="669"/>
      <c r="PHP71" s="669"/>
      <c r="PHQ71" s="669"/>
      <c r="PHR71" s="669"/>
      <c r="PHS71" s="669"/>
      <c r="PHT71" s="669"/>
      <c r="PHU71" s="669"/>
      <c r="PHV71" s="669"/>
      <c r="PHW71" s="669"/>
      <c r="PHX71" s="669"/>
      <c r="PHY71" s="669"/>
      <c r="PHZ71" s="669"/>
      <c r="PIA71" s="669"/>
      <c r="PIB71" s="669"/>
      <c r="PIC71" s="669"/>
      <c r="PID71" s="669"/>
      <c r="PIE71" s="669"/>
      <c r="PIF71" s="669"/>
      <c r="PIG71" s="669"/>
      <c r="PIH71" s="669"/>
      <c r="PII71" s="669"/>
      <c r="PIJ71" s="669"/>
      <c r="PIK71" s="669"/>
      <c r="PIL71" s="669"/>
      <c r="PIM71" s="669"/>
      <c r="PIN71" s="669"/>
      <c r="PIO71" s="669"/>
      <c r="PIP71" s="669"/>
      <c r="PIQ71" s="669"/>
      <c r="PIR71" s="669"/>
      <c r="PIS71" s="669"/>
      <c r="PIT71" s="669"/>
      <c r="PIU71" s="669"/>
      <c r="PIV71" s="669"/>
      <c r="PIW71" s="669"/>
      <c r="PIX71" s="669"/>
      <c r="PIY71" s="669"/>
      <c r="PIZ71" s="669"/>
      <c r="PJA71" s="669"/>
      <c r="PJB71" s="669"/>
      <c r="PJC71" s="669"/>
      <c r="PJD71" s="669"/>
      <c r="PJE71" s="669"/>
      <c r="PJF71" s="669"/>
      <c r="PJG71" s="669"/>
      <c r="PJH71" s="669"/>
      <c r="PJI71" s="669"/>
      <c r="PJJ71" s="669"/>
      <c r="PJK71" s="669"/>
      <c r="PJL71" s="669"/>
      <c r="PJM71" s="669"/>
      <c r="PJN71" s="669"/>
      <c r="PJO71" s="669"/>
      <c r="PJP71" s="669"/>
      <c r="PJQ71" s="669"/>
      <c r="PJR71" s="669"/>
      <c r="PJS71" s="669"/>
      <c r="PJT71" s="669"/>
      <c r="PJU71" s="669"/>
      <c r="PJV71" s="669"/>
      <c r="PJW71" s="669"/>
      <c r="PJX71" s="669"/>
      <c r="PJY71" s="669"/>
      <c r="PJZ71" s="669"/>
      <c r="PKA71" s="669"/>
      <c r="PKB71" s="669"/>
      <c r="PKC71" s="669"/>
      <c r="PKD71" s="669"/>
      <c r="PKE71" s="669"/>
      <c r="PKF71" s="669"/>
      <c r="PKG71" s="669"/>
      <c r="PKH71" s="669"/>
      <c r="PKI71" s="669"/>
      <c r="PKJ71" s="669"/>
      <c r="PKK71" s="669"/>
      <c r="PKL71" s="669"/>
      <c r="PKM71" s="669"/>
      <c r="PKN71" s="669"/>
      <c r="PKO71" s="669"/>
      <c r="PKP71" s="669"/>
      <c r="PKQ71" s="669"/>
      <c r="PKR71" s="669"/>
      <c r="PKS71" s="669"/>
      <c r="PKT71" s="669"/>
      <c r="PKU71" s="669"/>
      <c r="PKV71" s="669"/>
      <c r="PKW71" s="669"/>
      <c r="PKX71" s="669"/>
      <c r="PKY71" s="669"/>
      <c r="PKZ71" s="669"/>
      <c r="PLA71" s="669"/>
      <c r="PLB71" s="669"/>
      <c r="PLC71" s="669"/>
      <c r="PLD71" s="669"/>
      <c r="PLE71" s="669"/>
      <c r="PLF71" s="669"/>
      <c r="PLG71" s="669"/>
      <c r="PLH71" s="669"/>
      <c r="PLI71" s="669"/>
      <c r="PLJ71" s="669"/>
      <c r="PLK71" s="669"/>
      <c r="PLL71" s="669"/>
      <c r="PLM71" s="669"/>
      <c r="PLN71" s="669"/>
      <c r="PLO71" s="669"/>
      <c r="PLP71" s="669"/>
      <c r="PLQ71" s="669"/>
      <c r="PLR71" s="669"/>
      <c r="PLS71" s="669"/>
      <c r="PLT71" s="669"/>
      <c r="PLU71" s="669"/>
      <c r="PLV71" s="669"/>
      <c r="PLW71" s="669"/>
      <c r="PLX71" s="669"/>
      <c r="PLY71" s="669"/>
      <c r="PLZ71" s="669"/>
      <c r="PMA71" s="669"/>
      <c r="PMB71" s="669"/>
      <c r="PMC71" s="669"/>
      <c r="PMD71" s="669"/>
      <c r="PME71" s="669"/>
      <c r="PMF71" s="669"/>
      <c r="PMG71" s="669"/>
      <c r="PMH71" s="669"/>
      <c r="PMI71" s="669"/>
      <c r="PMJ71" s="669"/>
      <c r="PMK71" s="669"/>
      <c r="PML71" s="669"/>
      <c r="PMM71" s="669"/>
      <c r="PMN71" s="669"/>
      <c r="PMO71" s="669"/>
      <c r="PMP71" s="669"/>
      <c r="PMQ71" s="669"/>
      <c r="PMR71" s="669"/>
      <c r="PMS71" s="669"/>
      <c r="PMT71" s="669"/>
      <c r="PMU71" s="669"/>
      <c r="PMV71" s="669"/>
      <c r="PMW71" s="669"/>
      <c r="PMX71" s="669"/>
      <c r="PMY71" s="669"/>
      <c r="PMZ71" s="669"/>
      <c r="PNA71" s="669"/>
      <c r="PNB71" s="669"/>
      <c r="PNC71" s="669"/>
      <c r="PND71" s="669"/>
      <c r="PNE71" s="669"/>
      <c r="PNF71" s="669"/>
      <c r="PNG71" s="669"/>
      <c r="PNH71" s="669"/>
      <c r="PNI71" s="669"/>
      <c r="PNJ71" s="669"/>
      <c r="PNK71" s="669"/>
      <c r="PNL71" s="669"/>
      <c r="PNM71" s="669"/>
      <c r="PNN71" s="669"/>
      <c r="PNO71" s="669"/>
      <c r="PNP71" s="669"/>
      <c r="PNQ71" s="669"/>
      <c r="PNR71" s="669"/>
      <c r="PNS71" s="669"/>
      <c r="PNT71" s="669"/>
      <c r="PNU71" s="669"/>
      <c r="PNV71" s="669"/>
      <c r="PNW71" s="669"/>
      <c r="PNX71" s="669"/>
      <c r="PNY71" s="669"/>
      <c r="PNZ71" s="669"/>
      <c r="POA71" s="669"/>
      <c r="POB71" s="669"/>
      <c r="POC71" s="669"/>
      <c r="POD71" s="669"/>
      <c r="POE71" s="669"/>
      <c r="POF71" s="669"/>
      <c r="POG71" s="669"/>
      <c r="POH71" s="669"/>
      <c r="POI71" s="669"/>
      <c r="POJ71" s="669"/>
      <c r="POK71" s="669"/>
      <c r="POL71" s="669"/>
      <c r="POM71" s="669"/>
      <c r="PON71" s="669"/>
      <c r="POO71" s="669"/>
      <c r="POP71" s="669"/>
      <c r="POQ71" s="669"/>
      <c r="POR71" s="669"/>
      <c r="POS71" s="669"/>
      <c r="POT71" s="669"/>
      <c r="POU71" s="669"/>
      <c r="POV71" s="669"/>
      <c r="POW71" s="669"/>
      <c r="POX71" s="669"/>
      <c r="POY71" s="669"/>
      <c r="POZ71" s="669"/>
      <c r="PPA71" s="669"/>
      <c r="PPB71" s="669"/>
      <c r="PPC71" s="669"/>
      <c r="PPD71" s="669"/>
      <c r="PPE71" s="669"/>
      <c r="PPF71" s="669"/>
      <c r="PPG71" s="669"/>
      <c r="PPH71" s="669"/>
      <c r="PPI71" s="669"/>
      <c r="PPJ71" s="669"/>
      <c r="PPK71" s="669"/>
      <c r="PPL71" s="669"/>
      <c r="PPM71" s="669"/>
      <c r="PPN71" s="669"/>
      <c r="PPO71" s="669"/>
      <c r="PPP71" s="669"/>
      <c r="PPQ71" s="669"/>
      <c r="PPR71" s="669"/>
      <c r="PPS71" s="669"/>
      <c r="PPT71" s="669"/>
      <c r="PPU71" s="669"/>
      <c r="PPV71" s="669"/>
      <c r="PPW71" s="669"/>
      <c r="PPX71" s="669"/>
      <c r="PPY71" s="669"/>
      <c r="PPZ71" s="669"/>
      <c r="PQA71" s="669"/>
      <c r="PQB71" s="669"/>
      <c r="PQC71" s="669"/>
      <c r="PQD71" s="669"/>
      <c r="PQE71" s="669"/>
      <c r="PQF71" s="669"/>
      <c r="PQG71" s="669"/>
      <c r="PQH71" s="669"/>
      <c r="PQI71" s="669"/>
      <c r="PQJ71" s="669"/>
      <c r="PQK71" s="669"/>
      <c r="PQL71" s="669"/>
      <c r="PQM71" s="669"/>
      <c r="PQN71" s="669"/>
      <c r="PQO71" s="669"/>
      <c r="PQP71" s="669"/>
      <c r="PQQ71" s="669"/>
      <c r="PQR71" s="669"/>
      <c r="PQS71" s="669"/>
      <c r="PQT71" s="669"/>
      <c r="PQU71" s="669"/>
      <c r="PQV71" s="669"/>
      <c r="PQW71" s="669"/>
      <c r="PQX71" s="669"/>
      <c r="PQY71" s="669"/>
      <c r="PQZ71" s="669"/>
      <c r="PRA71" s="669"/>
      <c r="PRB71" s="669"/>
      <c r="PRC71" s="669"/>
      <c r="PRD71" s="669"/>
      <c r="PRE71" s="669"/>
      <c r="PRF71" s="669"/>
      <c r="PRG71" s="669"/>
      <c r="PRH71" s="669"/>
      <c r="PRI71" s="669"/>
      <c r="PRJ71" s="669"/>
      <c r="PRK71" s="669"/>
      <c r="PRL71" s="669"/>
      <c r="PRM71" s="669"/>
      <c r="PRN71" s="669"/>
      <c r="PRO71" s="669"/>
      <c r="PRP71" s="669"/>
      <c r="PRQ71" s="669"/>
      <c r="PRR71" s="669"/>
      <c r="PRS71" s="669"/>
      <c r="PRT71" s="669"/>
      <c r="PRU71" s="669"/>
      <c r="PRV71" s="669"/>
      <c r="PRW71" s="669"/>
      <c r="PRX71" s="669"/>
      <c r="PRY71" s="669"/>
      <c r="PRZ71" s="669"/>
      <c r="PSA71" s="669"/>
      <c r="PSB71" s="669"/>
      <c r="PSC71" s="669"/>
      <c r="PSD71" s="669"/>
      <c r="PSE71" s="669"/>
      <c r="PSF71" s="669"/>
      <c r="PSG71" s="669"/>
      <c r="PSH71" s="669"/>
      <c r="PSI71" s="669"/>
      <c r="PSJ71" s="669"/>
      <c r="PSK71" s="669"/>
      <c r="PSL71" s="669"/>
      <c r="PSM71" s="669"/>
      <c r="PSN71" s="669"/>
      <c r="PSO71" s="669"/>
      <c r="PSP71" s="669"/>
      <c r="PSQ71" s="669"/>
      <c r="PSR71" s="669"/>
      <c r="PSS71" s="669"/>
      <c r="PST71" s="669"/>
      <c r="PSU71" s="669"/>
      <c r="PSV71" s="669"/>
      <c r="PSW71" s="669"/>
      <c r="PSX71" s="669"/>
      <c r="PSY71" s="669"/>
      <c r="PSZ71" s="669"/>
      <c r="PTA71" s="669"/>
      <c r="PTB71" s="669"/>
      <c r="PTC71" s="669"/>
      <c r="PTD71" s="669"/>
      <c r="PTE71" s="669"/>
      <c r="PTF71" s="669"/>
      <c r="PTG71" s="669"/>
      <c r="PTH71" s="669"/>
      <c r="PTI71" s="669"/>
      <c r="PTJ71" s="669"/>
      <c r="PTK71" s="669"/>
      <c r="PTL71" s="669"/>
      <c r="PTM71" s="669"/>
      <c r="PTN71" s="669"/>
      <c r="PTO71" s="669"/>
      <c r="PTP71" s="669"/>
      <c r="PTQ71" s="669"/>
      <c r="PTR71" s="669"/>
      <c r="PTS71" s="669"/>
      <c r="PTT71" s="669"/>
      <c r="PTU71" s="669"/>
      <c r="PTV71" s="669"/>
      <c r="PTW71" s="669"/>
      <c r="PTX71" s="669"/>
      <c r="PTY71" s="669"/>
      <c r="PTZ71" s="669"/>
      <c r="PUA71" s="669"/>
      <c r="PUB71" s="669"/>
      <c r="PUC71" s="669"/>
      <c r="PUD71" s="669"/>
      <c r="PUE71" s="669"/>
      <c r="PUF71" s="669"/>
      <c r="PUG71" s="669"/>
      <c r="PUH71" s="669"/>
      <c r="PUI71" s="669"/>
      <c r="PUJ71" s="669"/>
      <c r="PUK71" s="669"/>
      <c r="PUL71" s="669"/>
      <c r="PUM71" s="669"/>
      <c r="PUN71" s="669"/>
      <c r="PUO71" s="669"/>
      <c r="PUP71" s="669"/>
      <c r="PUQ71" s="669"/>
      <c r="PUR71" s="669"/>
      <c r="PUS71" s="669"/>
      <c r="PUT71" s="669"/>
      <c r="PUU71" s="669"/>
      <c r="PUV71" s="669"/>
      <c r="PUW71" s="669"/>
      <c r="PUX71" s="669"/>
      <c r="PUY71" s="669"/>
      <c r="PUZ71" s="669"/>
      <c r="PVA71" s="669"/>
      <c r="PVB71" s="669"/>
      <c r="PVC71" s="669"/>
      <c r="PVD71" s="669"/>
      <c r="PVE71" s="669"/>
      <c r="PVF71" s="669"/>
      <c r="PVG71" s="669"/>
      <c r="PVH71" s="669"/>
      <c r="PVI71" s="669"/>
      <c r="PVJ71" s="669"/>
      <c r="PVK71" s="669"/>
      <c r="PVL71" s="669"/>
      <c r="PVM71" s="669"/>
      <c r="PVN71" s="669"/>
      <c r="PVO71" s="669"/>
      <c r="PVP71" s="669"/>
      <c r="PVQ71" s="669"/>
      <c r="PVR71" s="669"/>
      <c r="PVS71" s="669"/>
      <c r="PVT71" s="669"/>
      <c r="PVU71" s="669"/>
      <c r="PVV71" s="669"/>
      <c r="PVW71" s="669"/>
      <c r="PVX71" s="669"/>
      <c r="PVY71" s="669"/>
      <c r="PVZ71" s="669"/>
      <c r="PWA71" s="669"/>
      <c r="PWB71" s="669"/>
      <c r="PWC71" s="669"/>
      <c r="PWD71" s="669"/>
      <c r="PWE71" s="669"/>
      <c r="PWF71" s="669"/>
      <c r="PWG71" s="669"/>
      <c r="PWH71" s="669"/>
      <c r="PWI71" s="669"/>
      <c r="PWJ71" s="669"/>
      <c r="PWK71" s="669"/>
      <c r="PWL71" s="669"/>
      <c r="PWM71" s="669"/>
      <c r="PWN71" s="669"/>
      <c r="PWO71" s="669"/>
      <c r="PWP71" s="669"/>
      <c r="PWQ71" s="669"/>
      <c r="PWR71" s="669"/>
      <c r="PWS71" s="669"/>
      <c r="PWT71" s="669"/>
      <c r="PWU71" s="669"/>
      <c r="PWV71" s="669"/>
      <c r="PWW71" s="669"/>
      <c r="PWX71" s="669"/>
      <c r="PWY71" s="669"/>
      <c r="PWZ71" s="669"/>
      <c r="PXA71" s="669"/>
      <c r="PXB71" s="669"/>
      <c r="PXC71" s="669"/>
      <c r="PXD71" s="669"/>
      <c r="PXE71" s="669"/>
      <c r="PXF71" s="669"/>
      <c r="PXG71" s="669"/>
      <c r="PXH71" s="669"/>
      <c r="PXI71" s="669"/>
      <c r="PXJ71" s="669"/>
      <c r="PXK71" s="669"/>
      <c r="PXL71" s="669"/>
      <c r="PXM71" s="669"/>
      <c r="PXN71" s="669"/>
      <c r="PXO71" s="669"/>
      <c r="PXP71" s="669"/>
      <c r="PXQ71" s="669"/>
      <c r="PXR71" s="669"/>
      <c r="PXS71" s="669"/>
      <c r="PXT71" s="669"/>
      <c r="PXU71" s="669"/>
      <c r="PXV71" s="669"/>
      <c r="PXW71" s="669"/>
      <c r="PXX71" s="669"/>
      <c r="PXY71" s="669"/>
      <c r="PXZ71" s="669"/>
      <c r="PYA71" s="669"/>
      <c r="PYB71" s="669"/>
      <c r="PYC71" s="669"/>
      <c r="PYD71" s="669"/>
      <c r="PYE71" s="669"/>
      <c r="PYF71" s="669"/>
      <c r="PYG71" s="669"/>
      <c r="PYH71" s="669"/>
      <c r="PYI71" s="669"/>
      <c r="PYJ71" s="669"/>
      <c r="PYK71" s="669"/>
      <c r="PYL71" s="669"/>
      <c r="PYM71" s="669"/>
      <c r="PYN71" s="669"/>
      <c r="PYO71" s="669"/>
      <c r="PYP71" s="669"/>
      <c r="PYQ71" s="669"/>
      <c r="PYR71" s="669"/>
      <c r="PYS71" s="669"/>
      <c r="PYT71" s="669"/>
      <c r="PYU71" s="669"/>
      <c r="PYV71" s="669"/>
      <c r="PYW71" s="669"/>
      <c r="PYX71" s="669"/>
      <c r="PYY71" s="669"/>
      <c r="PYZ71" s="669"/>
      <c r="PZA71" s="669"/>
      <c r="PZB71" s="669"/>
      <c r="PZC71" s="669"/>
      <c r="PZD71" s="669"/>
      <c r="PZE71" s="669"/>
      <c r="PZF71" s="669"/>
      <c r="PZG71" s="669"/>
      <c r="PZH71" s="669"/>
      <c r="PZI71" s="669"/>
      <c r="PZJ71" s="669"/>
      <c r="PZK71" s="669"/>
      <c r="PZL71" s="669"/>
      <c r="PZM71" s="669"/>
      <c r="PZN71" s="669"/>
      <c r="PZO71" s="669"/>
      <c r="PZP71" s="669"/>
      <c r="PZQ71" s="669"/>
      <c r="PZR71" s="669"/>
      <c r="PZS71" s="669"/>
      <c r="PZT71" s="669"/>
      <c r="PZU71" s="669"/>
      <c r="PZV71" s="669"/>
      <c r="PZW71" s="669"/>
      <c r="PZX71" s="669"/>
      <c r="PZY71" s="669"/>
      <c r="PZZ71" s="669"/>
      <c r="QAA71" s="669"/>
      <c r="QAB71" s="669"/>
      <c r="QAC71" s="669"/>
      <c r="QAD71" s="669"/>
      <c r="QAE71" s="669"/>
      <c r="QAF71" s="669"/>
      <c r="QAG71" s="669"/>
      <c r="QAH71" s="669"/>
      <c r="QAI71" s="669"/>
      <c r="QAJ71" s="669"/>
      <c r="QAK71" s="669"/>
      <c r="QAL71" s="669"/>
      <c r="QAM71" s="669"/>
      <c r="QAN71" s="669"/>
      <c r="QAO71" s="669"/>
      <c r="QAP71" s="669"/>
      <c r="QAQ71" s="669"/>
      <c r="QAR71" s="669"/>
      <c r="QAS71" s="669"/>
      <c r="QAT71" s="669"/>
      <c r="QAU71" s="669"/>
      <c r="QAV71" s="669"/>
      <c r="QAW71" s="669"/>
      <c r="QAX71" s="669"/>
      <c r="QAY71" s="669"/>
      <c r="QAZ71" s="669"/>
      <c r="QBA71" s="669"/>
      <c r="QBB71" s="669"/>
      <c r="QBC71" s="669"/>
      <c r="QBD71" s="669"/>
      <c r="QBE71" s="669"/>
      <c r="QBF71" s="669"/>
      <c r="QBG71" s="669"/>
      <c r="QBH71" s="669"/>
      <c r="QBI71" s="669"/>
      <c r="QBJ71" s="669"/>
      <c r="QBK71" s="669"/>
      <c r="QBL71" s="669"/>
      <c r="QBM71" s="669"/>
      <c r="QBN71" s="669"/>
      <c r="QBO71" s="669"/>
      <c r="QBP71" s="669"/>
      <c r="QBQ71" s="669"/>
      <c r="QBR71" s="669"/>
      <c r="QBS71" s="669"/>
      <c r="QBT71" s="669"/>
      <c r="QBU71" s="669"/>
      <c r="QBV71" s="669"/>
      <c r="QBW71" s="669"/>
      <c r="QBX71" s="669"/>
      <c r="QBY71" s="669"/>
      <c r="QBZ71" s="669"/>
      <c r="QCA71" s="669"/>
      <c r="QCB71" s="669"/>
      <c r="QCC71" s="669"/>
      <c r="QCD71" s="669"/>
      <c r="QCE71" s="669"/>
      <c r="QCF71" s="669"/>
      <c r="QCG71" s="669"/>
      <c r="QCH71" s="669"/>
      <c r="QCI71" s="669"/>
      <c r="QCJ71" s="669"/>
      <c r="QCK71" s="669"/>
      <c r="QCL71" s="669"/>
      <c r="QCM71" s="669"/>
      <c r="QCN71" s="669"/>
      <c r="QCO71" s="669"/>
      <c r="QCP71" s="669"/>
      <c r="QCQ71" s="669"/>
      <c r="QCR71" s="669"/>
      <c r="QCS71" s="669"/>
      <c r="QCT71" s="669"/>
      <c r="QCU71" s="669"/>
      <c r="QCV71" s="669"/>
      <c r="QCW71" s="669"/>
      <c r="QCX71" s="669"/>
      <c r="QCY71" s="669"/>
      <c r="QCZ71" s="669"/>
      <c r="QDA71" s="669"/>
      <c r="QDB71" s="669"/>
      <c r="QDC71" s="669"/>
      <c r="QDD71" s="669"/>
      <c r="QDE71" s="669"/>
      <c r="QDF71" s="669"/>
      <c r="QDG71" s="669"/>
      <c r="QDH71" s="669"/>
      <c r="QDI71" s="669"/>
      <c r="QDJ71" s="669"/>
      <c r="QDK71" s="669"/>
      <c r="QDL71" s="669"/>
      <c r="QDM71" s="669"/>
      <c r="QDN71" s="669"/>
      <c r="QDO71" s="669"/>
      <c r="QDP71" s="669"/>
      <c r="QDQ71" s="669"/>
      <c r="QDR71" s="669"/>
      <c r="QDS71" s="669"/>
      <c r="QDT71" s="669"/>
      <c r="QDU71" s="669"/>
      <c r="QDV71" s="669"/>
      <c r="QDW71" s="669"/>
      <c r="QDX71" s="669"/>
      <c r="QDY71" s="669"/>
      <c r="QDZ71" s="669"/>
      <c r="QEA71" s="669"/>
      <c r="QEB71" s="669"/>
      <c r="QEC71" s="669"/>
      <c r="QED71" s="669"/>
      <c r="QEE71" s="669"/>
      <c r="QEF71" s="669"/>
      <c r="QEG71" s="669"/>
      <c r="QEH71" s="669"/>
      <c r="QEI71" s="669"/>
      <c r="QEJ71" s="669"/>
      <c r="QEK71" s="669"/>
      <c r="QEL71" s="669"/>
      <c r="QEM71" s="669"/>
      <c r="QEN71" s="669"/>
      <c r="QEO71" s="669"/>
      <c r="QEP71" s="669"/>
      <c r="QEQ71" s="669"/>
      <c r="QER71" s="669"/>
      <c r="QES71" s="669"/>
      <c r="QET71" s="669"/>
      <c r="QEU71" s="669"/>
      <c r="QEV71" s="669"/>
      <c r="QEW71" s="669"/>
      <c r="QEX71" s="669"/>
      <c r="QEY71" s="669"/>
      <c r="QEZ71" s="669"/>
      <c r="QFA71" s="669"/>
      <c r="QFB71" s="669"/>
      <c r="QFC71" s="669"/>
      <c r="QFD71" s="669"/>
      <c r="QFE71" s="669"/>
      <c r="QFF71" s="669"/>
      <c r="QFG71" s="669"/>
      <c r="QFH71" s="669"/>
      <c r="QFI71" s="669"/>
      <c r="QFJ71" s="669"/>
      <c r="QFK71" s="669"/>
      <c r="QFL71" s="669"/>
      <c r="QFM71" s="669"/>
      <c r="QFN71" s="669"/>
      <c r="QFO71" s="669"/>
      <c r="QFP71" s="669"/>
      <c r="QFQ71" s="669"/>
      <c r="QFR71" s="669"/>
      <c r="QFS71" s="669"/>
      <c r="QFT71" s="669"/>
      <c r="QFU71" s="669"/>
      <c r="QFV71" s="669"/>
      <c r="QFW71" s="669"/>
      <c r="QFX71" s="669"/>
      <c r="QFY71" s="669"/>
      <c r="QFZ71" s="669"/>
      <c r="QGA71" s="669"/>
      <c r="QGB71" s="669"/>
      <c r="QGC71" s="669"/>
      <c r="QGD71" s="669"/>
      <c r="QGE71" s="669"/>
      <c r="QGF71" s="669"/>
      <c r="QGG71" s="669"/>
      <c r="QGH71" s="669"/>
      <c r="QGI71" s="669"/>
      <c r="QGJ71" s="669"/>
      <c r="QGK71" s="669"/>
      <c r="QGL71" s="669"/>
      <c r="QGM71" s="669"/>
      <c r="QGN71" s="669"/>
      <c r="QGO71" s="669"/>
      <c r="QGP71" s="669"/>
      <c r="QGQ71" s="669"/>
      <c r="QGR71" s="669"/>
      <c r="QGS71" s="669"/>
      <c r="QGT71" s="669"/>
      <c r="QGU71" s="669"/>
      <c r="QGV71" s="669"/>
      <c r="QGW71" s="669"/>
      <c r="QGX71" s="669"/>
      <c r="QGY71" s="669"/>
      <c r="QGZ71" s="669"/>
      <c r="QHA71" s="669"/>
      <c r="QHB71" s="669"/>
      <c r="QHC71" s="669"/>
      <c r="QHD71" s="669"/>
      <c r="QHE71" s="669"/>
      <c r="QHF71" s="669"/>
      <c r="QHG71" s="669"/>
      <c r="QHH71" s="669"/>
      <c r="QHI71" s="669"/>
      <c r="QHJ71" s="669"/>
      <c r="QHK71" s="669"/>
      <c r="QHL71" s="669"/>
      <c r="QHM71" s="669"/>
      <c r="QHN71" s="669"/>
      <c r="QHO71" s="669"/>
      <c r="QHP71" s="669"/>
      <c r="QHQ71" s="669"/>
      <c r="QHR71" s="669"/>
      <c r="QHS71" s="669"/>
      <c r="QHT71" s="669"/>
      <c r="QHU71" s="669"/>
      <c r="QHV71" s="669"/>
      <c r="QHW71" s="669"/>
      <c r="QHX71" s="669"/>
      <c r="QHY71" s="669"/>
      <c r="QHZ71" s="669"/>
      <c r="QIA71" s="669"/>
      <c r="QIB71" s="669"/>
      <c r="QIC71" s="669"/>
      <c r="QID71" s="669"/>
      <c r="QIE71" s="669"/>
      <c r="QIF71" s="669"/>
      <c r="QIG71" s="669"/>
      <c r="QIH71" s="669"/>
      <c r="QII71" s="669"/>
      <c r="QIJ71" s="669"/>
      <c r="QIK71" s="669"/>
      <c r="QIL71" s="669"/>
      <c r="QIM71" s="669"/>
      <c r="QIN71" s="669"/>
      <c r="QIO71" s="669"/>
      <c r="QIP71" s="669"/>
      <c r="QIQ71" s="669"/>
      <c r="QIR71" s="669"/>
      <c r="QIS71" s="669"/>
      <c r="QIT71" s="669"/>
      <c r="QIU71" s="669"/>
      <c r="QIV71" s="669"/>
      <c r="QIW71" s="669"/>
      <c r="QIX71" s="669"/>
      <c r="QIY71" s="669"/>
      <c r="QIZ71" s="669"/>
      <c r="QJA71" s="669"/>
      <c r="QJB71" s="669"/>
      <c r="QJC71" s="669"/>
      <c r="QJD71" s="669"/>
      <c r="QJE71" s="669"/>
      <c r="QJF71" s="669"/>
      <c r="QJG71" s="669"/>
      <c r="QJH71" s="669"/>
      <c r="QJI71" s="669"/>
      <c r="QJJ71" s="669"/>
      <c r="QJK71" s="669"/>
      <c r="QJL71" s="669"/>
      <c r="QJM71" s="669"/>
      <c r="QJN71" s="669"/>
      <c r="QJO71" s="669"/>
      <c r="QJP71" s="669"/>
      <c r="QJQ71" s="669"/>
      <c r="QJR71" s="669"/>
      <c r="QJS71" s="669"/>
      <c r="QJT71" s="669"/>
      <c r="QJU71" s="669"/>
      <c r="QJV71" s="669"/>
      <c r="QJW71" s="669"/>
      <c r="QJX71" s="669"/>
      <c r="QJY71" s="669"/>
      <c r="QJZ71" s="669"/>
      <c r="QKA71" s="669"/>
      <c r="QKB71" s="669"/>
      <c r="QKC71" s="669"/>
      <c r="QKD71" s="669"/>
      <c r="QKE71" s="669"/>
      <c r="QKF71" s="669"/>
      <c r="QKG71" s="669"/>
      <c r="QKH71" s="669"/>
      <c r="QKI71" s="669"/>
      <c r="QKJ71" s="669"/>
      <c r="QKK71" s="669"/>
      <c r="QKL71" s="669"/>
      <c r="QKM71" s="669"/>
      <c r="QKN71" s="669"/>
      <c r="QKO71" s="669"/>
      <c r="QKP71" s="669"/>
      <c r="QKQ71" s="669"/>
      <c r="QKR71" s="669"/>
      <c r="QKS71" s="669"/>
      <c r="QKT71" s="669"/>
      <c r="QKU71" s="669"/>
      <c r="QKV71" s="669"/>
      <c r="QKW71" s="669"/>
      <c r="QKX71" s="669"/>
      <c r="QKY71" s="669"/>
      <c r="QKZ71" s="669"/>
      <c r="QLA71" s="669"/>
      <c r="QLB71" s="669"/>
      <c r="QLC71" s="669"/>
      <c r="QLD71" s="669"/>
      <c r="QLE71" s="669"/>
      <c r="QLF71" s="669"/>
      <c r="QLG71" s="669"/>
      <c r="QLH71" s="669"/>
      <c r="QLI71" s="669"/>
      <c r="QLJ71" s="669"/>
      <c r="QLK71" s="669"/>
      <c r="QLL71" s="669"/>
      <c r="QLM71" s="669"/>
      <c r="QLN71" s="669"/>
      <c r="QLO71" s="669"/>
      <c r="QLP71" s="669"/>
      <c r="QLQ71" s="669"/>
      <c r="QLR71" s="669"/>
      <c r="QLS71" s="669"/>
      <c r="QLT71" s="669"/>
      <c r="QLU71" s="669"/>
      <c r="QLV71" s="669"/>
      <c r="QLW71" s="669"/>
      <c r="QLX71" s="669"/>
      <c r="QLY71" s="669"/>
      <c r="QLZ71" s="669"/>
      <c r="QMA71" s="669"/>
      <c r="QMB71" s="669"/>
      <c r="QMC71" s="669"/>
      <c r="QMD71" s="669"/>
      <c r="QME71" s="669"/>
      <c r="QMF71" s="669"/>
      <c r="QMG71" s="669"/>
      <c r="QMH71" s="669"/>
      <c r="QMI71" s="669"/>
      <c r="QMJ71" s="669"/>
      <c r="QMK71" s="669"/>
      <c r="QML71" s="669"/>
      <c r="QMM71" s="669"/>
      <c r="QMN71" s="669"/>
      <c r="QMO71" s="669"/>
      <c r="QMP71" s="669"/>
      <c r="QMQ71" s="669"/>
      <c r="QMR71" s="669"/>
      <c r="QMS71" s="669"/>
      <c r="QMT71" s="669"/>
      <c r="QMU71" s="669"/>
      <c r="QMV71" s="669"/>
      <c r="QMW71" s="669"/>
      <c r="QMX71" s="669"/>
      <c r="QMY71" s="669"/>
      <c r="QMZ71" s="669"/>
      <c r="QNA71" s="669"/>
      <c r="QNB71" s="669"/>
      <c r="QNC71" s="669"/>
      <c r="QND71" s="669"/>
      <c r="QNE71" s="669"/>
      <c r="QNF71" s="669"/>
      <c r="QNG71" s="669"/>
      <c r="QNH71" s="669"/>
      <c r="QNI71" s="669"/>
      <c r="QNJ71" s="669"/>
      <c r="QNK71" s="669"/>
      <c r="QNL71" s="669"/>
      <c r="QNM71" s="669"/>
      <c r="QNN71" s="669"/>
      <c r="QNO71" s="669"/>
      <c r="QNP71" s="669"/>
      <c r="QNQ71" s="669"/>
      <c r="QNR71" s="669"/>
      <c r="QNS71" s="669"/>
      <c r="QNT71" s="669"/>
      <c r="QNU71" s="669"/>
      <c r="QNV71" s="669"/>
      <c r="QNW71" s="669"/>
      <c r="QNX71" s="669"/>
      <c r="QNY71" s="669"/>
      <c r="QNZ71" s="669"/>
      <c r="QOA71" s="669"/>
      <c r="QOB71" s="669"/>
      <c r="QOC71" s="669"/>
      <c r="QOD71" s="669"/>
      <c r="QOE71" s="669"/>
      <c r="QOF71" s="669"/>
      <c r="QOG71" s="669"/>
      <c r="QOH71" s="669"/>
      <c r="QOI71" s="669"/>
      <c r="QOJ71" s="669"/>
      <c r="QOK71" s="669"/>
      <c r="QOL71" s="669"/>
      <c r="QOM71" s="669"/>
      <c r="QON71" s="669"/>
      <c r="QOO71" s="669"/>
      <c r="QOP71" s="669"/>
      <c r="QOQ71" s="669"/>
      <c r="QOR71" s="669"/>
      <c r="QOS71" s="669"/>
      <c r="QOT71" s="669"/>
      <c r="QOU71" s="669"/>
      <c r="QOV71" s="669"/>
      <c r="QOW71" s="669"/>
      <c r="QOX71" s="669"/>
      <c r="QOY71" s="669"/>
      <c r="QOZ71" s="669"/>
      <c r="QPA71" s="669"/>
      <c r="QPB71" s="669"/>
      <c r="QPC71" s="669"/>
      <c r="QPD71" s="669"/>
      <c r="QPE71" s="669"/>
      <c r="QPF71" s="669"/>
      <c r="QPG71" s="669"/>
      <c r="QPH71" s="669"/>
      <c r="QPI71" s="669"/>
      <c r="QPJ71" s="669"/>
      <c r="QPK71" s="669"/>
      <c r="QPL71" s="669"/>
      <c r="QPM71" s="669"/>
      <c r="QPN71" s="669"/>
      <c r="QPO71" s="669"/>
      <c r="QPP71" s="669"/>
      <c r="QPQ71" s="669"/>
      <c r="QPR71" s="669"/>
      <c r="QPS71" s="669"/>
      <c r="QPT71" s="669"/>
      <c r="QPU71" s="669"/>
      <c r="QPV71" s="669"/>
      <c r="QPW71" s="669"/>
      <c r="QPX71" s="669"/>
      <c r="QPY71" s="669"/>
      <c r="QPZ71" s="669"/>
      <c r="QQA71" s="669"/>
      <c r="QQB71" s="669"/>
      <c r="QQC71" s="669"/>
      <c r="QQD71" s="669"/>
      <c r="QQE71" s="669"/>
      <c r="QQF71" s="669"/>
      <c r="QQG71" s="669"/>
      <c r="QQH71" s="669"/>
      <c r="QQI71" s="669"/>
      <c r="QQJ71" s="669"/>
      <c r="QQK71" s="669"/>
      <c r="QQL71" s="669"/>
      <c r="QQM71" s="669"/>
      <c r="QQN71" s="669"/>
      <c r="QQO71" s="669"/>
      <c r="QQP71" s="669"/>
      <c r="QQQ71" s="669"/>
      <c r="QQR71" s="669"/>
      <c r="QQS71" s="669"/>
      <c r="QQT71" s="669"/>
      <c r="QQU71" s="669"/>
      <c r="QQV71" s="669"/>
      <c r="QQW71" s="669"/>
      <c r="QQX71" s="669"/>
      <c r="QQY71" s="669"/>
      <c r="QQZ71" s="669"/>
      <c r="QRA71" s="669"/>
      <c r="QRB71" s="669"/>
      <c r="QRC71" s="669"/>
      <c r="QRD71" s="669"/>
      <c r="QRE71" s="669"/>
      <c r="QRF71" s="669"/>
      <c r="QRG71" s="669"/>
      <c r="QRH71" s="669"/>
      <c r="QRI71" s="669"/>
      <c r="QRJ71" s="669"/>
      <c r="QRK71" s="669"/>
      <c r="QRL71" s="669"/>
      <c r="QRM71" s="669"/>
      <c r="QRN71" s="669"/>
      <c r="QRO71" s="669"/>
      <c r="QRP71" s="669"/>
      <c r="QRQ71" s="669"/>
      <c r="QRR71" s="669"/>
      <c r="QRS71" s="669"/>
      <c r="QRT71" s="669"/>
      <c r="QRU71" s="669"/>
      <c r="QRV71" s="669"/>
      <c r="QRW71" s="669"/>
      <c r="QRX71" s="669"/>
      <c r="QRY71" s="669"/>
      <c r="QRZ71" s="669"/>
      <c r="QSA71" s="669"/>
      <c r="QSB71" s="669"/>
      <c r="QSC71" s="669"/>
      <c r="QSD71" s="669"/>
      <c r="QSE71" s="669"/>
      <c r="QSF71" s="669"/>
      <c r="QSG71" s="669"/>
      <c r="QSH71" s="669"/>
      <c r="QSI71" s="669"/>
      <c r="QSJ71" s="669"/>
      <c r="QSK71" s="669"/>
      <c r="QSL71" s="669"/>
      <c r="QSM71" s="669"/>
      <c r="QSN71" s="669"/>
      <c r="QSO71" s="669"/>
      <c r="QSP71" s="669"/>
      <c r="QSQ71" s="669"/>
      <c r="QSR71" s="669"/>
      <c r="QSS71" s="669"/>
      <c r="QST71" s="669"/>
      <c r="QSU71" s="669"/>
      <c r="QSV71" s="669"/>
      <c r="QSW71" s="669"/>
      <c r="QSX71" s="669"/>
      <c r="QSY71" s="669"/>
      <c r="QSZ71" s="669"/>
      <c r="QTA71" s="669"/>
      <c r="QTB71" s="669"/>
      <c r="QTC71" s="669"/>
      <c r="QTD71" s="669"/>
      <c r="QTE71" s="669"/>
      <c r="QTF71" s="669"/>
      <c r="QTG71" s="669"/>
      <c r="QTH71" s="669"/>
      <c r="QTI71" s="669"/>
      <c r="QTJ71" s="669"/>
      <c r="QTK71" s="669"/>
      <c r="QTL71" s="669"/>
      <c r="QTM71" s="669"/>
      <c r="QTN71" s="669"/>
      <c r="QTO71" s="669"/>
      <c r="QTP71" s="669"/>
      <c r="QTQ71" s="669"/>
      <c r="QTR71" s="669"/>
      <c r="QTS71" s="669"/>
      <c r="QTT71" s="669"/>
      <c r="QTU71" s="669"/>
      <c r="QTV71" s="669"/>
      <c r="QTW71" s="669"/>
      <c r="QTX71" s="669"/>
      <c r="QTY71" s="669"/>
      <c r="QTZ71" s="669"/>
      <c r="QUA71" s="669"/>
      <c r="QUB71" s="669"/>
      <c r="QUC71" s="669"/>
      <c r="QUD71" s="669"/>
      <c r="QUE71" s="669"/>
      <c r="QUF71" s="669"/>
      <c r="QUG71" s="669"/>
      <c r="QUH71" s="669"/>
      <c r="QUI71" s="669"/>
      <c r="QUJ71" s="669"/>
      <c r="QUK71" s="669"/>
      <c r="QUL71" s="669"/>
      <c r="QUM71" s="669"/>
      <c r="QUN71" s="669"/>
      <c r="QUO71" s="669"/>
      <c r="QUP71" s="669"/>
      <c r="QUQ71" s="669"/>
      <c r="QUR71" s="669"/>
      <c r="QUS71" s="669"/>
      <c r="QUT71" s="669"/>
      <c r="QUU71" s="669"/>
      <c r="QUV71" s="669"/>
      <c r="QUW71" s="669"/>
      <c r="QUX71" s="669"/>
      <c r="QUY71" s="669"/>
      <c r="QUZ71" s="669"/>
      <c r="QVA71" s="669"/>
      <c r="QVB71" s="669"/>
      <c r="QVC71" s="669"/>
      <c r="QVD71" s="669"/>
      <c r="QVE71" s="669"/>
      <c r="QVF71" s="669"/>
      <c r="QVG71" s="669"/>
      <c r="QVH71" s="669"/>
      <c r="QVI71" s="669"/>
      <c r="QVJ71" s="669"/>
      <c r="QVK71" s="669"/>
      <c r="QVL71" s="669"/>
      <c r="QVM71" s="669"/>
      <c r="QVN71" s="669"/>
      <c r="QVO71" s="669"/>
      <c r="QVP71" s="669"/>
      <c r="QVQ71" s="669"/>
      <c r="QVR71" s="669"/>
      <c r="QVS71" s="669"/>
      <c r="QVT71" s="669"/>
      <c r="QVU71" s="669"/>
      <c r="QVV71" s="669"/>
      <c r="QVW71" s="669"/>
      <c r="QVX71" s="669"/>
      <c r="QVY71" s="669"/>
      <c r="QVZ71" s="669"/>
      <c r="QWA71" s="669"/>
      <c r="QWB71" s="669"/>
      <c r="QWC71" s="669"/>
      <c r="QWD71" s="669"/>
      <c r="QWE71" s="669"/>
      <c r="QWF71" s="669"/>
      <c r="QWG71" s="669"/>
      <c r="QWH71" s="669"/>
      <c r="QWI71" s="669"/>
      <c r="QWJ71" s="669"/>
      <c r="QWK71" s="669"/>
      <c r="QWL71" s="669"/>
      <c r="QWM71" s="669"/>
      <c r="QWN71" s="669"/>
      <c r="QWO71" s="669"/>
      <c r="QWP71" s="669"/>
      <c r="QWQ71" s="669"/>
      <c r="QWR71" s="669"/>
      <c r="QWS71" s="669"/>
      <c r="QWT71" s="669"/>
      <c r="QWU71" s="669"/>
      <c r="QWV71" s="669"/>
      <c r="QWW71" s="669"/>
      <c r="QWX71" s="669"/>
      <c r="QWY71" s="669"/>
      <c r="QWZ71" s="669"/>
      <c r="QXA71" s="669"/>
      <c r="QXB71" s="669"/>
      <c r="QXC71" s="669"/>
      <c r="QXD71" s="669"/>
      <c r="QXE71" s="669"/>
      <c r="QXF71" s="669"/>
      <c r="QXG71" s="669"/>
      <c r="QXH71" s="669"/>
      <c r="QXI71" s="669"/>
      <c r="QXJ71" s="669"/>
      <c r="QXK71" s="669"/>
      <c r="QXL71" s="669"/>
      <c r="QXM71" s="669"/>
      <c r="QXN71" s="669"/>
      <c r="QXO71" s="669"/>
      <c r="QXP71" s="669"/>
      <c r="QXQ71" s="669"/>
      <c r="QXR71" s="669"/>
      <c r="QXS71" s="669"/>
      <c r="QXT71" s="669"/>
      <c r="QXU71" s="669"/>
      <c r="QXV71" s="669"/>
      <c r="QXW71" s="669"/>
      <c r="QXX71" s="669"/>
      <c r="QXY71" s="669"/>
      <c r="QXZ71" s="669"/>
      <c r="QYA71" s="669"/>
      <c r="QYB71" s="669"/>
      <c r="QYC71" s="669"/>
      <c r="QYD71" s="669"/>
      <c r="QYE71" s="669"/>
      <c r="QYF71" s="669"/>
      <c r="QYG71" s="669"/>
      <c r="QYH71" s="669"/>
      <c r="QYI71" s="669"/>
      <c r="QYJ71" s="669"/>
      <c r="QYK71" s="669"/>
      <c r="QYL71" s="669"/>
      <c r="QYM71" s="669"/>
      <c r="QYN71" s="669"/>
      <c r="QYO71" s="669"/>
      <c r="QYP71" s="669"/>
      <c r="QYQ71" s="669"/>
      <c r="QYR71" s="669"/>
      <c r="QYS71" s="669"/>
      <c r="QYT71" s="669"/>
      <c r="QYU71" s="669"/>
      <c r="QYV71" s="669"/>
      <c r="QYW71" s="669"/>
      <c r="QYX71" s="669"/>
      <c r="QYY71" s="669"/>
      <c r="QYZ71" s="669"/>
      <c r="QZA71" s="669"/>
      <c r="QZB71" s="669"/>
      <c r="QZC71" s="669"/>
      <c r="QZD71" s="669"/>
      <c r="QZE71" s="669"/>
      <c r="QZF71" s="669"/>
      <c r="QZG71" s="669"/>
      <c r="QZH71" s="669"/>
      <c r="QZI71" s="669"/>
      <c r="QZJ71" s="669"/>
      <c r="QZK71" s="669"/>
      <c r="QZL71" s="669"/>
      <c r="QZM71" s="669"/>
      <c r="QZN71" s="669"/>
      <c r="QZO71" s="669"/>
      <c r="QZP71" s="669"/>
      <c r="QZQ71" s="669"/>
      <c r="QZR71" s="669"/>
      <c r="QZS71" s="669"/>
      <c r="QZT71" s="669"/>
      <c r="QZU71" s="669"/>
      <c r="QZV71" s="669"/>
      <c r="QZW71" s="669"/>
      <c r="QZX71" s="669"/>
      <c r="QZY71" s="669"/>
      <c r="QZZ71" s="669"/>
      <c r="RAA71" s="669"/>
      <c r="RAB71" s="669"/>
      <c r="RAC71" s="669"/>
      <c r="RAD71" s="669"/>
      <c r="RAE71" s="669"/>
      <c r="RAF71" s="669"/>
      <c r="RAG71" s="669"/>
      <c r="RAH71" s="669"/>
      <c r="RAI71" s="669"/>
      <c r="RAJ71" s="669"/>
      <c r="RAK71" s="669"/>
      <c r="RAL71" s="669"/>
      <c r="RAM71" s="669"/>
      <c r="RAN71" s="669"/>
      <c r="RAO71" s="669"/>
      <c r="RAP71" s="669"/>
      <c r="RAQ71" s="669"/>
      <c r="RAR71" s="669"/>
      <c r="RAS71" s="669"/>
      <c r="RAT71" s="669"/>
      <c r="RAU71" s="669"/>
      <c r="RAV71" s="669"/>
      <c r="RAW71" s="669"/>
      <c r="RAX71" s="669"/>
      <c r="RAY71" s="669"/>
      <c r="RAZ71" s="669"/>
      <c r="RBA71" s="669"/>
      <c r="RBB71" s="669"/>
      <c r="RBC71" s="669"/>
      <c r="RBD71" s="669"/>
      <c r="RBE71" s="669"/>
      <c r="RBF71" s="669"/>
      <c r="RBG71" s="669"/>
      <c r="RBH71" s="669"/>
      <c r="RBI71" s="669"/>
      <c r="RBJ71" s="669"/>
      <c r="RBK71" s="669"/>
      <c r="RBL71" s="669"/>
      <c r="RBM71" s="669"/>
      <c r="RBN71" s="669"/>
      <c r="RBO71" s="669"/>
      <c r="RBP71" s="669"/>
      <c r="RBQ71" s="669"/>
      <c r="RBR71" s="669"/>
      <c r="RBS71" s="669"/>
      <c r="RBT71" s="669"/>
      <c r="RBU71" s="669"/>
      <c r="RBV71" s="669"/>
      <c r="RBW71" s="669"/>
      <c r="RBX71" s="669"/>
      <c r="RBY71" s="669"/>
      <c r="RBZ71" s="669"/>
      <c r="RCA71" s="669"/>
      <c r="RCB71" s="669"/>
      <c r="RCC71" s="669"/>
      <c r="RCD71" s="669"/>
      <c r="RCE71" s="669"/>
      <c r="RCF71" s="669"/>
      <c r="RCG71" s="669"/>
      <c r="RCH71" s="669"/>
      <c r="RCI71" s="669"/>
      <c r="RCJ71" s="669"/>
      <c r="RCK71" s="669"/>
      <c r="RCL71" s="669"/>
      <c r="RCM71" s="669"/>
      <c r="RCN71" s="669"/>
      <c r="RCO71" s="669"/>
      <c r="RCP71" s="669"/>
      <c r="RCQ71" s="669"/>
      <c r="RCR71" s="669"/>
      <c r="RCS71" s="669"/>
      <c r="RCT71" s="669"/>
      <c r="RCU71" s="669"/>
      <c r="RCV71" s="669"/>
      <c r="RCW71" s="669"/>
      <c r="RCX71" s="669"/>
      <c r="RCY71" s="669"/>
      <c r="RCZ71" s="669"/>
      <c r="RDA71" s="669"/>
      <c r="RDB71" s="669"/>
      <c r="RDC71" s="669"/>
      <c r="RDD71" s="669"/>
      <c r="RDE71" s="669"/>
      <c r="RDF71" s="669"/>
      <c r="RDG71" s="669"/>
      <c r="RDH71" s="669"/>
      <c r="RDI71" s="669"/>
      <c r="RDJ71" s="669"/>
      <c r="RDK71" s="669"/>
      <c r="RDL71" s="669"/>
      <c r="RDM71" s="669"/>
      <c r="RDN71" s="669"/>
      <c r="RDO71" s="669"/>
      <c r="RDP71" s="669"/>
      <c r="RDQ71" s="669"/>
      <c r="RDR71" s="669"/>
      <c r="RDS71" s="669"/>
      <c r="RDT71" s="669"/>
      <c r="RDU71" s="669"/>
      <c r="RDV71" s="669"/>
      <c r="RDW71" s="669"/>
      <c r="RDX71" s="669"/>
      <c r="RDY71" s="669"/>
      <c r="RDZ71" s="669"/>
      <c r="REA71" s="669"/>
      <c r="REB71" s="669"/>
      <c r="REC71" s="669"/>
      <c r="RED71" s="669"/>
      <c r="REE71" s="669"/>
      <c r="REF71" s="669"/>
      <c r="REG71" s="669"/>
      <c r="REH71" s="669"/>
      <c r="REI71" s="669"/>
      <c r="REJ71" s="669"/>
      <c r="REK71" s="669"/>
      <c r="REL71" s="669"/>
      <c r="REM71" s="669"/>
      <c r="REN71" s="669"/>
      <c r="REO71" s="669"/>
      <c r="REP71" s="669"/>
      <c r="REQ71" s="669"/>
      <c r="RER71" s="669"/>
      <c r="RES71" s="669"/>
      <c r="RET71" s="669"/>
      <c r="REU71" s="669"/>
      <c r="REV71" s="669"/>
      <c r="REW71" s="669"/>
      <c r="REX71" s="669"/>
      <c r="REY71" s="669"/>
      <c r="REZ71" s="669"/>
      <c r="RFA71" s="669"/>
      <c r="RFB71" s="669"/>
      <c r="RFC71" s="669"/>
      <c r="RFD71" s="669"/>
      <c r="RFE71" s="669"/>
      <c r="RFF71" s="669"/>
      <c r="RFG71" s="669"/>
      <c r="RFH71" s="669"/>
      <c r="RFI71" s="669"/>
      <c r="RFJ71" s="669"/>
      <c r="RFK71" s="669"/>
      <c r="RFL71" s="669"/>
      <c r="RFM71" s="669"/>
      <c r="RFN71" s="669"/>
      <c r="RFO71" s="669"/>
      <c r="RFP71" s="669"/>
      <c r="RFQ71" s="669"/>
      <c r="RFR71" s="669"/>
      <c r="RFS71" s="669"/>
      <c r="RFT71" s="669"/>
      <c r="RFU71" s="669"/>
      <c r="RFV71" s="669"/>
      <c r="RFW71" s="669"/>
      <c r="RFX71" s="669"/>
      <c r="RFY71" s="669"/>
      <c r="RFZ71" s="669"/>
      <c r="RGA71" s="669"/>
      <c r="RGB71" s="669"/>
      <c r="RGC71" s="669"/>
      <c r="RGD71" s="669"/>
      <c r="RGE71" s="669"/>
      <c r="RGF71" s="669"/>
      <c r="RGG71" s="669"/>
      <c r="RGH71" s="669"/>
      <c r="RGI71" s="669"/>
      <c r="RGJ71" s="669"/>
      <c r="RGK71" s="669"/>
      <c r="RGL71" s="669"/>
      <c r="RGM71" s="669"/>
      <c r="RGN71" s="669"/>
      <c r="RGO71" s="669"/>
      <c r="RGP71" s="669"/>
      <c r="RGQ71" s="669"/>
      <c r="RGR71" s="669"/>
      <c r="RGS71" s="669"/>
      <c r="RGT71" s="669"/>
      <c r="RGU71" s="669"/>
      <c r="RGV71" s="669"/>
      <c r="RGW71" s="669"/>
      <c r="RGX71" s="669"/>
      <c r="RGY71" s="669"/>
      <c r="RGZ71" s="669"/>
      <c r="RHA71" s="669"/>
      <c r="RHB71" s="669"/>
      <c r="RHC71" s="669"/>
      <c r="RHD71" s="669"/>
      <c r="RHE71" s="669"/>
      <c r="RHF71" s="669"/>
      <c r="RHG71" s="669"/>
      <c r="RHH71" s="669"/>
      <c r="RHI71" s="669"/>
      <c r="RHJ71" s="669"/>
      <c r="RHK71" s="669"/>
      <c r="RHL71" s="669"/>
      <c r="RHM71" s="669"/>
      <c r="RHN71" s="669"/>
      <c r="RHO71" s="669"/>
      <c r="RHP71" s="669"/>
      <c r="RHQ71" s="669"/>
      <c r="RHR71" s="669"/>
      <c r="RHS71" s="669"/>
      <c r="RHT71" s="669"/>
      <c r="RHU71" s="669"/>
      <c r="RHV71" s="669"/>
      <c r="RHW71" s="669"/>
      <c r="RHX71" s="669"/>
      <c r="RHY71" s="669"/>
      <c r="RHZ71" s="669"/>
      <c r="RIA71" s="669"/>
      <c r="RIB71" s="669"/>
      <c r="RIC71" s="669"/>
      <c r="RID71" s="669"/>
      <c r="RIE71" s="669"/>
      <c r="RIF71" s="669"/>
      <c r="RIG71" s="669"/>
      <c r="RIH71" s="669"/>
      <c r="RII71" s="669"/>
      <c r="RIJ71" s="669"/>
      <c r="RIK71" s="669"/>
      <c r="RIL71" s="669"/>
      <c r="RIM71" s="669"/>
      <c r="RIN71" s="669"/>
      <c r="RIO71" s="669"/>
      <c r="RIP71" s="669"/>
      <c r="RIQ71" s="669"/>
      <c r="RIR71" s="669"/>
      <c r="RIS71" s="669"/>
      <c r="RIT71" s="669"/>
      <c r="RIU71" s="669"/>
      <c r="RIV71" s="669"/>
      <c r="RIW71" s="669"/>
      <c r="RIX71" s="669"/>
      <c r="RIY71" s="669"/>
      <c r="RIZ71" s="669"/>
      <c r="RJA71" s="669"/>
      <c r="RJB71" s="669"/>
      <c r="RJC71" s="669"/>
      <c r="RJD71" s="669"/>
      <c r="RJE71" s="669"/>
      <c r="RJF71" s="669"/>
      <c r="RJG71" s="669"/>
      <c r="RJH71" s="669"/>
      <c r="RJI71" s="669"/>
      <c r="RJJ71" s="669"/>
      <c r="RJK71" s="669"/>
      <c r="RJL71" s="669"/>
      <c r="RJM71" s="669"/>
      <c r="RJN71" s="669"/>
      <c r="RJO71" s="669"/>
      <c r="RJP71" s="669"/>
      <c r="RJQ71" s="669"/>
      <c r="RJR71" s="669"/>
      <c r="RJS71" s="669"/>
      <c r="RJT71" s="669"/>
      <c r="RJU71" s="669"/>
      <c r="RJV71" s="669"/>
      <c r="RJW71" s="669"/>
      <c r="RJX71" s="669"/>
      <c r="RJY71" s="669"/>
      <c r="RJZ71" s="669"/>
      <c r="RKA71" s="669"/>
      <c r="RKB71" s="669"/>
      <c r="RKC71" s="669"/>
      <c r="RKD71" s="669"/>
      <c r="RKE71" s="669"/>
      <c r="RKF71" s="669"/>
      <c r="RKG71" s="669"/>
      <c r="RKH71" s="669"/>
      <c r="RKI71" s="669"/>
      <c r="RKJ71" s="669"/>
      <c r="RKK71" s="669"/>
      <c r="RKL71" s="669"/>
      <c r="RKM71" s="669"/>
      <c r="RKN71" s="669"/>
      <c r="RKO71" s="669"/>
      <c r="RKP71" s="669"/>
      <c r="RKQ71" s="669"/>
      <c r="RKR71" s="669"/>
      <c r="RKS71" s="669"/>
      <c r="RKT71" s="669"/>
      <c r="RKU71" s="669"/>
      <c r="RKV71" s="669"/>
      <c r="RKW71" s="669"/>
      <c r="RKX71" s="669"/>
      <c r="RKY71" s="669"/>
      <c r="RKZ71" s="669"/>
      <c r="RLA71" s="669"/>
      <c r="RLB71" s="669"/>
      <c r="RLC71" s="669"/>
      <c r="RLD71" s="669"/>
      <c r="RLE71" s="669"/>
      <c r="RLF71" s="669"/>
      <c r="RLG71" s="669"/>
      <c r="RLH71" s="669"/>
      <c r="RLI71" s="669"/>
      <c r="RLJ71" s="669"/>
      <c r="RLK71" s="669"/>
      <c r="RLL71" s="669"/>
      <c r="RLM71" s="669"/>
      <c r="RLN71" s="669"/>
      <c r="RLO71" s="669"/>
      <c r="RLP71" s="669"/>
      <c r="RLQ71" s="669"/>
      <c r="RLR71" s="669"/>
      <c r="RLS71" s="669"/>
      <c r="RLT71" s="669"/>
      <c r="RLU71" s="669"/>
      <c r="RLV71" s="669"/>
      <c r="RLW71" s="669"/>
      <c r="RLX71" s="669"/>
      <c r="RLY71" s="669"/>
      <c r="RLZ71" s="669"/>
      <c r="RMA71" s="669"/>
      <c r="RMB71" s="669"/>
      <c r="RMC71" s="669"/>
      <c r="RMD71" s="669"/>
      <c r="RME71" s="669"/>
      <c r="RMF71" s="669"/>
      <c r="RMG71" s="669"/>
      <c r="RMH71" s="669"/>
      <c r="RMI71" s="669"/>
      <c r="RMJ71" s="669"/>
      <c r="RMK71" s="669"/>
      <c r="RML71" s="669"/>
      <c r="RMM71" s="669"/>
      <c r="RMN71" s="669"/>
      <c r="RMO71" s="669"/>
      <c r="RMP71" s="669"/>
      <c r="RMQ71" s="669"/>
      <c r="RMR71" s="669"/>
      <c r="RMS71" s="669"/>
      <c r="RMT71" s="669"/>
      <c r="RMU71" s="669"/>
      <c r="RMV71" s="669"/>
      <c r="RMW71" s="669"/>
      <c r="RMX71" s="669"/>
      <c r="RMY71" s="669"/>
      <c r="RMZ71" s="669"/>
      <c r="RNA71" s="669"/>
      <c r="RNB71" s="669"/>
      <c r="RNC71" s="669"/>
      <c r="RND71" s="669"/>
      <c r="RNE71" s="669"/>
      <c r="RNF71" s="669"/>
      <c r="RNG71" s="669"/>
      <c r="RNH71" s="669"/>
      <c r="RNI71" s="669"/>
      <c r="RNJ71" s="669"/>
      <c r="RNK71" s="669"/>
      <c r="RNL71" s="669"/>
      <c r="RNM71" s="669"/>
      <c r="RNN71" s="669"/>
      <c r="RNO71" s="669"/>
      <c r="RNP71" s="669"/>
      <c r="RNQ71" s="669"/>
      <c r="RNR71" s="669"/>
      <c r="RNS71" s="669"/>
      <c r="RNT71" s="669"/>
      <c r="RNU71" s="669"/>
      <c r="RNV71" s="669"/>
      <c r="RNW71" s="669"/>
      <c r="RNX71" s="669"/>
      <c r="RNY71" s="669"/>
      <c r="RNZ71" s="669"/>
      <c r="ROA71" s="669"/>
      <c r="ROB71" s="669"/>
      <c r="ROC71" s="669"/>
      <c r="ROD71" s="669"/>
      <c r="ROE71" s="669"/>
      <c r="ROF71" s="669"/>
      <c r="ROG71" s="669"/>
      <c r="ROH71" s="669"/>
      <c r="ROI71" s="669"/>
      <c r="ROJ71" s="669"/>
      <c r="ROK71" s="669"/>
      <c r="ROL71" s="669"/>
      <c r="ROM71" s="669"/>
      <c r="RON71" s="669"/>
      <c r="ROO71" s="669"/>
      <c r="ROP71" s="669"/>
      <c r="ROQ71" s="669"/>
      <c r="ROR71" s="669"/>
      <c r="ROS71" s="669"/>
      <c r="ROT71" s="669"/>
      <c r="ROU71" s="669"/>
      <c r="ROV71" s="669"/>
      <c r="ROW71" s="669"/>
      <c r="ROX71" s="669"/>
      <c r="ROY71" s="669"/>
      <c r="ROZ71" s="669"/>
      <c r="RPA71" s="669"/>
      <c r="RPB71" s="669"/>
      <c r="RPC71" s="669"/>
      <c r="RPD71" s="669"/>
      <c r="RPE71" s="669"/>
      <c r="RPF71" s="669"/>
      <c r="RPG71" s="669"/>
      <c r="RPH71" s="669"/>
      <c r="RPI71" s="669"/>
      <c r="RPJ71" s="669"/>
      <c r="RPK71" s="669"/>
      <c r="RPL71" s="669"/>
      <c r="RPM71" s="669"/>
      <c r="RPN71" s="669"/>
      <c r="RPO71" s="669"/>
      <c r="RPP71" s="669"/>
      <c r="RPQ71" s="669"/>
      <c r="RPR71" s="669"/>
      <c r="RPS71" s="669"/>
      <c r="RPT71" s="669"/>
      <c r="RPU71" s="669"/>
      <c r="RPV71" s="669"/>
      <c r="RPW71" s="669"/>
      <c r="RPX71" s="669"/>
      <c r="RPY71" s="669"/>
      <c r="RPZ71" s="669"/>
      <c r="RQA71" s="669"/>
      <c r="RQB71" s="669"/>
      <c r="RQC71" s="669"/>
      <c r="RQD71" s="669"/>
      <c r="RQE71" s="669"/>
      <c r="RQF71" s="669"/>
      <c r="RQG71" s="669"/>
      <c r="RQH71" s="669"/>
      <c r="RQI71" s="669"/>
      <c r="RQJ71" s="669"/>
      <c r="RQK71" s="669"/>
      <c r="RQL71" s="669"/>
      <c r="RQM71" s="669"/>
      <c r="RQN71" s="669"/>
      <c r="RQO71" s="669"/>
      <c r="RQP71" s="669"/>
      <c r="RQQ71" s="669"/>
      <c r="RQR71" s="669"/>
      <c r="RQS71" s="669"/>
      <c r="RQT71" s="669"/>
      <c r="RQU71" s="669"/>
      <c r="RQV71" s="669"/>
      <c r="RQW71" s="669"/>
      <c r="RQX71" s="669"/>
      <c r="RQY71" s="669"/>
      <c r="RQZ71" s="669"/>
      <c r="RRA71" s="669"/>
      <c r="RRB71" s="669"/>
      <c r="RRC71" s="669"/>
      <c r="RRD71" s="669"/>
      <c r="RRE71" s="669"/>
      <c r="RRF71" s="669"/>
      <c r="RRG71" s="669"/>
      <c r="RRH71" s="669"/>
      <c r="RRI71" s="669"/>
      <c r="RRJ71" s="669"/>
      <c r="RRK71" s="669"/>
      <c r="RRL71" s="669"/>
      <c r="RRM71" s="669"/>
      <c r="RRN71" s="669"/>
      <c r="RRO71" s="669"/>
      <c r="RRP71" s="669"/>
      <c r="RRQ71" s="669"/>
      <c r="RRR71" s="669"/>
      <c r="RRS71" s="669"/>
      <c r="RRT71" s="669"/>
      <c r="RRU71" s="669"/>
      <c r="RRV71" s="669"/>
      <c r="RRW71" s="669"/>
      <c r="RRX71" s="669"/>
      <c r="RRY71" s="669"/>
      <c r="RRZ71" s="669"/>
      <c r="RSA71" s="669"/>
      <c r="RSB71" s="669"/>
      <c r="RSC71" s="669"/>
      <c r="RSD71" s="669"/>
      <c r="RSE71" s="669"/>
      <c r="RSF71" s="669"/>
      <c r="RSG71" s="669"/>
      <c r="RSH71" s="669"/>
      <c r="RSI71" s="669"/>
      <c r="RSJ71" s="669"/>
      <c r="RSK71" s="669"/>
      <c r="RSL71" s="669"/>
      <c r="RSM71" s="669"/>
      <c r="RSN71" s="669"/>
      <c r="RSO71" s="669"/>
      <c r="RSP71" s="669"/>
      <c r="RSQ71" s="669"/>
      <c r="RSR71" s="669"/>
      <c r="RSS71" s="669"/>
      <c r="RST71" s="669"/>
      <c r="RSU71" s="669"/>
      <c r="RSV71" s="669"/>
      <c r="RSW71" s="669"/>
      <c r="RSX71" s="669"/>
      <c r="RSY71" s="669"/>
      <c r="RSZ71" s="669"/>
      <c r="RTA71" s="669"/>
      <c r="RTB71" s="669"/>
      <c r="RTC71" s="669"/>
      <c r="RTD71" s="669"/>
      <c r="RTE71" s="669"/>
      <c r="RTF71" s="669"/>
      <c r="RTG71" s="669"/>
      <c r="RTH71" s="669"/>
      <c r="RTI71" s="669"/>
      <c r="RTJ71" s="669"/>
      <c r="RTK71" s="669"/>
      <c r="RTL71" s="669"/>
      <c r="RTM71" s="669"/>
      <c r="RTN71" s="669"/>
      <c r="RTO71" s="669"/>
      <c r="RTP71" s="669"/>
      <c r="RTQ71" s="669"/>
      <c r="RTR71" s="669"/>
      <c r="RTS71" s="669"/>
      <c r="RTT71" s="669"/>
      <c r="RTU71" s="669"/>
      <c r="RTV71" s="669"/>
      <c r="RTW71" s="669"/>
      <c r="RTX71" s="669"/>
      <c r="RTY71" s="669"/>
      <c r="RTZ71" s="669"/>
      <c r="RUA71" s="669"/>
      <c r="RUB71" s="669"/>
      <c r="RUC71" s="669"/>
      <c r="RUD71" s="669"/>
      <c r="RUE71" s="669"/>
      <c r="RUF71" s="669"/>
      <c r="RUG71" s="669"/>
      <c r="RUH71" s="669"/>
      <c r="RUI71" s="669"/>
      <c r="RUJ71" s="669"/>
      <c r="RUK71" s="669"/>
      <c r="RUL71" s="669"/>
      <c r="RUM71" s="669"/>
      <c r="RUN71" s="669"/>
      <c r="RUO71" s="669"/>
      <c r="RUP71" s="669"/>
      <c r="RUQ71" s="669"/>
      <c r="RUR71" s="669"/>
      <c r="RUS71" s="669"/>
      <c r="RUT71" s="669"/>
      <c r="RUU71" s="669"/>
      <c r="RUV71" s="669"/>
      <c r="RUW71" s="669"/>
      <c r="RUX71" s="669"/>
      <c r="RUY71" s="669"/>
      <c r="RUZ71" s="669"/>
      <c r="RVA71" s="669"/>
      <c r="RVB71" s="669"/>
      <c r="RVC71" s="669"/>
      <c r="RVD71" s="669"/>
      <c r="RVE71" s="669"/>
      <c r="RVF71" s="669"/>
      <c r="RVG71" s="669"/>
      <c r="RVH71" s="669"/>
      <c r="RVI71" s="669"/>
      <c r="RVJ71" s="669"/>
      <c r="RVK71" s="669"/>
      <c r="RVL71" s="669"/>
      <c r="RVM71" s="669"/>
      <c r="RVN71" s="669"/>
      <c r="RVO71" s="669"/>
      <c r="RVP71" s="669"/>
      <c r="RVQ71" s="669"/>
      <c r="RVR71" s="669"/>
      <c r="RVS71" s="669"/>
      <c r="RVT71" s="669"/>
      <c r="RVU71" s="669"/>
      <c r="RVV71" s="669"/>
      <c r="RVW71" s="669"/>
      <c r="RVX71" s="669"/>
      <c r="RVY71" s="669"/>
      <c r="RVZ71" s="669"/>
      <c r="RWA71" s="669"/>
      <c r="RWB71" s="669"/>
      <c r="RWC71" s="669"/>
      <c r="RWD71" s="669"/>
      <c r="RWE71" s="669"/>
      <c r="RWF71" s="669"/>
      <c r="RWG71" s="669"/>
      <c r="RWH71" s="669"/>
      <c r="RWI71" s="669"/>
      <c r="RWJ71" s="669"/>
      <c r="RWK71" s="669"/>
      <c r="RWL71" s="669"/>
      <c r="RWM71" s="669"/>
      <c r="RWN71" s="669"/>
      <c r="RWO71" s="669"/>
      <c r="RWP71" s="669"/>
      <c r="RWQ71" s="669"/>
      <c r="RWR71" s="669"/>
      <c r="RWS71" s="669"/>
      <c r="RWT71" s="669"/>
      <c r="RWU71" s="669"/>
      <c r="RWV71" s="669"/>
      <c r="RWW71" s="669"/>
      <c r="RWX71" s="669"/>
      <c r="RWY71" s="669"/>
      <c r="RWZ71" s="669"/>
      <c r="RXA71" s="669"/>
      <c r="RXB71" s="669"/>
      <c r="RXC71" s="669"/>
      <c r="RXD71" s="669"/>
      <c r="RXE71" s="669"/>
      <c r="RXF71" s="669"/>
      <c r="RXG71" s="669"/>
      <c r="RXH71" s="669"/>
      <c r="RXI71" s="669"/>
      <c r="RXJ71" s="669"/>
      <c r="RXK71" s="669"/>
      <c r="RXL71" s="669"/>
      <c r="RXM71" s="669"/>
      <c r="RXN71" s="669"/>
      <c r="RXO71" s="669"/>
      <c r="RXP71" s="669"/>
      <c r="RXQ71" s="669"/>
      <c r="RXR71" s="669"/>
      <c r="RXS71" s="669"/>
      <c r="RXT71" s="669"/>
      <c r="RXU71" s="669"/>
      <c r="RXV71" s="669"/>
      <c r="RXW71" s="669"/>
      <c r="RXX71" s="669"/>
      <c r="RXY71" s="669"/>
      <c r="RXZ71" s="669"/>
      <c r="RYA71" s="669"/>
      <c r="RYB71" s="669"/>
      <c r="RYC71" s="669"/>
      <c r="RYD71" s="669"/>
      <c r="RYE71" s="669"/>
      <c r="RYF71" s="669"/>
      <c r="RYG71" s="669"/>
      <c r="RYH71" s="669"/>
      <c r="RYI71" s="669"/>
      <c r="RYJ71" s="669"/>
      <c r="RYK71" s="669"/>
      <c r="RYL71" s="669"/>
      <c r="RYM71" s="669"/>
      <c r="RYN71" s="669"/>
      <c r="RYO71" s="669"/>
      <c r="RYP71" s="669"/>
      <c r="RYQ71" s="669"/>
      <c r="RYR71" s="669"/>
      <c r="RYS71" s="669"/>
      <c r="RYT71" s="669"/>
      <c r="RYU71" s="669"/>
      <c r="RYV71" s="669"/>
      <c r="RYW71" s="669"/>
      <c r="RYX71" s="669"/>
      <c r="RYY71" s="669"/>
      <c r="RYZ71" s="669"/>
      <c r="RZA71" s="669"/>
      <c r="RZB71" s="669"/>
      <c r="RZC71" s="669"/>
      <c r="RZD71" s="669"/>
      <c r="RZE71" s="669"/>
      <c r="RZF71" s="669"/>
      <c r="RZG71" s="669"/>
      <c r="RZH71" s="669"/>
      <c r="RZI71" s="669"/>
      <c r="RZJ71" s="669"/>
      <c r="RZK71" s="669"/>
      <c r="RZL71" s="669"/>
      <c r="RZM71" s="669"/>
      <c r="RZN71" s="669"/>
      <c r="RZO71" s="669"/>
      <c r="RZP71" s="669"/>
      <c r="RZQ71" s="669"/>
      <c r="RZR71" s="669"/>
      <c r="RZS71" s="669"/>
      <c r="RZT71" s="669"/>
      <c r="RZU71" s="669"/>
      <c r="RZV71" s="669"/>
      <c r="RZW71" s="669"/>
      <c r="RZX71" s="669"/>
      <c r="RZY71" s="669"/>
      <c r="RZZ71" s="669"/>
      <c r="SAA71" s="669"/>
      <c r="SAB71" s="669"/>
      <c r="SAC71" s="669"/>
      <c r="SAD71" s="669"/>
      <c r="SAE71" s="669"/>
      <c r="SAF71" s="669"/>
      <c r="SAG71" s="669"/>
      <c r="SAH71" s="669"/>
      <c r="SAI71" s="669"/>
      <c r="SAJ71" s="669"/>
      <c r="SAK71" s="669"/>
      <c r="SAL71" s="669"/>
      <c r="SAM71" s="669"/>
      <c r="SAN71" s="669"/>
      <c r="SAO71" s="669"/>
      <c r="SAP71" s="669"/>
      <c r="SAQ71" s="669"/>
      <c r="SAR71" s="669"/>
      <c r="SAS71" s="669"/>
      <c r="SAT71" s="669"/>
      <c r="SAU71" s="669"/>
      <c r="SAV71" s="669"/>
      <c r="SAW71" s="669"/>
      <c r="SAX71" s="669"/>
      <c r="SAY71" s="669"/>
      <c r="SAZ71" s="669"/>
      <c r="SBA71" s="669"/>
      <c r="SBB71" s="669"/>
      <c r="SBC71" s="669"/>
      <c r="SBD71" s="669"/>
      <c r="SBE71" s="669"/>
      <c r="SBF71" s="669"/>
      <c r="SBG71" s="669"/>
      <c r="SBH71" s="669"/>
      <c r="SBI71" s="669"/>
      <c r="SBJ71" s="669"/>
      <c r="SBK71" s="669"/>
      <c r="SBL71" s="669"/>
      <c r="SBM71" s="669"/>
      <c r="SBN71" s="669"/>
      <c r="SBO71" s="669"/>
      <c r="SBP71" s="669"/>
      <c r="SBQ71" s="669"/>
      <c r="SBR71" s="669"/>
      <c r="SBS71" s="669"/>
      <c r="SBT71" s="669"/>
      <c r="SBU71" s="669"/>
      <c r="SBV71" s="669"/>
      <c r="SBW71" s="669"/>
      <c r="SBX71" s="669"/>
      <c r="SBY71" s="669"/>
      <c r="SBZ71" s="669"/>
      <c r="SCA71" s="669"/>
      <c r="SCB71" s="669"/>
      <c r="SCC71" s="669"/>
      <c r="SCD71" s="669"/>
      <c r="SCE71" s="669"/>
      <c r="SCF71" s="669"/>
      <c r="SCG71" s="669"/>
      <c r="SCH71" s="669"/>
      <c r="SCI71" s="669"/>
      <c r="SCJ71" s="669"/>
      <c r="SCK71" s="669"/>
      <c r="SCL71" s="669"/>
      <c r="SCM71" s="669"/>
      <c r="SCN71" s="669"/>
      <c r="SCO71" s="669"/>
      <c r="SCP71" s="669"/>
      <c r="SCQ71" s="669"/>
      <c r="SCR71" s="669"/>
      <c r="SCS71" s="669"/>
      <c r="SCT71" s="669"/>
      <c r="SCU71" s="669"/>
      <c r="SCV71" s="669"/>
      <c r="SCW71" s="669"/>
      <c r="SCX71" s="669"/>
      <c r="SCY71" s="669"/>
      <c r="SCZ71" s="669"/>
      <c r="SDA71" s="669"/>
      <c r="SDB71" s="669"/>
      <c r="SDC71" s="669"/>
      <c r="SDD71" s="669"/>
      <c r="SDE71" s="669"/>
      <c r="SDF71" s="669"/>
      <c r="SDG71" s="669"/>
      <c r="SDH71" s="669"/>
      <c r="SDI71" s="669"/>
      <c r="SDJ71" s="669"/>
      <c r="SDK71" s="669"/>
      <c r="SDL71" s="669"/>
      <c r="SDM71" s="669"/>
      <c r="SDN71" s="669"/>
      <c r="SDO71" s="669"/>
      <c r="SDP71" s="669"/>
      <c r="SDQ71" s="669"/>
      <c r="SDR71" s="669"/>
      <c r="SDS71" s="669"/>
      <c r="SDT71" s="669"/>
      <c r="SDU71" s="669"/>
      <c r="SDV71" s="669"/>
      <c r="SDW71" s="669"/>
      <c r="SDX71" s="669"/>
      <c r="SDY71" s="669"/>
      <c r="SDZ71" s="669"/>
      <c r="SEA71" s="669"/>
      <c r="SEB71" s="669"/>
      <c r="SEC71" s="669"/>
      <c r="SED71" s="669"/>
      <c r="SEE71" s="669"/>
      <c r="SEF71" s="669"/>
      <c r="SEG71" s="669"/>
      <c r="SEH71" s="669"/>
      <c r="SEI71" s="669"/>
      <c r="SEJ71" s="669"/>
      <c r="SEK71" s="669"/>
      <c r="SEL71" s="669"/>
      <c r="SEM71" s="669"/>
      <c r="SEN71" s="669"/>
      <c r="SEO71" s="669"/>
      <c r="SEP71" s="669"/>
      <c r="SEQ71" s="669"/>
      <c r="SER71" s="669"/>
      <c r="SES71" s="669"/>
      <c r="SET71" s="669"/>
      <c r="SEU71" s="669"/>
      <c r="SEV71" s="669"/>
      <c r="SEW71" s="669"/>
      <c r="SEX71" s="669"/>
      <c r="SEY71" s="669"/>
      <c r="SEZ71" s="669"/>
      <c r="SFA71" s="669"/>
      <c r="SFB71" s="669"/>
      <c r="SFC71" s="669"/>
      <c r="SFD71" s="669"/>
      <c r="SFE71" s="669"/>
      <c r="SFF71" s="669"/>
      <c r="SFG71" s="669"/>
      <c r="SFH71" s="669"/>
      <c r="SFI71" s="669"/>
      <c r="SFJ71" s="669"/>
      <c r="SFK71" s="669"/>
      <c r="SFL71" s="669"/>
      <c r="SFM71" s="669"/>
      <c r="SFN71" s="669"/>
      <c r="SFO71" s="669"/>
      <c r="SFP71" s="669"/>
      <c r="SFQ71" s="669"/>
      <c r="SFR71" s="669"/>
      <c r="SFS71" s="669"/>
      <c r="SFT71" s="669"/>
      <c r="SFU71" s="669"/>
      <c r="SFV71" s="669"/>
      <c r="SFW71" s="669"/>
      <c r="SFX71" s="669"/>
      <c r="SFY71" s="669"/>
      <c r="SFZ71" s="669"/>
      <c r="SGA71" s="669"/>
      <c r="SGB71" s="669"/>
      <c r="SGC71" s="669"/>
      <c r="SGD71" s="669"/>
      <c r="SGE71" s="669"/>
      <c r="SGF71" s="669"/>
      <c r="SGG71" s="669"/>
      <c r="SGH71" s="669"/>
      <c r="SGI71" s="669"/>
      <c r="SGJ71" s="669"/>
      <c r="SGK71" s="669"/>
      <c r="SGL71" s="669"/>
      <c r="SGM71" s="669"/>
      <c r="SGN71" s="669"/>
      <c r="SGO71" s="669"/>
      <c r="SGP71" s="669"/>
      <c r="SGQ71" s="669"/>
      <c r="SGR71" s="669"/>
      <c r="SGS71" s="669"/>
      <c r="SGT71" s="669"/>
      <c r="SGU71" s="669"/>
      <c r="SGV71" s="669"/>
      <c r="SGW71" s="669"/>
      <c r="SGX71" s="669"/>
      <c r="SGY71" s="669"/>
      <c r="SGZ71" s="669"/>
      <c r="SHA71" s="669"/>
      <c r="SHB71" s="669"/>
      <c r="SHC71" s="669"/>
      <c r="SHD71" s="669"/>
      <c r="SHE71" s="669"/>
      <c r="SHF71" s="669"/>
      <c r="SHG71" s="669"/>
      <c r="SHH71" s="669"/>
      <c r="SHI71" s="669"/>
      <c r="SHJ71" s="669"/>
      <c r="SHK71" s="669"/>
      <c r="SHL71" s="669"/>
      <c r="SHM71" s="669"/>
      <c r="SHN71" s="669"/>
      <c r="SHO71" s="669"/>
      <c r="SHP71" s="669"/>
      <c r="SHQ71" s="669"/>
      <c r="SHR71" s="669"/>
      <c r="SHS71" s="669"/>
      <c r="SHT71" s="669"/>
      <c r="SHU71" s="669"/>
      <c r="SHV71" s="669"/>
      <c r="SHW71" s="669"/>
      <c r="SHX71" s="669"/>
      <c r="SHY71" s="669"/>
      <c r="SHZ71" s="669"/>
      <c r="SIA71" s="669"/>
      <c r="SIB71" s="669"/>
      <c r="SIC71" s="669"/>
      <c r="SID71" s="669"/>
      <c r="SIE71" s="669"/>
      <c r="SIF71" s="669"/>
      <c r="SIG71" s="669"/>
      <c r="SIH71" s="669"/>
      <c r="SII71" s="669"/>
      <c r="SIJ71" s="669"/>
      <c r="SIK71" s="669"/>
      <c r="SIL71" s="669"/>
      <c r="SIM71" s="669"/>
      <c r="SIN71" s="669"/>
      <c r="SIO71" s="669"/>
      <c r="SIP71" s="669"/>
      <c r="SIQ71" s="669"/>
      <c r="SIR71" s="669"/>
      <c r="SIS71" s="669"/>
      <c r="SIT71" s="669"/>
      <c r="SIU71" s="669"/>
      <c r="SIV71" s="669"/>
      <c r="SIW71" s="669"/>
      <c r="SIX71" s="669"/>
      <c r="SIY71" s="669"/>
      <c r="SIZ71" s="669"/>
      <c r="SJA71" s="669"/>
      <c r="SJB71" s="669"/>
      <c r="SJC71" s="669"/>
      <c r="SJD71" s="669"/>
      <c r="SJE71" s="669"/>
      <c r="SJF71" s="669"/>
      <c r="SJG71" s="669"/>
      <c r="SJH71" s="669"/>
      <c r="SJI71" s="669"/>
      <c r="SJJ71" s="669"/>
      <c r="SJK71" s="669"/>
      <c r="SJL71" s="669"/>
      <c r="SJM71" s="669"/>
      <c r="SJN71" s="669"/>
      <c r="SJO71" s="669"/>
      <c r="SJP71" s="669"/>
      <c r="SJQ71" s="669"/>
      <c r="SJR71" s="669"/>
      <c r="SJS71" s="669"/>
      <c r="SJT71" s="669"/>
      <c r="SJU71" s="669"/>
      <c r="SJV71" s="669"/>
      <c r="SJW71" s="669"/>
      <c r="SJX71" s="669"/>
      <c r="SJY71" s="669"/>
      <c r="SJZ71" s="669"/>
      <c r="SKA71" s="669"/>
      <c r="SKB71" s="669"/>
      <c r="SKC71" s="669"/>
      <c r="SKD71" s="669"/>
      <c r="SKE71" s="669"/>
      <c r="SKF71" s="669"/>
      <c r="SKG71" s="669"/>
      <c r="SKH71" s="669"/>
      <c r="SKI71" s="669"/>
      <c r="SKJ71" s="669"/>
      <c r="SKK71" s="669"/>
      <c r="SKL71" s="669"/>
      <c r="SKM71" s="669"/>
      <c r="SKN71" s="669"/>
      <c r="SKO71" s="669"/>
      <c r="SKP71" s="669"/>
      <c r="SKQ71" s="669"/>
      <c r="SKR71" s="669"/>
      <c r="SKS71" s="669"/>
      <c r="SKT71" s="669"/>
      <c r="SKU71" s="669"/>
      <c r="SKV71" s="669"/>
      <c r="SKW71" s="669"/>
      <c r="SKX71" s="669"/>
      <c r="SKY71" s="669"/>
      <c r="SKZ71" s="669"/>
      <c r="SLA71" s="669"/>
      <c r="SLB71" s="669"/>
      <c r="SLC71" s="669"/>
      <c r="SLD71" s="669"/>
      <c r="SLE71" s="669"/>
      <c r="SLF71" s="669"/>
      <c r="SLG71" s="669"/>
      <c r="SLH71" s="669"/>
      <c r="SLI71" s="669"/>
      <c r="SLJ71" s="669"/>
      <c r="SLK71" s="669"/>
      <c r="SLL71" s="669"/>
      <c r="SLM71" s="669"/>
      <c r="SLN71" s="669"/>
      <c r="SLO71" s="669"/>
      <c r="SLP71" s="669"/>
      <c r="SLQ71" s="669"/>
      <c r="SLR71" s="669"/>
      <c r="SLS71" s="669"/>
      <c r="SLT71" s="669"/>
      <c r="SLU71" s="669"/>
      <c r="SLV71" s="669"/>
      <c r="SLW71" s="669"/>
      <c r="SLX71" s="669"/>
      <c r="SLY71" s="669"/>
      <c r="SLZ71" s="669"/>
      <c r="SMA71" s="669"/>
      <c r="SMB71" s="669"/>
      <c r="SMC71" s="669"/>
      <c r="SMD71" s="669"/>
      <c r="SME71" s="669"/>
      <c r="SMF71" s="669"/>
      <c r="SMG71" s="669"/>
      <c r="SMH71" s="669"/>
      <c r="SMI71" s="669"/>
      <c r="SMJ71" s="669"/>
      <c r="SMK71" s="669"/>
      <c r="SML71" s="669"/>
      <c r="SMM71" s="669"/>
      <c r="SMN71" s="669"/>
      <c r="SMO71" s="669"/>
      <c r="SMP71" s="669"/>
      <c r="SMQ71" s="669"/>
      <c r="SMR71" s="669"/>
      <c r="SMS71" s="669"/>
      <c r="SMT71" s="669"/>
      <c r="SMU71" s="669"/>
      <c r="SMV71" s="669"/>
      <c r="SMW71" s="669"/>
      <c r="SMX71" s="669"/>
      <c r="SMY71" s="669"/>
      <c r="SMZ71" s="669"/>
      <c r="SNA71" s="669"/>
      <c r="SNB71" s="669"/>
      <c r="SNC71" s="669"/>
      <c r="SND71" s="669"/>
      <c r="SNE71" s="669"/>
      <c r="SNF71" s="669"/>
      <c r="SNG71" s="669"/>
      <c r="SNH71" s="669"/>
      <c r="SNI71" s="669"/>
      <c r="SNJ71" s="669"/>
      <c r="SNK71" s="669"/>
      <c r="SNL71" s="669"/>
      <c r="SNM71" s="669"/>
      <c r="SNN71" s="669"/>
      <c r="SNO71" s="669"/>
      <c r="SNP71" s="669"/>
      <c r="SNQ71" s="669"/>
      <c r="SNR71" s="669"/>
      <c r="SNS71" s="669"/>
      <c r="SNT71" s="669"/>
      <c r="SNU71" s="669"/>
      <c r="SNV71" s="669"/>
      <c r="SNW71" s="669"/>
      <c r="SNX71" s="669"/>
      <c r="SNY71" s="669"/>
      <c r="SNZ71" s="669"/>
      <c r="SOA71" s="669"/>
      <c r="SOB71" s="669"/>
      <c r="SOC71" s="669"/>
      <c r="SOD71" s="669"/>
      <c r="SOE71" s="669"/>
      <c r="SOF71" s="669"/>
      <c r="SOG71" s="669"/>
      <c r="SOH71" s="669"/>
      <c r="SOI71" s="669"/>
      <c r="SOJ71" s="669"/>
      <c r="SOK71" s="669"/>
      <c r="SOL71" s="669"/>
      <c r="SOM71" s="669"/>
      <c r="SON71" s="669"/>
      <c r="SOO71" s="669"/>
      <c r="SOP71" s="669"/>
      <c r="SOQ71" s="669"/>
      <c r="SOR71" s="669"/>
      <c r="SOS71" s="669"/>
      <c r="SOT71" s="669"/>
      <c r="SOU71" s="669"/>
      <c r="SOV71" s="669"/>
      <c r="SOW71" s="669"/>
      <c r="SOX71" s="669"/>
      <c r="SOY71" s="669"/>
      <c r="SOZ71" s="669"/>
      <c r="SPA71" s="669"/>
      <c r="SPB71" s="669"/>
      <c r="SPC71" s="669"/>
      <c r="SPD71" s="669"/>
      <c r="SPE71" s="669"/>
      <c r="SPF71" s="669"/>
      <c r="SPG71" s="669"/>
      <c r="SPH71" s="669"/>
      <c r="SPI71" s="669"/>
      <c r="SPJ71" s="669"/>
      <c r="SPK71" s="669"/>
      <c r="SPL71" s="669"/>
      <c r="SPM71" s="669"/>
      <c r="SPN71" s="669"/>
      <c r="SPO71" s="669"/>
      <c r="SPP71" s="669"/>
      <c r="SPQ71" s="669"/>
      <c r="SPR71" s="669"/>
      <c r="SPS71" s="669"/>
      <c r="SPT71" s="669"/>
      <c r="SPU71" s="669"/>
      <c r="SPV71" s="669"/>
      <c r="SPW71" s="669"/>
      <c r="SPX71" s="669"/>
      <c r="SPY71" s="669"/>
      <c r="SPZ71" s="669"/>
      <c r="SQA71" s="669"/>
      <c r="SQB71" s="669"/>
      <c r="SQC71" s="669"/>
      <c r="SQD71" s="669"/>
      <c r="SQE71" s="669"/>
      <c r="SQF71" s="669"/>
      <c r="SQG71" s="669"/>
      <c r="SQH71" s="669"/>
      <c r="SQI71" s="669"/>
      <c r="SQJ71" s="669"/>
      <c r="SQK71" s="669"/>
      <c r="SQL71" s="669"/>
      <c r="SQM71" s="669"/>
      <c r="SQN71" s="669"/>
      <c r="SQO71" s="669"/>
      <c r="SQP71" s="669"/>
      <c r="SQQ71" s="669"/>
      <c r="SQR71" s="669"/>
      <c r="SQS71" s="669"/>
      <c r="SQT71" s="669"/>
      <c r="SQU71" s="669"/>
      <c r="SQV71" s="669"/>
      <c r="SQW71" s="669"/>
      <c r="SQX71" s="669"/>
      <c r="SQY71" s="669"/>
      <c r="SQZ71" s="669"/>
      <c r="SRA71" s="669"/>
      <c r="SRB71" s="669"/>
      <c r="SRC71" s="669"/>
      <c r="SRD71" s="669"/>
      <c r="SRE71" s="669"/>
      <c r="SRF71" s="669"/>
      <c r="SRG71" s="669"/>
      <c r="SRH71" s="669"/>
      <c r="SRI71" s="669"/>
      <c r="SRJ71" s="669"/>
      <c r="SRK71" s="669"/>
      <c r="SRL71" s="669"/>
      <c r="SRM71" s="669"/>
      <c r="SRN71" s="669"/>
      <c r="SRO71" s="669"/>
      <c r="SRP71" s="669"/>
      <c r="SRQ71" s="669"/>
      <c r="SRR71" s="669"/>
      <c r="SRS71" s="669"/>
      <c r="SRT71" s="669"/>
      <c r="SRU71" s="669"/>
      <c r="SRV71" s="669"/>
      <c r="SRW71" s="669"/>
      <c r="SRX71" s="669"/>
      <c r="SRY71" s="669"/>
      <c r="SRZ71" s="669"/>
      <c r="SSA71" s="669"/>
      <c r="SSB71" s="669"/>
      <c r="SSC71" s="669"/>
      <c r="SSD71" s="669"/>
      <c r="SSE71" s="669"/>
      <c r="SSF71" s="669"/>
      <c r="SSG71" s="669"/>
      <c r="SSH71" s="669"/>
      <c r="SSI71" s="669"/>
      <c r="SSJ71" s="669"/>
      <c r="SSK71" s="669"/>
      <c r="SSL71" s="669"/>
      <c r="SSM71" s="669"/>
      <c r="SSN71" s="669"/>
      <c r="SSO71" s="669"/>
      <c r="SSP71" s="669"/>
      <c r="SSQ71" s="669"/>
      <c r="SSR71" s="669"/>
      <c r="SSS71" s="669"/>
      <c r="SST71" s="669"/>
      <c r="SSU71" s="669"/>
      <c r="SSV71" s="669"/>
      <c r="SSW71" s="669"/>
      <c r="SSX71" s="669"/>
      <c r="SSY71" s="669"/>
      <c r="SSZ71" s="669"/>
      <c r="STA71" s="669"/>
      <c r="STB71" s="669"/>
      <c r="STC71" s="669"/>
      <c r="STD71" s="669"/>
      <c r="STE71" s="669"/>
      <c r="STF71" s="669"/>
      <c r="STG71" s="669"/>
      <c r="STH71" s="669"/>
      <c r="STI71" s="669"/>
      <c r="STJ71" s="669"/>
      <c r="STK71" s="669"/>
      <c r="STL71" s="669"/>
      <c r="STM71" s="669"/>
      <c r="STN71" s="669"/>
      <c r="STO71" s="669"/>
      <c r="STP71" s="669"/>
      <c r="STQ71" s="669"/>
      <c r="STR71" s="669"/>
      <c r="STS71" s="669"/>
      <c r="STT71" s="669"/>
      <c r="STU71" s="669"/>
      <c r="STV71" s="669"/>
      <c r="STW71" s="669"/>
      <c r="STX71" s="669"/>
      <c r="STY71" s="669"/>
      <c r="STZ71" s="669"/>
      <c r="SUA71" s="669"/>
      <c r="SUB71" s="669"/>
      <c r="SUC71" s="669"/>
      <c r="SUD71" s="669"/>
      <c r="SUE71" s="669"/>
      <c r="SUF71" s="669"/>
      <c r="SUG71" s="669"/>
      <c r="SUH71" s="669"/>
      <c r="SUI71" s="669"/>
      <c r="SUJ71" s="669"/>
      <c r="SUK71" s="669"/>
      <c r="SUL71" s="669"/>
      <c r="SUM71" s="669"/>
      <c r="SUN71" s="669"/>
      <c r="SUO71" s="669"/>
      <c r="SUP71" s="669"/>
      <c r="SUQ71" s="669"/>
      <c r="SUR71" s="669"/>
      <c r="SUS71" s="669"/>
      <c r="SUT71" s="669"/>
      <c r="SUU71" s="669"/>
      <c r="SUV71" s="669"/>
      <c r="SUW71" s="669"/>
      <c r="SUX71" s="669"/>
      <c r="SUY71" s="669"/>
      <c r="SUZ71" s="669"/>
      <c r="SVA71" s="669"/>
      <c r="SVB71" s="669"/>
      <c r="SVC71" s="669"/>
      <c r="SVD71" s="669"/>
      <c r="SVE71" s="669"/>
      <c r="SVF71" s="669"/>
      <c r="SVG71" s="669"/>
      <c r="SVH71" s="669"/>
      <c r="SVI71" s="669"/>
      <c r="SVJ71" s="669"/>
      <c r="SVK71" s="669"/>
      <c r="SVL71" s="669"/>
      <c r="SVM71" s="669"/>
      <c r="SVN71" s="669"/>
      <c r="SVO71" s="669"/>
      <c r="SVP71" s="669"/>
      <c r="SVQ71" s="669"/>
      <c r="SVR71" s="669"/>
      <c r="SVS71" s="669"/>
      <c r="SVT71" s="669"/>
      <c r="SVU71" s="669"/>
      <c r="SVV71" s="669"/>
      <c r="SVW71" s="669"/>
      <c r="SVX71" s="669"/>
      <c r="SVY71" s="669"/>
      <c r="SVZ71" s="669"/>
      <c r="SWA71" s="669"/>
      <c r="SWB71" s="669"/>
      <c r="SWC71" s="669"/>
      <c r="SWD71" s="669"/>
      <c r="SWE71" s="669"/>
      <c r="SWF71" s="669"/>
      <c r="SWG71" s="669"/>
      <c r="SWH71" s="669"/>
      <c r="SWI71" s="669"/>
      <c r="SWJ71" s="669"/>
      <c r="SWK71" s="669"/>
      <c r="SWL71" s="669"/>
      <c r="SWM71" s="669"/>
      <c r="SWN71" s="669"/>
      <c r="SWO71" s="669"/>
      <c r="SWP71" s="669"/>
      <c r="SWQ71" s="669"/>
      <c r="SWR71" s="669"/>
      <c r="SWS71" s="669"/>
      <c r="SWT71" s="669"/>
      <c r="SWU71" s="669"/>
      <c r="SWV71" s="669"/>
      <c r="SWW71" s="669"/>
      <c r="SWX71" s="669"/>
      <c r="SWY71" s="669"/>
      <c r="SWZ71" s="669"/>
      <c r="SXA71" s="669"/>
      <c r="SXB71" s="669"/>
      <c r="SXC71" s="669"/>
      <c r="SXD71" s="669"/>
      <c r="SXE71" s="669"/>
      <c r="SXF71" s="669"/>
      <c r="SXG71" s="669"/>
      <c r="SXH71" s="669"/>
      <c r="SXI71" s="669"/>
      <c r="SXJ71" s="669"/>
      <c r="SXK71" s="669"/>
      <c r="SXL71" s="669"/>
      <c r="SXM71" s="669"/>
      <c r="SXN71" s="669"/>
      <c r="SXO71" s="669"/>
      <c r="SXP71" s="669"/>
      <c r="SXQ71" s="669"/>
      <c r="SXR71" s="669"/>
      <c r="SXS71" s="669"/>
      <c r="SXT71" s="669"/>
      <c r="SXU71" s="669"/>
      <c r="SXV71" s="669"/>
      <c r="SXW71" s="669"/>
      <c r="SXX71" s="669"/>
      <c r="SXY71" s="669"/>
      <c r="SXZ71" s="669"/>
      <c r="SYA71" s="669"/>
      <c r="SYB71" s="669"/>
      <c r="SYC71" s="669"/>
      <c r="SYD71" s="669"/>
      <c r="SYE71" s="669"/>
      <c r="SYF71" s="669"/>
      <c r="SYG71" s="669"/>
      <c r="SYH71" s="669"/>
      <c r="SYI71" s="669"/>
      <c r="SYJ71" s="669"/>
      <c r="SYK71" s="669"/>
      <c r="SYL71" s="669"/>
      <c r="SYM71" s="669"/>
      <c r="SYN71" s="669"/>
      <c r="SYO71" s="669"/>
      <c r="SYP71" s="669"/>
      <c r="SYQ71" s="669"/>
      <c r="SYR71" s="669"/>
      <c r="SYS71" s="669"/>
      <c r="SYT71" s="669"/>
      <c r="SYU71" s="669"/>
      <c r="SYV71" s="669"/>
      <c r="SYW71" s="669"/>
      <c r="SYX71" s="669"/>
      <c r="SYY71" s="669"/>
      <c r="SYZ71" s="669"/>
      <c r="SZA71" s="669"/>
      <c r="SZB71" s="669"/>
      <c r="SZC71" s="669"/>
      <c r="SZD71" s="669"/>
      <c r="SZE71" s="669"/>
      <c r="SZF71" s="669"/>
      <c r="SZG71" s="669"/>
      <c r="SZH71" s="669"/>
      <c r="SZI71" s="669"/>
      <c r="SZJ71" s="669"/>
      <c r="SZK71" s="669"/>
      <c r="SZL71" s="669"/>
      <c r="SZM71" s="669"/>
      <c r="SZN71" s="669"/>
      <c r="SZO71" s="669"/>
      <c r="SZP71" s="669"/>
      <c r="SZQ71" s="669"/>
      <c r="SZR71" s="669"/>
      <c r="SZS71" s="669"/>
      <c r="SZT71" s="669"/>
      <c r="SZU71" s="669"/>
      <c r="SZV71" s="669"/>
      <c r="SZW71" s="669"/>
      <c r="SZX71" s="669"/>
      <c r="SZY71" s="669"/>
      <c r="SZZ71" s="669"/>
      <c r="TAA71" s="669"/>
      <c r="TAB71" s="669"/>
      <c r="TAC71" s="669"/>
      <c r="TAD71" s="669"/>
      <c r="TAE71" s="669"/>
      <c r="TAF71" s="669"/>
      <c r="TAG71" s="669"/>
      <c r="TAH71" s="669"/>
      <c r="TAI71" s="669"/>
      <c r="TAJ71" s="669"/>
      <c r="TAK71" s="669"/>
      <c r="TAL71" s="669"/>
      <c r="TAM71" s="669"/>
      <c r="TAN71" s="669"/>
      <c r="TAO71" s="669"/>
      <c r="TAP71" s="669"/>
      <c r="TAQ71" s="669"/>
      <c r="TAR71" s="669"/>
      <c r="TAS71" s="669"/>
      <c r="TAT71" s="669"/>
      <c r="TAU71" s="669"/>
      <c r="TAV71" s="669"/>
      <c r="TAW71" s="669"/>
      <c r="TAX71" s="669"/>
      <c r="TAY71" s="669"/>
      <c r="TAZ71" s="669"/>
      <c r="TBA71" s="669"/>
      <c r="TBB71" s="669"/>
      <c r="TBC71" s="669"/>
      <c r="TBD71" s="669"/>
      <c r="TBE71" s="669"/>
      <c r="TBF71" s="669"/>
      <c r="TBG71" s="669"/>
      <c r="TBH71" s="669"/>
      <c r="TBI71" s="669"/>
      <c r="TBJ71" s="669"/>
      <c r="TBK71" s="669"/>
      <c r="TBL71" s="669"/>
      <c r="TBM71" s="669"/>
      <c r="TBN71" s="669"/>
      <c r="TBO71" s="669"/>
      <c r="TBP71" s="669"/>
      <c r="TBQ71" s="669"/>
      <c r="TBR71" s="669"/>
      <c r="TBS71" s="669"/>
      <c r="TBT71" s="669"/>
      <c r="TBU71" s="669"/>
      <c r="TBV71" s="669"/>
      <c r="TBW71" s="669"/>
      <c r="TBX71" s="669"/>
      <c r="TBY71" s="669"/>
      <c r="TBZ71" s="669"/>
      <c r="TCA71" s="669"/>
      <c r="TCB71" s="669"/>
      <c r="TCC71" s="669"/>
      <c r="TCD71" s="669"/>
      <c r="TCE71" s="669"/>
      <c r="TCF71" s="669"/>
      <c r="TCG71" s="669"/>
      <c r="TCH71" s="669"/>
      <c r="TCI71" s="669"/>
      <c r="TCJ71" s="669"/>
      <c r="TCK71" s="669"/>
      <c r="TCL71" s="669"/>
      <c r="TCM71" s="669"/>
      <c r="TCN71" s="669"/>
      <c r="TCO71" s="669"/>
      <c r="TCP71" s="669"/>
      <c r="TCQ71" s="669"/>
      <c r="TCR71" s="669"/>
      <c r="TCS71" s="669"/>
      <c r="TCT71" s="669"/>
      <c r="TCU71" s="669"/>
      <c r="TCV71" s="669"/>
      <c r="TCW71" s="669"/>
      <c r="TCX71" s="669"/>
      <c r="TCY71" s="669"/>
      <c r="TCZ71" s="669"/>
      <c r="TDA71" s="669"/>
      <c r="TDB71" s="669"/>
      <c r="TDC71" s="669"/>
      <c r="TDD71" s="669"/>
      <c r="TDE71" s="669"/>
      <c r="TDF71" s="669"/>
      <c r="TDG71" s="669"/>
      <c r="TDH71" s="669"/>
      <c r="TDI71" s="669"/>
      <c r="TDJ71" s="669"/>
      <c r="TDK71" s="669"/>
      <c r="TDL71" s="669"/>
      <c r="TDM71" s="669"/>
      <c r="TDN71" s="669"/>
      <c r="TDO71" s="669"/>
      <c r="TDP71" s="669"/>
      <c r="TDQ71" s="669"/>
      <c r="TDR71" s="669"/>
      <c r="TDS71" s="669"/>
      <c r="TDT71" s="669"/>
      <c r="TDU71" s="669"/>
      <c r="TDV71" s="669"/>
      <c r="TDW71" s="669"/>
      <c r="TDX71" s="669"/>
      <c r="TDY71" s="669"/>
      <c r="TDZ71" s="669"/>
      <c r="TEA71" s="669"/>
      <c r="TEB71" s="669"/>
      <c r="TEC71" s="669"/>
      <c r="TED71" s="669"/>
      <c r="TEE71" s="669"/>
      <c r="TEF71" s="669"/>
      <c r="TEG71" s="669"/>
      <c r="TEH71" s="669"/>
      <c r="TEI71" s="669"/>
      <c r="TEJ71" s="669"/>
      <c r="TEK71" s="669"/>
      <c r="TEL71" s="669"/>
      <c r="TEM71" s="669"/>
      <c r="TEN71" s="669"/>
      <c r="TEO71" s="669"/>
      <c r="TEP71" s="669"/>
      <c r="TEQ71" s="669"/>
      <c r="TER71" s="669"/>
      <c r="TES71" s="669"/>
      <c r="TET71" s="669"/>
      <c r="TEU71" s="669"/>
      <c r="TEV71" s="669"/>
      <c r="TEW71" s="669"/>
      <c r="TEX71" s="669"/>
      <c r="TEY71" s="669"/>
      <c r="TEZ71" s="669"/>
      <c r="TFA71" s="669"/>
      <c r="TFB71" s="669"/>
      <c r="TFC71" s="669"/>
      <c r="TFD71" s="669"/>
      <c r="TFE71" s="669"/>
      <c r="TFF71" s="669"/>
      <c r="TFG71" s="669"/>
      <c r="TFH71" s="669"/>
      <c r="TFI71" s="669"/>
      <c r="TFJ71" s="669"/>
      <c r="TFK71" s="669"/>
      <c r="TFL71" s="669"/>
      <c r="TFM71" s="669"/>
      <c r="TFN71" s="669"/>
      <c r="TFO71" s="669"/>
      <c r="TFP71" s="669"/>
      <c r="TFQ71" s="669"/>
      <c r="TFR71" s="669"/>
      <c r="TFS71" s="669"/>
      <c r="TFT71" s="669"/>
      <c r="TFU71" s="669"/>
      <c r="TFV71" s="669"/>
      <c r="TFW71" s="669"/>
      <c r="TFX71" s="669"/>
      <c r="TFY71" s="669"/>
      <c r="TFZ71" s="669"/>
      <c r="TGA71" s="669"/>
      <c r="TGB71" s="669"/>
      <c r="TGC71" s="669"/>
      <c r="TGD71" s="669"/>
      <c r="TGE71" s="669"/>
      <c r="TGF71" s="669"/>
      <c r="TGG71" s="669"/>
      <c r="TGH71" s="669"/>
      <c r="TGI71" s="669"/>
      <c r="TGJ71" s="669"/>
      <c r="TGK71" s="669"/>
      <c r="TGL71" s="669"/>
      <c r="TGM71" s="669"/>
      <c r="TGN71" s="669"/>
      <c r="TGO71" s="669"/>
      <c r="TGP71" s="669"/>
      <c r="TGQ71" s="669"/>
      <c r="TGR71" s="669"/>
      <c r="TGS71" s="669"/>
      <c r="TGT71" s="669"/>
      <c r="TGU71" s="669"/>
      <c r="TGV71" s="669"/>
      <c r="TGW71" s="669"/>
      <c r="TGX71" s="669"/>
      <c r="TGY71" s="669"/>
      <c r="TGZ71" s="669"/>
      <c r="THA71" s="669"/>
      <c r="THB71" s="669"/>
      <c r="THC71" s="669"/>
      <c r="THD71" s="669"/>
      <c r="THE71" s="669"/>
      <c r="THF71" s="669"/>
      <c r="THG71" s="669"/>
      <c r="THH71" s="669"/>
      <c r="THI71" s="669"/>
      <c r="THJ71" s="669"/>
      <c r="THK71" s="669"/>
      <c r="THL71" s="669"/>
      <c r="THM71" s="669"/>
      <c r="THN71" s="669"/>
      <c r="THO71" s="669"/>
      <c r="THP71" s="669"/>
      <c r="THQ71" s="669"/>
      <c r="THR71" s="669"/>
      <c r="THS71" s="669"/>
      <c r="THT71" s="669"/>
      <c r="THU71" s="669"/>
      <c r="THV71" s="669"/>
      <c r="THW71" s="669"/>
      <c r="THX71" s="669"/>
      <c r="THY71" s="669"/>
      <c r="THZ71" s="669"/>
      <c r="TIA71" s="669"/>
      <c r="TIB71" s="669"/>
      <c r="TIC71" s="669"/>
      <c r="TID71" s="669"/>
      <c r="TIE71" s="669"/>
      <c r="TIF71" s="669"/>
      <c r="TIG71" s="669"/>
      <c r="TIH71" s="669"/>
      <c r="TII71" s="669"/>
      <c r="TIJ71" s="669"/>
      <c r="TIK71" s="669"/>
      <c r="TIL71" s="669"/>
      <c r="TIM71" s="669"/>
      <c r="TIN71" s="669"/>
      <c r="TIO71" s="669"/>
      <c r="TIP71" s="669"/>
      <c r="TIQ71" s="669"/>
      <c r="TIR71" s="669"/>
      <c r="TIS71" s="669"/>
      <c r="TIT71" s="669"/>
      <c r="TIU71" s="669"/>
      <c r="TIV71" s="669"/>
      <c r="TIW71" s="669"/>
      <c r="TIX71" s="669"/>
      <c r="TIY71" s="669"/>
      <c r="TIZ71" s="669"/>
      <c r="TJA71" s="669"/>
      <c r="TJB71" s="669"/>
      <c r="TJC71" s="669"/>
      <c r="TJD71" s="669"/>
      <c r="TJE71" s="669"/>
      <c r="TJF71" s="669"/>
      <c r="TJG71" s="669"/>
      <c r="TJH71" s="669"/>
      <c r="TJI71" s="669"/>
      <c r="TJJ71" s="669"/>
      <c r="TJK71" s="669"/>
      <c r="TJL71" s="669"/>
      <c r="TJM71" s="669"/>
      <c r="TJN71" s="669"/>
      <c r="TJO71" s="669"/>
      <c r="TJP71" s="669"/>
      <c r="TJQ71" s="669"/>
      <c r="TJR71" s="669"/>
      <c r="TJS71" s="669"/>
      <c r="TJT71" s="669"/>
      <c r="TJU71" s="669"/>
      <c r="TJV71" s="669"/>
      <c r="TJW71" s="669"/>
      <c r="TJX71" s="669"/>
      <c r="TJY71" s="669"/>
      <c r="TJZ71" s="669"/>
      <c r="TKA71" s="669"/>
      <c r="TKB71" s="669"/>
      <c r="TKC71" s="669"/>
      <c r="TKD71" s="669"/>
      <c r="TKE71" s="669"/>
      <c r="TKF71" s="669"/>
      <c r="TKG71" s="669"/>
      <c r="TKH71" s="669"/>
      <c r="TKI71" s="669"/>
      <c r="TKJ71" s="669"/>
      <c r="TKK71" s="669"/>
      <c r="TKL71" s="669"/>
      <c r="TKM71" s="669"/>
      <c r="TKN71" s="669"/>
      <c r="TKO71" s="669"/>
      <c r="TKP71" s="669"/>
      <c r="TKQ71" s="669"/>
      <c r="TKR71" s="669"/>
      <c r="TKS71" s="669"/>
      <c r="TKT71" s="669"/>
      <c r="TKU71" s="669"/>
      <c r="TKV71" s="669"/>
      <c r="TKW71" s="669"/>
      <c r="TKX71" s="669"/>
      <c r="TKY71" s="669"/>
      <c r="TKZ71" s="669"/>
      <c r="TLA71" s="669"/>
      <c r="TLB71" s="669"/>
      <c r="TLC71" s="669"/>
      <c r="TLD71" s="669"/>
      <c r="TLE71" s="669"/>
      <c r="TLF71" s="669"/>
      <c r="TLG71" s="669"/>
      <c r="TLH71" s="669"/>
      <c r="TLI71" s="669"/>
      <c r="TLJ71" s="669"/>
      <c r="TLK71" s="669"/>
      <c r="TLL71" s="669"/>
      <c r="TLM71" s="669"/>
      <c r="TLN71" s="669"/>
      <c r="TLO71" s="669"/>
      <c r="TLP71" s="669"/>
      <c r="TLQ71" s="669"/>
      <c r="TLR71" s="669"/>
      <c r="TLS71" s="669"/>
      <c r="TLT71" s="669"/>
      <c r="TLU71" s="669"/>
      <c r="TLV71" s="669"/>
      <c r="TLW71" s="669"/>
      <c r="TLX71" s="669"/>
      <c r="TLY71" s="669"/>
      <c r="TLZ71" s="669"/>
      <c r="TMA71" s="669"/>
      <c r="TMB71" s="669"/>
      <c r="TMC71" s="669"/>
      <c r="TMD71" s="669"/>
      <c r="TME71" s="669"/>
      <c r="TMF71" s="669"/>
      <c r="TMG71" s="669"/>
      <c r="TMH71" s="669"/>
      <c r="TMI71" s="669"/>
      <c r="TMJ71" s="669"/>
      <c r="TMK71" s="669"/>
      <c r="TML71" s="669"/>
      <c r="TMM71" s="669"/>
      <c r="TMN71" s="669"/>
      <c r="TMO71" s="669"/>
      <c r="TMP71" s="669"/>
      <c r="TMQ71" s="669"/>
      <c r="TMR71" s="669"/>
      <c r="TMS71" s="669"/>
      <c r="TMT71" s="669"/>
      <c r="TMU71" s="669"/>
      <c r="TMV71" s="669"/>
      <c r="TMW71" s="669"/>
      <c r="TMX71" s="669"/>
      <c r="TMY71" s="669"/>
      <c r="TMZ71" s="669"/>
      <c r="TNA71" s="669"/>
      <c r="TNB71" s="669"/>
      <c r="TNC71" s="669"/>
      <c r="TND71" s="669"/>
      <c r="TNE71" s="669"/>
      <c r="TNF71" s="669"/>
      <c r="TNG71" s="669"/>
      <c r="TNH71" s="669"/>
      <c r="TNI71" s="669"/>
      <c r="TNJ71" s="669"/>
      <c r="TNK71" s="669"/>
      <c r="TNL71" s="669"/>
      <c r="TNM71" s="669"/>
      <c r="TNN71" s="669"/>
      <c r="TNO71" s="669"/>
      <c r="TNP71" s="669"/>
      <c r="TNQ71" s="669"/>
      <c r="TNR71" s="669"/>
      <c r="TNS71" s="669"/>
      <c r="TNT71" s="669"/>
      <c r="TNU71" s="669"/>
      <c r="TNV71" s="669"/>
      <c r="TNW71" s="669"/>
      <c r="TNX71" s="669"/>
      <c r="TNY71" s="669"/>
      <c r="TNZ71" s="669"/>
      <c r="TOA71" s="669"/>
      <c r="TOB71" s="669"/>
      <c r="TOC71" s="669"/>
      <c r="TOD71" s="669"/>
      <c r="TOE71" s="669"/>
      <c r="TOF71" s="669"/>
      <c r="TOG71" s="669"/>
      <c r="TOH71" s="669"/>
      <c r="TOI71" s="669"/>
      <c r="TOJ71" s="669"/>
      <c r="TOK71" s="669"/>
      <c r="TOL71" s="669"/>
      <c r="TOM71" s="669"/>
      <c r="TON71" s="669"/>
      <c r="TOO71" s="669"/>
      <c r="TOP71" s="669"/>
      <c r="TOQ71" s="669"/>
      <c r="TOR71" s="669"/>
      <c r="TOS71" s="669"/>
      <c r="TOT71" s="669"/>
      <c r="TOU71" s="669"/>
      <c r="TOV71" s="669"/>
      <c r="TOW71" s="669"/>
      <c r="TOX71" s="669"/>
      <c r="TOY71" s="669"/>
      <c r="TOZ71" s="669"/>
      <c r="TPA71" s="669"/>
      <c r="TPB71" s="669"/>
      <c r="TPC71" s="669"/>
      <c r="TPD71" s="669"/>
      <c r="TPE71" s="669"/>
      <c r="TPF71" s="669"/>
      <c r="TPG71" s="669"/>
      <c r="TPH71" s="669"/>
      <c r="TPI71" s="669"/>
      <c r="TPJ71" s="669"/>
      <c r="TPK71" s="669"/>
      <c r="TPL71" s="669"/>
      <c r="TPM71" s="669"/>
      <c r="TPN71" s="669"/>
      <c r="TPO71" s="669"/>
      <c r="TPP71" s="669"/>
      <c r="TPQ71" s="669"/>
      <c r="TPR71" s="669"/>
      <c r="TPS71" s="669"/>
      <c r="TPT71" s="669"/>
      <c r="TPU71" s="669"/>
      <c r="TPV71" s="669"/>
      <c r="TPW71" s="669"/>
      <c r="TPX71" s="669"/>
      <c r="TPY71" s="669"/>
      <c r="TPZ71" s="669"/>
      <c r="TQA71" s="669"/>
      <c r="TQB71" s="669"/>
      <c r="TQC71" s="669"/>
      <c r="TQD71" s="669"/>
      <c r="TQE71" s="669"/>
      <c r="TQF71" s="669"/>
      <c r="TQG71" s="669"/>
      <c r="TQH71" s="669"/>
      <c r="TQI71" s="669"/>
      <c r="TQJ71" s="669"/>
      <c r="TQK71" s="669"/>
      <c r="TQL71" s="669"/>
      <c r="TQM71" s="669"/>
      <c r="TQN71" s="669"/>
      <c r="TQO71" s="669"/>
      <c r="TQP71" s="669"/>
      <c r="TQQ71" s="669"/>
      <c r="TQR71" s="669"/>
      <c r="TQS71" s="669"/>
      <c r="TQT71" s="669"/>
      <c r="TQU71" s="669"/>
      <c r="TQV71" s="669"/>
      <c r="TQW71" s="669"/>
      <c r="TQX71" s="669"/>
      <c r="TQY71" s="669"/>
      <c r="TQZ71" s="669"/>
      <c r="TRA71" s="669"/>
      <c r="TRB71" s="669"/>
      <c r="TRC71" s="669"/>
      <c r="TRD71" s="669"/>
      <c r="TRE71" s="669"/>
      <c r="TRF71" s="669"/>
      <c r="TRG71" s="669"/>
      <c r="TRH71" s="669"/>
      <c r="TRI71" s="669"/>
      <c r="TRJ71" s="669"/>
      <c r="TRK71" s="669"/>
      <c r="TRL71" s="669"/>
      <c r="TRM71" s="669"/>
      <c r="TRN71" s="669"/>
      <c r="TRO71" s="669"/>
      <c r="TRP71" s="669"/>
      <c r="TRQ71" s="669"/>
      <c r="TRR71" s="669"/>
      <c r="TRS71" s="669"/>
      <c r="TRT71" s="669"/>
      <c r="TRU71" s="669"/>
      <c r="TRV71" s="669"/>
      <c r="TRW71" s="669"/>
      <c r="TRX71" s="669"/>
      <c r="TRY71" s="669"/>
      <c r="TRZ71" s="669"/>
      <c r="TSA71" s="669"/>
      <c r="TSB71" s="669"/>
      <c r="TSC71" s="669"/>
      <c r="TSD71" s="669"/>
      <c r="TSE71" s="669"/>
      <c r="TSF71" s="669"/>
      <c r="TSG71" s="669"/>
      <c r="TSH71" s="669"/>
      <c r="TSI71" s="669"/>
      <c r="TSJ71" s="669"/>
      <c r="TSK71" s="669"/>
      <c r="TSL71" s="669"/>
      <c r="TSM71" s="669"/>
      <c r="TSN71" s="669"/>
      <c r="TSO71" s="669"/>
      <c r="TSP71" s="669"/>
      <c r="TSQ71" s="669"/>
      <c r="TSR71" s="669"/>
      <c r="TSS71" s="669"/>
      <c r="TST71" s="669"/>
      <c r="TSU71" s="669"/>
      <c r="TSV71" s="669"/>
      <c r="TSW71" s="669"/>
      <c r="TSX71" s="669"/>
      <c r="TSY71" s="669"/>
      <c r="TSZ71" s="669"/>
      <c r="TTA71" s="669"/>
      <c r="TTB71" s="669"/>
      <c r="TTC71" s="669"/>
      <c r="TTD71" s="669"/>
      <c r="TTE71" s="669"/>
      <c r="TTF71" s="669"/>
      <c r="TTG71" s="669"/>
      <c r="TTH71" s="669"/>
      <c r="TTI71" s="669"/>
      <c r="TTJ71" s="669"/>
      <c r="TTK71" s="669"/>
      <c r="TTL71" s="669"/>
      <c r="TTM71" s="669"/>
      <c r="TTN71" s="669"/>
      <c r="TTO71" s="669"/>
      <c r="TTP71" s="669"/>
      <c r="TTQ71" s="669"/>
      <c r="TTR71" s="669"/>
      <c r="TTS71" s="669"/>
      <c r="TTT71" s="669"/>
      <c r="TTU71" s="669"/>
      <c r="TTV71" s="669"/>
      <c r="TTW71" s="669"/>
      <c r="TTX71" s="669"/>
      <c r="TTY71" s="669"/>
      <c r="TTZ71" s="669"/>
      <c r="TUA71" s="669"/>
      <c r="TUB71" s="669"/>
      <c r="TUC71" s="669"/>
      <c r="TUD71" s="669"/>
      <c r="TUE71" s="669"/>
      <c r="TUF71" s="669"/>
      <c r="TUG71" s="669"/>
      <c r="TUH71" s="669"/>
      <c r="TUI71" s="669"/>
      <c r="TUJ71" s="669"/>
      <c r="TUK71" s="669"/>
      <c r="TUL71" s="669"/>
      <c r="TUM71" s="669"/>
      <c r="TUN71" s="669"/>
      <c r="TUO71" s="669"/>
      <c r="TUP71" s="669"/>
      <c r="TUQ71" s="669"/>
      <c r="TUR71" s="669"/>
      <c r="TUS71" s="669"/>
      <c r="TUT71" s="669"/>
      <c r="TUU71" s="669"/>
      <c r="TUV71" s="669"/>
      <c r="TUW71" s="669"/>
      <c r="TUX71" s="669"/>
      <c r="TUY71" s="669"/>
      <c r="TUZ71" s="669"/>
      <c r="TVA71" s="669"/>
      <c r="TVB71" s="669"/>
      <c r="TVC71" s="669"/>
      <c r="TVD71" s="669"/>
      <c r="TVE71" s="669"/>
      <c r="TVF71" s="669"/>
      <c r="TVG71" s="669"/>
      <c r="TVH71" s="669"/>
      <c r="TVI71" s="669"/>
      <c r="TVJ71" s="669"/>
      <c r="TVK71" s="669"/>
      <c r="TVL71" s="669"/>
      <c r="TVM71" s="669"/>
      <c r="TVN71" s="669"/>
      <c r="TVO71" s="669"/>
      <c r="TVP71" s="669"/>
      <c r="TVQ71" s="669"/>
      <c r="TVR71" s="669"/>
      <c r="TVS71" s="669"/>
      <c r="TVT71" s="669"/>
      <c r="TVU71" s="669"/>
      <c r="TVV71" s="669"/>
      <c r="TVW71" s="669"/>
      <c r="TVX71" s="669"/>
      <c r="TVY71" s="669"/>
      <c r="TVZ71" s="669"/>
      <c r="TWA71" s="669"/>
      <c r="TWB71" s="669"/>
      <c r="TWC71" s="669"/>
      <c r="TWD71" s="669"/>
      <c r="TWE71" s="669"/>
      <c r="TWF71" s="669"/>
      <c r="TWG71" s="669"/>
      <c r="TWH71" s="669"/>
      <c r="TWI71" s="669"/>
      <c r="TWJ71" s="669"/>
      <c r="TWK71" s="669"/>
      <c r="TWL71" s="669"/>
      <c r="TWM71" s="669"/>
      <c r="TWN71" s="669"/>
      <c r="TWO71" s="669"/>
      <c r="TWP71" s="669"/>
      <c r="TWQ71" s="669"/>
      <c r="TWR71" s="669"/>
      <c r="TWS71" s="669"/>
      <c r="TWT71" s="669"/>
      <c r="TWU71" s="669"/>
      <c r="TWV71" s="669"/>
      <c r="TWW71" s="669"/>
      <c r="TWX71" s="669"/>
      <c r="TWY71" s="669"/>
      <c r="TWZ71" s="669"/>
      <c r="TXA71" s="669"/>
      <c r="TXB71" s="669"/>
      <c r="TXC71" s="669"/>
      <c r="TXD71" s="669"/>
      <c r="TXE71" s="669"/>
      <c r="TXF71" s="669"/>
      <c r="TXG71" s="669"/>
      <c r="TXH71" s="669"/>
      <c r="TXI71" s="669"/>
      <c r="TXJ71" s="669"/>
      <c r="TXK71" s="669"/>
      <c r="TXL71" s="669"/>
      <c r="TXM71" s="669"/>
      <c r="TXN71" s="669"/>
      <c r="TXO71" s="669"/>
      <c r="TXP71" s="669"/>
      <c r="TXQ71" s="669"/>
      <c r="TXR71" s="669"/>
      <c r="TXS71" s="669"/>
      <c r="TXT71" s="669"/>
      <c r="TXU71" s="669"/>
      <c r="TXV71" s="669"/>
      <c r="TXW71" s="669"/>
      <c r="TXX71" s="669"/>
      <c r="TXY71" s="669"/>
      <c r="TXZ71" s="669"/>
      <c r="TYA71" s="669"/>
      <c r="TYB71" s="669"/>
      <c r="TYC71" s="669"/>
      <c r="TYD71" s="669"/>
      <c r="TYE71" s="669"/>
      <c r="TYF71" s="669"/>
      <c r="TYG71" s="669"/>
      <c r="TYH71" s="669"/>
      <c r="TYI71" s="669"/>
      <c r="TYJ71" s="669"/>
      <c r="TYK71" s="669"/>
      <c r="TYL71" s="669"/>
      <c r="TYM71" s="669"/>
      <c r="TYN71" s="669"/>
      <c r="TYO71" s="669"/>
      <c r="TYP71" s="669"/>
      <c r="TYQ71" s="669"/>
      <c r="TYR71" s="669"/>
      <c r="TYS71" s="669"/>
      <c r="TYT71" s="669"/>
      <c r="TYU71" s="669"/>
      <c r="TYV71" s="669"/>
      <c r="TYW71" s="669"/>
      <c r="TYX71" s="669"/>
      <c r="TYY71" s="669"/>
      <c r="TYZ71" s="669"/>
      <c r="TZA71" s="669"/>
      <c r="TZB71" s="669"/>
      <c r="TZC71" s="669"/>
      <c r="TZD71" s="669"/>
      <c r="TZE71" s="669"/>
      <c r="TZF71" s="669"/>
      <c r="TZG71" s="669"/>
      <c r="TZH71" s="669"/>
      <c r="TZI71" s="669"/>
      <c r="TZJ71" s="669"/>
      <c r="TZK71" s="669"/>
      <c r="TZL71" s="669"/>
      <c r="TZM71" s="669"/>
      <c r="TZN71" s="669"/>
      <c r="TZO71" s="669"/>
      <c r="TZP71" s="669"/>
      <c r="TZQ71" s="669"/>
      <c r="TZR71" s="669"/>
      <c r="TZS71" s="669"/>
      <c r="TZT71" s="669"/>
      <c r="TZU71" s="669"/>
      <c r="TZV71" s="669"/>
      <c r="TZW71" s="669"/>
      <c r="TZX71" s="669"/>
      <c r="TZY71" s="669"/>
      <c r="TZZ71" s="669"/>
      <c r="UAA71" s="669"/>
      <c r="UAB71" s="669"/>
      <c r="UAC71" s="669"/>
      <c r="UAD71" s="669"/>
      <c r="UAE71" s="669"/>
      <c r="UAF71" s="669"/>
      <c r="UAG71" s="669"/>
      <c r="UAH71" s="669"/>
      <c r="UAI71" s="669"/>
      <c r="UAJ71" s="669"/>
      <c r="UAK71" s="669"/>
      <c r="UAL71" s="669"/>
      <c r="UAM71" s="669"/>
      <c r="UAN71" s="669"/>
      <c r="UAO71" s="669"/>
      <c r="UAP71" s="669"/>
      <c r="UAQ71" s="669"/>
      <c r="UAR71" s="669"/>
      <c r="UAS71" s="669"/>
      <c r="UAT71" s="669"/>
      <c r="UAU71" s="669"/>
      <c r="UAV71" s="669"/>
      <c r="UAW71" s="669"/>
      <c r="UAX71" s="669"/>
      <c r="UAY71" s="669"/>
      <c r="UAZ71" s="669"/>
      <c r="UBA71" s="669"/>
      <c r="UBB71" s="669"/>
      <c r="UBC71" s="669"/>
      <c r="UBD71" s="669"/>
      <c r="UBE71" s="669"/>
      <c r="UBF71" s="669"/>
      <c r="UBG71" s="669"/>
      <c r="UBH71" s="669"/>
      <c r="UBI71" s="669"/>
      <c r="UBJ71" s="669"/>
      <c r="UBK71" s="669"/>
      <c r="UBL71" s="669"/>
      <c r="UBM71" s="669"/>
      <c r="UBN71" s="669"/>
      <c r="UBO71" s="669"/>
      <c r="UBP71" s="669"/>
      <c r="UBQ71" s="669"/>
      <c r="UBR71" s="669"/>
      <c r="UBS71" s="669"/>
      <c r="UBT71" s="669"/>
      <c r="UBU71" s="669"/>
      <c r="UBV71" s="669"/>
      <c r="UBW71" s="669"/>
      <c r="UBX71" s="669"/>
      <c r="UBY71" s="669"/>
      <c r="UBZ71" s="669"/>
      <c r="UCA71" s="669"/>
      <c r="UCB71" s="669"/>
      <c r="UCC71" s="669"/>
      <c r="UCD71" s="669"/>
      <c r="UCE71" s="669"/>
      <c r="UCF71" s="669"/>
      <c r="UCG71" s="669"/>
      <c r="UCH71" s="669"/>
      <c r="UCI71" s="669"/>
      <c r="UCJ71" s="669"/>
      <c r="UCK71" s="669"/>
      <c r="UCL71" s="669"/>
      <c r="UCM71" s="669"/>
      <c r="UCN71" s="669"/>
      <c r="UCO71" s="669"/>
      <c r="UCP71" s="669"/>
      <c r="UCQ71" s="669"/>
      <c r="UCR71" s="669"/>
      <c r="UCS71" s="669"/>
      <c r="UCT71" s="669"/>
      <c r="UCU71" s="669"/>
      <c r="UCV71" s="669"/>
      <c r="UCW71" s="669"/>
      <c r="UCX71" s="669"/>
      <c r="UCY71" s="669"/>
      <c r="UCZ71" s="669"/>
      <c r="UDA71" s="669"/>
      <c r="UDB71" s="669"/>
      <c r="UDC71" s="669"/>
      <c r="UDD71" s="669"/>
      <c r="UDE71" s="669"/>
      <c r="UDF71" s="669"/>
      <c r="UDG71" s="669"/>
      <c r="UDH71" s="669"/>
      <c r="UDI71" s="669"/>
      <c r="UDJ71" s="669"/>
      <c r="UDK71" s="669"/>
      <c r="UDL71" s="669"/>
      <c r="UDM71" s="669"/>
      <c r="UDN71" s="669"/>
      <c r="UDO71" s="669"/>
      <c r="UDP71" s="669"/>
      <c r="UDQ71" s="669"/>
      <c r="UDR71" s="669"/>
      <c r="UDS71" s="669"/>
      <c r="UDT71" s="669"/>
      <c r="UDU71" s="669"/>
      <c r="UDV71" s="669"/>
      <c r="UDW71" s="669"/>
      <c r="UDX71" s="669"/>
      <c r="UDY71" s="669"/>
      <c r="UDZ71" s="669"/>
      <c r="UEA71" s="669"/>
      <c r="UEB71" s="669"/>
      <c r="UEC71" s="669"/>
      <c r="UED71" s="669"/>
      <c r="UEE71" s="669"/>
      <c r="UEF71" s="669"/>
      <c r="UEG71" s="669"/>
      <c r="UEH71" s="669"/>
      <c r="UEI71" s="669"/>
      <c r="UEJ71" s="669"/>
      <c r="UEK71" s="669"/>
      <c r="UEL71" s="669"/>
      <c r="UEM71" s="669"/>
      <c r="UEN71" s="669"/>
      <c r="UEO71" s="669"/>
      <c r="UEP71" s="669"/>
      <c r="UEQ71" s="669"/>
      <c r="UER71" s="669"/>
      <c r="UES71" s="669"/>
      <c r="UET71" s="669"/>
      <c r="UEU71" s="669"/>
      <c r="UEV71" s="669"/>
      <c r="UEW71" s="669"/>
      <c r="UEX71" s="669"/>
      <c r="UEY71" s="669"/>
      <c r="UEZ71" s="669"/>
      <c r="UFA71" s="669"/>
      <c r="UFB71" s="669"/>
      <c r="UFC71" s="669"/>
      <c r="UFD71" s="669"/>
      <c r="UFE71" s="669"/>
      <c r="UFF71" s="669"/>
      <c r="UFG71" s="669"/>
      <c r="UFH71" s="669"/>
      <c r="UFI71" s="669"/>
      <c r="UFJ71" s="669"/>
      <c r="UFK71" s="669"/>
      <c r="UFL71" s="669"/>
      <c r="UFM71" s="669"/>
      <c r="UFN71" s="669"/>
      <c r="UFO71" s="669"/>
      <c r="UFP71" s="669"/>
      <c r="UFQ71" s="669"/>
      <c r="UFR71" s="669"/>
      <c r="UFS71" s="669"/>
      <c r="UFT71" s="669"/>
      <c r="UFU71" s="669"/>
      <c r="UFV71" s="669"/>
      <c r="UFW71" s="669"/>
      <c r="UFX71" s="669"/>
      <c r="UFY71" s="669"/>
      <c r="UFZ71" s="669"/>
      <c r="UGA71" s="669"/>
      <c r="UGB71" s="669"/>
      <c r="UGC71" s="669"/>
      <c r="UGD71" s="669"/>
      <c r="UGE71" s="669"/>
      <c r="UGF71" s="669"/>
      <c r="UGG71" s="669"/>
      <c r="UGH71" s="669"/>
      <c r="UGI71" s="669"/>
      <c r="UGJ71" s="669"/>
      <c r="UGK71" s="669"/>
      <c r="UGL71" s="669"/>
      <c r="UGM71" s="669"/>
      <c r="UGN71" s="669"/>
      <c r="UGO71" s="669"/>
      <c r="UGP71" s="669"/>
      <c r="UGQ71" s="669"/>
      <c r="UGR71" s="669"/>
      <c r="UGS71" s="669"/>
      <c r="UGT71" s="669"/>
      <c r="UGU71" s="669"/>
      <c r="UGV71" s="669"/>
      <c r="UGW71" s="669"/>
      <c r="UGX71" s="669"/>
      <c r="UGY71" s="669"/>
      <c r="UGZ71" s="669"/>
      <c r="UHA71" s="669"/>
      <c r="UHB71" s="669"/>
      <c r="UHC71" s="669"/>
      <c r="UHD71" s="669"/>
      <c r="UHE71" s="669"/>
      <c r="UHF71" s="669"/>
      <c r="UHG71" s="669"/>
      <c r="UHH71" s="669"/>
      <c r="UHI71" s="669"/>
      <c r="UHJ71" s="669"/>
      <c r="UHK71" s="669"/>
      <c r="UHL71" s="669"/>
      <c r="UHM71" s="669"/>
      <c r="UHN71" s="669"/>
      <c r="UHO71" s="669"/>
      <c r="UHP71" s="669"/>
      <c r="UHQ71" s="669"/>
      <c r="UHR71" s="669"/>
      <c r="UHS71" s="669"/>
      <c r="UHT71" s="669"/>
      <c r="UHU71" s="669"/>
      <c r="UHV71" s="669"/>
      <c r="UHW71" s="669"/>
      <c r="UHX71" s="669"/>
      <c r="UHY71" s="669"/>
      <c r="UHZ71" s="669"/>
      <c r="UIA71" s="669"/>
      <c r="UIB71" s="669"/>
      <c r="UIC71" s="669"/>
      <c r="UID71" s="669"/>
      <c r="UIE71" s="669"/>
      <c r="UIF71" s="669"/>
      <c r="UIG71" s="669"/>
      <c r="UIH71" s="669"/>
      <c r="UII71" s="669"/>
      <c r="UIJ71" s="669"/>
      <c r="UIK71" s="669"/>
      <c r="UIL71" s="669"/>
      <c r="UIM71" s="669"/>
      <c r="UIN71" s="669"/>
      <c r="UIO71" s="669"/>
      <c r="UIP71" s="669"/>
      <c r="UIQ71" s="669"/>
      <c r="UIR71" s="669"/>
      <c r="UIS71" s="669"/>
      <c r="UIT71" s="669"/>
      <c r="UIU71" s="669"/>
      <c r="UIV71" s="669"/>
      <c r="UIW71" s="669"/>
      <c r="UIX71" s="669"/>
      <c r="UIY71" s="669"/>
      <c r="UIZ71" s="669"/>
      <c r="UJA71" s="669"/>
      <c r="UJB71" s="669"/>
      <c r="UJC71" s="669"/>
      <c r="UJD71" s="669"/>
      <c r="UJE71" s="669"/>
      <c r="UJF71" s="669"/>
      <c r="UJG71" s="669"/>
      <c r="UJH71" s="669"/>
      <c r="UJI71" s="669"/>
      <c r="UJJ71" s="669"/>
      <c r="UJK71" s="669"/>
      <c r="UJL71" s="669"/>
      <c r="UJM71" s="669"/>
      <c r="UJN71" s="669"/>
      <c r="UJO71" s="669"/>
      <c r="UJP71" s="669"/>
      <c r="UJQ71" s="669"/>
      <c r="UJR71" s="669"/>
      <c r="UJS71" s="669"/>
      <c r="UJT71" s="669"/>
      <c r="UJU71" s="669"/>
      <c r="UJV71" s="669"/>
      <c r="UJW71" s="669"/>
      <c r="UJX71" s="669"/>
      <c r="UJY71" s="669"/>
      <c r="UJZ71" s="669"/>
      <c r="UKA71" s="669"/>
      <c r="UKB71" s="669"/>
      <c r="UKC71" s="669"/>
      <c r="UKD71" s="669"/>
      <c r="UKE71" s="669"/>
      <c r="UKF71" s="669"/>
      <c r="UKG71" s="669"/>
      <c r="UKH71" s="669"/>
      <c r="UKI71" s="669"/>
      <c r="UKJ71" s="669"/>
      <c r="UKK71" s="669"/>
      <c r="UKL71" s="669"/>
      <c r="UKM71" s="669"/>
      <c r="UKN71" s="669"/>
      <c r="UKO71" s="669"/>
      <c r="UKP71" s="669"/>
      <c r="UKQ71" s="669"/>
      <c r="UKR71" s="669"/>
      <c r="UKS71" s="669"/>
      <c r="UKT71" s="669"/>
      <c r="UKU71" s="669"/>
      <c r="UKV71" s="669"/>
      <c r="UKW71" s="669"/>
      <c r="UKX71" s="669"/>
      <c r="UKY71" s="669"/>
      <c r="UKZ71" s="669"/>
      <c r="ULA71" s="669"/>
      <c r="ULB71" s="669"/>
      <c r="ULC71" s="669"/>
      <c r="ULD71" s="669"/>
      <c r="ULE71" s="669"/>
      <c r="ULF71" s="669"/>
      <c r="ULG71" s="669"/>
      <c r="ULH71" s="669"/>
      <c r="ULI71" s="669"/>
      <c r="ULJ71" s="669"/>
      <c r="ULK71" s="669"/>
      <c r="ULL71" s="669"/>
      <c r="ULM71" s="669"/>
      <c r="ULN71" s="669"/>
      <c r="ULO71" s="669"/>
      <c r="ULP71" s="669"/>
      <c r="ULQ71" s="669"/>
      <c r="ULR71" s="669"/>
      <c r="ULS71" s="669"/>
      <c r="ULT71" s="669"/>
      <c r="ULU71" s="669"/>
      <c r="ULV71" s="669"/>
      <c r="ULW71" s="669"/>
      <c r="ULX71" s="669"/>
      <c r="ULY71" s="669"/>
      <c r="ULZ71" s="669"/>
      <c r="UMA71" s="669"/>
      <c r="UMB71" s="669"/>
      <c r="UMC71" s="669"/>
      <c r="UMD71" s="669"/>
      <c r="UME71" s="669"/>
      <c r="UMF71" s="669"/>
      <c r="UMG71" s="669"/>
      <c r="UMH71" s="669"/>
      <c r="UMI71" s="669"/>
      <c r="UMJ71" s="669"/>
      <c r="UMK71" s="669"/>
      <c r="UML71" s="669"/>
      <c r="UMM71" s="669"/>
      <c r="UMN71" s="669"/>
      <c r="UMO71" s="669"/>
      <c r="UMP71" s="669"/>
      <c r="UMQ71" s="669"/>
      <c r="UMR71" s="669"/>
      <c r="UMS71" s="669"/>
      <c r="UMT71" s="669"/>
      <c r="UMU71" s="669"/>
      <c r="UMV71" s="669"/>
      <c r="UMW71" s="669"/>
      <c r="UMX71" s="669"/>
      <c r="UMY71" s="669"/>
      <c r="UMZ71" s="669"/>
      <c r="UNA71" s="669"/>
      <c r="UNB71" s="669"/>
      <c r="UNC71" s="669"/>
      <c r="UND71" s="669"/>
      <c r="UNE71" s="669"/>
      <c r="UNF71" s="669"/>
      <c r="UNG71" s="669"/>
      <c r="UNH71" s="669"/>
      <c r="UNI71" s="669"/>
      <c r="UNJ71" s="669"/>
      <c r="UNK71" s="669"/>
      <c r="UNL71" s="669"/>
      <c r="UNM71" s="669"/>
      <c r="UNN71" s="669"/>
      <c r="UNO71" s="669"/>
      <c r="UNP71" s="669"/>
      <c r="UNQ71" s="669"/>
      <c r="UNR71" s="669"/>
      <c r="UNS71" s="669"/>
      <c r="UNT71" s="669"/>
      <c r="UNU71" s="669"/>
      <c r="UNV71" s="669"/>
      <c r="UNW71" s="669"/>
      <c r="UNX71" s="669"/>
      <c r="UNY71" s="669"/>
      <c r="UNZ71" s="669"/>
      <c r="UOA71" s="669"/>
      <c r="UOB71" s="669"/>
      <c r="UOC71" s="669"/>
      <c r="UOD71" s="669"/>
      <c r="UOE71" s="669"/>
      <c r="UOF71" s="669"/>
      <c r="UOG71" s="669"/>
      <c r="UOH71" s="669"/>
      <c r="UOI71" s="669"/>
      <c r="UOJ71" s="669"/>
      <c r="UOK71" s="669"/>
      <c r="UOL71" s="669"/>
      <c r="UOM71" s="669"/>
      <c r="UON71" s="669"/>
      <c r="UOO71" s="669"/>
      <c r="UOP71" s="669"/>
      <c r="UOQ71" s="669"/>
      <c r="UOR71" s="669"/>
      <c r="UOS71" s="669"/>
      <c r="UOT71" s="669"/>
      <c r="UOU71" s="669"/>
      <c r="UOV71" s="669"/>
      <c r="UOW71" s="669"/>
      <c r="UOX71" s="669"/>
      <c r="UOY71" s="669"/>
      <c r="UOZ71" s="669"/>
      <c r="UPA71" s="669"/>
      <c r="UPB71" s="669"/>
      <c r="UPC71" s="669"/>
      <c r="UPD71" s="669"/>
      <c r="UPE71" s="669"/>
      <c r="UPF71" s="669"/>
      <c r="UPG71" s="669"/>
      <c r="UPH71" s="669"/>
      <c r="UPI71" s="669"/>
      <c r="UPJ71" s="669"/>
      <c r="UPK71" s="669"/>
      <c r="UPL71" s="669"/>
      <c r="UPM71" s="669"/>
      <c r="UPN71" s="669"/>
      <c r="UPO71" s="669"/>
      <c r="UPP71" s="669"/>
      <c r="UPQ71" s="669"/>
      <c r="UPR71" s="669"/>
      <c r="UPS71" s="669"/>
      <c r="UPT71" s="669"/>
      <c r="UPU71" s="669"/>
      <c r="UPV71" s="669"/>
      <c r="UPW71" s="669"/>
      <c r="UPX71" s="669"/>
      <c r="UPY71" s="669"/>
      <c r="UPZ71" s="669"/>
      <c r="UQA71" s="669"/>
      <c r="UQB71" s="669"/>
      <c r="UQC71" s="669"/>
      <c r="UQD71" s="669"/>
      <c r="UQE71" s="669"/>
      <c r="UQF71" s="669"/>
      <c r="UQG71" s="669"/>
      <c r="UQH71" s="669"/>
      <c r="UQI71" s="669"/>
      <c r="UQJ71" s="669"/>
      <c r="UQK71" s="669"/>
      <c r="UQL71" s="669"/>
      <c r="UQM71" s="669"/>
      <c r="UQN71" s="669"/>
      <c r="UQO71" s="669"/>
      <c r="UQP71" s="669"/>
      <c r="UQQ71" s="669"/>
      <c r="UQR71" s="669"/>
      <c r="UQS71" s="669"/>
      <c r="UQT71" s="669"/>
      <c r="UQU71" s="669"/>
      <c r="UQV71" s="669"/>
      <c r="UQW71" s="669"/>
      <c r="UQX71" s="669"/>
      <c r="UQY71" s="669"/>
      <c r="UQZ71" s="669"/>
      <c r="URA71" s="669"/>
      <c r="URB71" s="669"/>
      <c r="URC71" s="669"/>
      <c r="URD71" s="669"/>
      <c r="URE71" s="669"/>
      <c r="URF71" s="669"/>
      <c r="URG71" s="669"/>
      <c r="URH71" s="669"/>
      <c r="URI71" s="669"/>
      <c r="URJ71" s="669"/>
      <c r="URK71" s="669"/>
      <c r="URL71" s="669"/>
      <c r="URM71" s="669"/>
      <c r="URN71" s="669"/>
      <c r="URO71" s="669"/>
      <c r="URP71" s="669"/>
      <c r="URQ71" s="669"/>
      <c r="URR71" s="669"/>
      <c r="URS71" s="669"/>
      <c r="URT71" s="669"/>
      <c r="URU71" s="669"/>
      <c r="URV71" s="669"/>
      <c r="URW71" s="669"/>
      <c r="URX71" s="669"/>
      <c r="URY71" s="669"/>
      <c r="URZ71" s="669"/>
      <c r="USA71" s="669"/>
      <c r="USB71" s="669"/>
      <c r="USC71" s="669"/>
      <c r="USD71" s="669"/>
      <c r="USE71" s="669"/>
      <c r="USF71" s="669"/>
      <c r="USG71" s="669"/>
      <c r="USH71" s="669"/>
      <c r="USI71" s="669"/>
      <c r="USJ71" s="669"/>
      <c r="USK71" s="669"/>
      <c r="USL71" s="669"/>
      <c r="USM71" s="669"/>
      <c r="USN71" s="669"/>
      <c r="USO71" s="669"/>
      <c r="USP71" s="669"/>
      <c r="USQ71" s="669"/>
      <c r="USR71" s="669"/>
      <c r="USS71" s="669"/>
      <c r="UST71" s="669"/>
      <c r="USU71" s="669"/>
      <c r="USV71" s="669"/>
      <c r="USW71" s="669"/>
      <c r="USX71" s="669"/>
      <c r="USY71" s="669"/>
      <c r="USZ71" s="669"/>
      <c r="UTA71" s="669"/>
      <c r="UTB71" s="669"/>
      <c r="UTC71" s="669"/>
      <c r="UTD71" s="669"/>
      <c r="UTE71" s="669"/>
      <c r="UTF71" s="669"/>
      <c r="UTG71" s="669"/>
      <c r="UTH71" s="669"/>
      <c r="UTI71" s="669"/>
      <c r="UTJ71" s="669"/>
      <c r="UTK71" s="669"/>
      <c r="UTL71" s="669"/>
      <c r="UTM71" s="669"/>
      <c r="UTN71" s="669"/>
      <c r="UTO71" s="669"/>
      <c r="UTP71" s="669"/>
      <c r="UTQ71" s="669"/>
      <c r="UTR71" s="669"/>
      <c r="UTS71" s="669"/>
      <c r="UTT71" s="669"/>
      <c r="UTU71" s="669"/>
      <c r="UTV71" s="669"/>
      <c r="UTW71" s="669"/>
      <c r="UTX71" s="669"/>
      <c r="UTY71" s="669"/>
      <c r="UTZ71" s="669"/>
      <c r="UUA71" s="669"/>
      <c r="UUB71" s="669"/>
      <c r="UUC71" s="669"/>
      <c r="UUD71" s="669"/>
      <c r="UUE71" s="669"/>
      <c r="UUF71" s="669"/>
      <c r="UUG71" s="669"/>
      <c r="UUH71" s="669"/>
      <c r="UUI71" s="669"/>
      <c r="UUJ71" s="669"/>
      <c r="UUK71" s="669"/>
      <c r="UUL71" s="669"/>
      <c r="UUM71" s="669"/>
      <c r="UUN71" s="669"/>
      <c r="UUO71" s="669"/>
      <c r="UUP71" s="669"/>
      <c r="UUQ71" s="669"/>
      <c r="UUR71" s="669"/>
      <c r="UUS71" s="669"/>
      <c r="UUT71" s="669"/>
      <c r="UUU71" s="669"/>
      <c r="UUV71" s="669"/>
      <c r="UUW71" s="669"/>
      <c r="UUX71" s="669"/>
      <c r="UUY71" s="669"/>
      <c r="UUZ71" s="669"/>
      <c r="UVA71" s="669"/>
      <c r="UVB71" s="669"/>
      <c r="UVC71" s="669"/>
      <c r="UVD71" s="669"/>
      <c r="UVE71" s="669"/>
      <c r="UVF71" s="669"/>
      <c r="UVG71" s="669"/>
      <c r="UVH71" s="669"/>
      <c r="UVI71" s="669"/>
      <c r="UVJ71" s="669"/>
      <c r="UVK71" s="669"/>
      <c r="UVL71" s="669"/>
      <c r="UVM71" s="669"/>
      <c r="UVN71" s="669"/>
      <c r="UVO71" s="669"/>
      <c r="UVP71" s="669"/>
      <c r="UVQ71" s="669"/>
      <c r="UVR71" s="669"/>
      <c r="UVS71" s="669"/>
      <c r="UVT71" s="669"/>
      <c r="UVU71" s="669"/>
      <c r="UVV71" s="669"/>
      <c r="UVW71" s="669"/>
      <c r="UVX71" s="669"/>
      <c r="UVY71" s="669"/>
      <c r="UVZ71" s="669"/>
      <c r="UWA71" s="669"/>
      <c r="UWB71" s="669"/>
      <c r="UWC71" s="669"/>
      <c r="UWD71" s="669"/>
      <c r="UWE71" s="669"/>
      <c r="UWF71" s="669"/>
      <c r="UWG71" s="669"/>
      <c r="UWH71" s="669"/>
      <c r="UWI71" s="669"/>
      <c r="UWJ71" s="669"/>
      <c r="UWK71" s="669"/>
      <c r="UWL71" s="669"/>
      <c r="UWM71" s="669"/>
      <c r="UWN71" s="669"/>
      <c r="UWO71" s="669"/>
      <c r="UWP71" s="669"/>
      <c r="UWQ71" s="669"/>
      <c r="UWR71" s="669"/>
      <c r="UWS71" s="669"/>
      <c r="UWT71" s="669"/>
      <c r="UWU71" s="669"/>
      <c r="UWV71" s="669"/>
      <c r="UWW71" s="669"/>
      <c r="UWX71" s="669"/>
      <c r="UWY71" s="669"/>
      <c r="UWZ71" s="669"/>
      <c r="UXA71" s="669"/>
      <c r="UXB71" s="669"/>
      <c r="UXC71" s="669"/>
      <c r="UXD71" s="669"/>
      <c r="UXE71" s="669"/>
      <c r="UXF71" s="669"/>
      <c r="UXG71" s="669"/>
      <c r="UXH71" s="669"/>
      <c r="UXI71" s="669"/>
      <c r="UXJ71" s="669"/>
      <c r="UXK71" s="669"/>
      <c r="UXL71" s="669"/>
      <c r="UXM71" s="669"/>
      <c r="UXN71" s="669"/>
      <c r="UXO71" s="669"/>
      <c r="UXP71" s="669"/>
      <c r="UXQ71" s="669"/>
      <c r="UXR71" s="669"/>
      <c r="UXS71" s="669"/>
      <c r="UXT71" s="669"/>
      <c r="UXU71" s="669"/>
      <c r="UXV71" s="669"/>
      <c r="UXW71" s="669"/>
      <c r="UXX71" s="669"/>
      <c r="UXY71" s="669"/>
      <c r="UXZ71" s="669"/>
      <c r="UYA71" s="669"/>
      <c r="UYB71" s="669"/>
      <c r="UYC71" s="669"/>
      <c r="UYD71" s="669"/>
      <c r="UYE71" s="669"/>
      <c r="UYF71" s="669"/>
      <c r="UYG71" s="669"/>
      <c r="UYH71" s="669"/>
      <c r="UYI71" s="669"/>
      <c r="UYJ71" s="669"/>
      <c r="UYK71" s="669"/>
      <c r="UYL71" s="669"/>
      <c r="UYM71" s="669"/>
      <c r="UYN71" s="669"/>
      <c r="UYO71" s="669"/>
      <c r="UYP71" s="669"/>
      <c r="UYQ71" s="669"/>
      <c r="UYR71" s="669"/>
      <c r="UYS71" s="669"/>
      <c r="UYT71" s="669"/>
      <c r="UYU71" s="669"/>
      <c r="UYV71" s="669"/>
      <c r="UYW71" s="669"/>
      <c r="UYX71" s="669"/>
      <c r="UYY71" s="669"/>
      <c r="UYZ71" s="669"/>
      <c r="UZA71" s="669"/>
      <c r="UZB71" s="669"/>
      <c r="UZC71" s="669"/>
      <c r="UZD71" s="669"/>
      <c r="UZE71" s="669"/>
      <c r="UZF71" s="669"/>
      <c r="UZG71" s="669"/>
      <c r="UZH71" s="669"/>
      <c r="UZI71" s="669"/>
      <c r="UZJ71" s="669"/>
      <c r="UZK71" s="669"/>
      <c r="UZL71" s="669"/>
      <c r="UZM71" s="669"/>
      <c r="UZN71" s="669"/>
      <c r="UZO71" s="669"/>
      <c r="UZP71" s="669"/>
      <c r="UZQ71" s="669"/>
      <c r="UZR71" s="669"/>
      <c r="UZS71" s="669"/>
      <c r="UZT71" s="669"/>
      <c r="UZU71" s="669"/>
      <c r="UZV71" s="669"/>
      <c r="UZW71" s="669"/>
      <c r="UZX71" s="669"/>
      <c r="UZY71" s="669"/>
      <c r="UZZ71" s="669"/>
      <c r="VAA71" s="669"/>
      <c r="VAB71" s="669"/>
      <c r="VAC71" s="669"/>
      <c r="VAD71" s="669"/>
      <c r="VAE71" s="669"/>
      <c r="VAF71" s="669"/>
      <c r="VAG71" s="669"/>
      <c r="VAH71" s="669"/>
      <c r="VAI71" s="669"/>
      <c r="VAJ71" s="669"/>
      <c r="VAK71" s="669"/>
      <c r="VAL71" s="669"/>
      <c r="VAM71" s="669"/>
      <c r="VAN71" s="669"/>
      <c r="VAO71" s="669"/>
      <c r="VAP71" s="669"/>
      <c r="VAQ71" s="669"/>
      <c r="VAR71" s="669"/>
      <c r="VAS71" s="669"/>
      <c r="VAT71" s="669"/>
      <c r="VAU71" s="669"/>
      <c r="VAV71" s="669"/>
      <c r="VAW71" s="669"/>
      <c r="VAX71" s="669"/>
      <c r="VAY71" s="669"/>
      <c r="VAZ71" s="669"/>
      <c r="VBA71" s="669"/>
      <c r="VBB71" s="669"/>
      <c r="VBC71" s="669"/>
      <c r="VBD71" s="669"/>
      <c r="VBE71" s="669"/>
      <c r="VBF71" s="669"/>
      <c r="VBG71" s="669"/>
      <c r="VBH71" s="669"/>
      <c r="VBI71" s="669"/>
      <c r="VBJ71" s="669"/>
      <c r="VBK71" s="669"/>
      <c r="VBL71" s="669"/>
      <c r="VBM71" s="669"/>
      <c r="VBN71" s="669"/>
      <c r="VBO71" s="669"/>
      <c r="VBP71" s="669"/>
      <c r="VBQ71" s="669"/>
      <c r="VBR71" s="669"/>
      <c r="VBS71" s="669"/>
      <c r="VBT71" s="669"/>
      <c r="VBU71" s="669"/>
      <c r="VBV71" s="669"/>
      <c r="VBW71" s="669"/>
      <c r="VBX71" s="669"/>
      <c r="VBY71" s="669"/>
      <c r="VBZ71" s="669"/>
      <c r="VCA71" s="669"/>
      <c r="VCB71" s="669"/>
      <c r="VCC71" s="669"/>
      <c r="VCD71" s="669"/>
      <c r="VCE71" s="669"/>
      <c r="VCF71" s="669"/>
      <c r="VCG71" s="669"/>
      <c r="VCH71" s="669"/>
      <c r="VCI71" s="669"/>
      <c r="VCJ71" s="669"/>
      <c r="VCK71" s="669"/>
      <c r="VCL71" s="669"/>
      <c r="VCM71" s="669"/>
      <c r="VCN71" s="669"/>
      <c r="VCO71" s="669"/>
      <c r="VCP71" s="669"/>
      <c r="VCQ71" s="669"/>
      <c r="VCR71" s="669"/>
      <c r="VCS71" s="669"/>
      <c r="VCT71" s="669"/>
      <c r="VCU71" s="669"/>
      <c r="VCV71" s="669"/>
      <c r="VCW71" s="669"/>
      <c r="VCX71" s="669"/>
      <c r="VCY71" s="669"/>
      <c r="VCZ71" s="669"/>
      <c r="VDA71" s="669"/>
      <c r="VDB71" s="669"/>
      <c r="VDC71" s="669"/>
      <c r="VDD71" s="669"/>
      <c r="VDE71" s="669"/>
      <c r="VDF71" s="669"/>
      <c r="VDG71" s="669"/>
      <c r="VDH71" s="669"/>
      <c r="VDI71" s="669"/>
      <c r="VDJ71" s="669"/>
      <c r="VDK71" s="669"/>
      <c r="VDL71" s="669"/>
      <c r="VDM71" s="669"/>
      <c r="VDN71" s="669"/>
      <c r="VDO71" s="669"/>
      <c r="VDP71" s="669"/>
      <c r="VDQ71" s="669"/>
      <c r="VDR71" s="669"/>
      <c r="VDS71" s="669"/>
      <c r="VDT71" s="669"/>
      <c r="VDU71" s="669"/>
      <c r="VDV71" s="669"/>
      <c r="VDW71" s="669"/>
      <c r="VDX71" s="669"/>
      <c r="VDY71" s="669"/>
      <c r="VDZ71" s="669"/>
      <c r="VEA71" s="669"/>
      <c r="VEB71" s="669"/>
      <c r="VEC71" s="669"/>
      <c r="VED71" s="669"/>
      <c r="VEE71" s="669"/>
      <c r="VEF71" s="669"/>
      <c r="VEG71" s="669"/>
      <c r="VEH71" s="669"/>
      <c r="VEI71" s="669"/>
      <c r="VEJ71" s="669"/>
      <c r="VEK71" s="669"/>
      <c r="VEL71" s="669"/>
      <c r="VEM71" s="669"/>
      <c r="VEN71" s="669"/>
      <c r="VEO71" s="669"/>
      <c r="VEP71" s="669"/>
      <c r="VEQ71" s="669"/>
      <c r="VER71" s="669"/>
      <c r="VES71" s="669"/>
      <c r="VET71" s="669"/>
      <c r="VEU71" s="669"/>
      <c r="VEV71" s="669"/>
      <c r="VEW71" s="669"/>
      <c r="VEX71" s="669"/>
      <c r="VEY71" s="669"/>
      <c r="VEZ71" s="669"/>
      <c r="VFA71" s="669"/>
      <c r="VFB71" s="669"/>
      <c r="VFC71" s="669"/>
      <c r="VFD71" s="669"/>
      <c r="VFE71" s="669"/>
      <c r="VFF71" s="669"/>
      <c r="VFG71" s="669"/>
      <c r="VFH71" s="669"/>
      <c r="VFI71" s="669"/>
      <c r="VFJ71" s="669"/>
      <c r="VFK71" s="669"/>
      <c r="VFL71" s="669"/>
      <c r="VFM71" s="669"/>
      <c r="VFN71" s="669"/>
      <c r="VFO71" s="669"/>
      <c r="VFP71" s="669"/>
      <c r="VFQ71" s="669"/>
      <c r="VFR71" s="669"/>
      <c r="VFS71" s="669"/>
      <c r="VFT71" s="669"/>
      <c r="VFU71" s="669"/>
      <c r="VFV71" s="669"/>
      <c r="VFW71" s="669"/>
      <c r="VFX71" s="669"/>
      <c r="VFY71" s="669"/>
      <c r="VFZ71" s="669"/>
      <c r="VGA71" s="669"/>
      <c r="VGB71" s="669"/>
      <c r="VGC71" s="669"/>
      <c r="VGD71" s="669"/>
      <c r="VGE71" s="669"/>
      <c r="VGF71" s="669"/>
      <c r="VGG71" s="669"/>
      <c r="VGH71" s="669"/>
      <c r="VGI71" s="669"/>
      <c r="VGJ71" s="669"/>
      <c r="VGK71" s="669"/>
      <c r="VGL71" s="669"/>
      <c r="VGM71" s="669"/>
      <c r="VGN71" s="669"/>
      <c r="VGO71" s="669"/>
      <c r="VGP71" s="669"/>
      <c r="VGQ71" s="669"/>
      <c r="VGR71" s="669"/>
      <c r="VGS71" s="669"/>
      <c r="VGT71" s="669"/>
      <c r="VGU71" s="669"/>
      <c r="VGV71" s="669"/>
      <c r="VGW71" s="669"/>
      <c r="VGX71" s="669"/>
      <c r="VGY71" s="669"/>
      <c r="VGZ71" s="669"/>
      <c r="VHA71" s="669"/>
      <c r="VHB71" s="669"/>
      <c r="VHC71" s="669"/>
      <c r="VHD71" s="669"/>
      <c r="VHE71" s="669"/>
      <c r="VHF71" s="669"/>
      <c r="VHG71" s="669"/>
      <c r="VHH71" s="669"/>
      <c r="VHI71" s="669"/>
      <c r="VHJ71" s="669"/>
      <c r="VHK71" s="669"/>
      <c r="VHL71" s="669"/>
      <c r="VHM71" s="669"/>
      <c r="VHN71" s="669"/>
      <c r="VHO71" s="669"/>
      <c r="VHP71" s="669"/>
      <c r="VHQ71" s="669"/>
      <c r="VHR71" s="669"/>
      <c r="VHS71" s="669"/>
      <c r="VHT71" s="669"/>
      <c r="VHU71" s="669"/>
      <c r="VHV71" s="669"/>
      <c r="VHW71" s="669"/>
      <c r="VHX71" s="669"/>
      <c r="VHY71" s="669"/>
      <c r="VHZ71" s="669"/>
      <c r="VIA71" s="669"/>
      <c r="VIB71" s="669"/>
      <c r="VIC71" s="669"/>
      <c r="VID71" s="669"/>
      <c r="VIE71" s="669"/>
      <c r="VIF71" s="669"/>
      <c r="VIG71" s="669"/>
      <c r="VIH71" s="669"/>
      <c r="VII71" s="669"/>
      <c r="VIJ71" s="669"/>
      <c r="VIK71" s="669"/>
      <c r="VIL71" s="669"/>
      <c r="VIM71" s="669"/>
      <c r="VIN71" s="669"/>
      <c r="VIO71" s="669"/>
      <c r="VIP71" s="669"/>
      <c r="VIQ71" s="669"/>
      <c r="VIR71" s="669"/>
      <c r="VIS71" s="669"/>
      <c r="VIT71" s="669"/>
      <c r="VIU71" s="669"/>
      <c r="VIV71" s="669"/>
      <c r="VIW71" s="669"/>
      <c r="VIX71" s="669"/>
      <c r="VIY71" s="669"/>
      <c r="VIZ71" s="669"/>
      <c r="VJA71" s="669"/>
      <c r="VJB71" s="669"/>
      <c r="VJC71" s="669"/>
      <c r="VJD71" s="669"/>
      <c r="VJE71" s="669"/>
      <c r="VJF71" s="669"/>
      <c r="VJG71" s="669"/>
      <c r="VJH71" s="669"/>
      <c r="VJI71" s="669"/>
      <c r="VJJ71" s="669"/>
      <c r="VJK71" s="669"/>
      <c r="VJL71" s="669"/>
      <c r="VJM71" s="669"/>
      <c r="VJN71" s="669"/>
      <c r="VJO71" s="669"/>
      <c r="VJP71" s="669"/>
      <c r="VJQ71" s="669"/>
      <c r="VJR71" s="669"/>
      <c r="VJS71" s="669"/>
      <c r="VJT71" s="669"/>
      <c r="VJU71" s="669"/>
      <c r="VJV71" s="669"/>
      <c r="VJW71" s="669"/>
      <c r="VJX71" s="669"/>
      <c r="VJY71" s="669"/>
      <c r="VJZ71" s="669"/>
      <c r="VKA71" s="669"/>
      <c r="VKB71" s="669"/>
      <c r="VKC71" s="669"/>
      <c r="VKD71" s="669"/>
      <c r="VKE71" s="669"/>
      <c r="VKF71" s="669"/>
      <c r="VKG71" s="669"/>
      <c r="VKH71" s="669"/>
      <c r="VKI71" s="669"/>
      <c r="VKJ71" s="669"/>
      <c r="VKK71" s="669"/>
      <c r="VKL71" s="669"/>
      <c r="VKM71" s="669"/>
      <c r="VKN71" s="669"/>
      <c r="VKO71" s="669"/>
      <c r="VKP71" s="669"/>
      <c r="VKQ71" s="669"/>
      <c r="VKR71" s="669"/>
      <c r="VKS71" s="669"/>
      <c r="VKT71" s="669"/>
      <c r="VKU71" s="669"/>
      <c r="VKV71" s="669"/>
      <c r="VKW71" s="669"/>
      <c r="VKX71" s="669"/>
      <c r="VKY71" s="669"/>
      <c r="VKZ71" s="669"/>
      <c r="VLA71" s="669"/>
      <c r="VLB71" s="669"/>
      <c r="VLC71" s="669"/>
      <c r="VLD71" s="669"/>
      <c r="VLE71" s="669"/>
      <c r="VLF71" s="669"/>
      <c r="VLG71" s="669"/>
      <c r="VLH71" s="669"/>
      <c r="VLI71" s="669"/>
      <c r="VLJ71" s="669"/>
      <c r="VLK71" s="669"/>
      <c r="VLL71" s="669"/>
      <c r="VLM71" s="669"/>
      <c r="VLN71" s="669"/>
      <c r="VLO71" s="669"/>
      <c r="VLP71" s="669"/>
      <c r="VLQ71" s="669"/>
      <c r="VLR71" s="669"/>
      <c r="VLS71" s="669"/>
      <c r="VLT71" s="669"/>
      <c r="VLU71" s="669"/>
      <c r="VLV71" s="669"/>
      <c r="VLW71" s="669"/>
      <c r="VLX71" s="669"/>
      <c r="VLY71" s="669"/>
      <c r="VLZ71" s="669"/>
      <c r="VMA71" s="669"/>
      <c r="VMB71" s="669"/>
      <c r="VMC71" s="669"/>
      <c r="VMD71" s="669"/>
      <c r="VME71" s="669"/>
      <c r="VMF71" s="669"/>
      <c r="VMG71" s="669"/>
      <c r="VMH71" s="669"/>
      <c r="VMI71" s="669"/>
      <c r="VMJ71" s="669"/>
      <c r="VMK71" s="669"/>
      <c r="VML71" s="669"/>
      <c r="VMM71" s="669"/>
      <c r="VMN71" s="669"/>
      <c r="VMO71" s="669"/>
      <c r="VMP71" s="669"/>
      <c r="VMQ71" s="669"/>
      <c r="VMR71" s="669"/>
      <c r="VMS71" s="669"/>
      <c r="VMT71" s="669"/>
      <c r="VMU71" s="669"/>
      <c r="VMV71" s="669"/>
      <c r="VMW71" s="669"/>
      <c r="VMX71" s="669"/>
      <c r="VMY71" s="669"/>
      <c r="VMZ71" s="669"/>
      <c r="VNA71" s="669"/>
      <c r="VNB71" s="669"/>
      <c r="VNC71" s="669"/>
      <c r="VND71" s="669"/>
      <c r="VNE71" s="669"/>
      <c r="VNF71" s="669"/>
      <c r="VNG71" s="669"/>
      <c r="VNH71" s="669"/>
      <c r="VNI71" s="669"/>
      <c r="VNJ71" s="669"/>
      <c r="VNK71" s="669"/>
      <c r="VNL71" s="669"/>
      <c r="VNM71" s="669"/>
      <c r="VNN71" s="669"/>
      <c r="VNO71" s="669"/>
      <c r="VNP71" s="669"/>
      <c r="VNQ71" s="669"/>
      <c r="VNR71" s="669"/>
      <c r="VNS71" s="669"/>
      <c r="VNT71" s="669"/>
      <c r="VNU71" s="669"/>
      <c r="VNV71" s="669"/>
      <c r="VNW71" s="669"/>
      <c r="VNX71" s="669"/>
      <c r="VNY71" s="669"/>
      <c r="VNZ71" s="669"/>
      <c r="VOA71" s="669"/>
      <c r="VOB71" s="669"/>
      <c r="VOC71" s="669"/>
      <c r="VOD71" s="669"/>
      <c r="VOE71" s="669"/>
      <c r="VOF71" s="669"/>
      <c r="VOG71" s="669"/>
      <c r="VOH71" s="669"/>
      <c r="VOI71" s="669"/>
      <c r="VOJ71" s="669"/>
      <c r="VOK71" s="669"/>
      <c r="VOL71" s="669"/>
      <c r="VOM71" s="669"/>
      <c r="VON71" s="669"/>
      <c r="VOO71" s="669"/>
      <c r="VOP71" s="669"/>
      <c r="VOQ71" s="669"/>
      <c r="VOR71" s="669"/>
      <c r="VOS71" s="669"/>
      <c r="VOT71" s="669"/>
      <c r="VOU71" s="669"/>
      <c r="VOV71" s="669"/>
      <c r="VOW71" s="669"/>
      <c r="VOX71" s="669"/>
      <c r="VOY71" s="669"/>
      <c r="VOZ71" s="669"/>
      <c r="VPA71" s="669"/>
      <c r="VPB71" s="669"/>
      <c r="VPC71" s="669"/>
      <c r="VPD71" s="669"/>
      <c r="VPE71" s="669"/>
      <c r="VPF71" s="669"/>
      <c r="VPG71" s="669"/>
      <c r="VPH71" s="669"/>
      <c r="VPI71" s="669"/>
      <c r="VPJ71" s="669"/>
      <c r="VPK71" s="669"/>
      <c r="VPL71" s="669"/>
      <c r="VPM71" s="669"/>
      <c r="VPN71" s="669"/>
      <c r="VPO71" s="669"/>
      <c r="VPP71" s="669"/>
      <c r="VPQ71" s="669"/>
      <c r="VPR71" s="669"/>
      <c r="VPS71" s="669"/>
      <c r="VPT71" s="669"/>
      <c r="VPU71" s="669"/>
      <c r="VPV71" s="669"/>
      <c r="VPW71" s="669"/>
      <c r="VPX71" s="669"/>
      <c r="VPY71" s="669"/>
      <c r="VPZ71" s="669"/>
      <c r="VQA71" s="669"/>
      <c r="VQB71" s="669"/>
      <c r="VQC71" s="669"/>
      <c r="VQD71" s="669"/>
      <c r="VQE71" s="669"/>
      <c r="VQF71" s="669"/>
      <c r="VQG71" s="669"/>
      <c r="VQH71" s="669"/>
      <c r="VQI71" s="669"/>
      <c r="VQJ71" s="669"/>
      <c r="VQK71" s="669"/>
      <c r="VQL71" s="669"/>
      <c r="VQM71" s="669"/>
      <c r="VQN71" s="669"/>
      <c r="VQO71" s="669"/>
      <c r="VQP71" s="669"/>
      <c r="VQQ71" s="669"/>
      <c r="VQR71" s="669"/>
      <c r="VQS71" s="669"/>
      <c r="VQT71" s="669"/>
      <c r="VQU71" s="669"/>
      <c r="VQV71" s="669"/>
      <c r="VQW71" s="669"/>
      <c r="VQX71" s="669"/>
      <c r="VQY71" s="669"/>
      <c r="VQZ71" s="669"/>
      <c r="VRA71" s="669"/>
      <c r="VRB71" s="669"/>
      <c r="VRC71" s="669"/>
      <c r="VRD71" s="669"/>
      <c r="VRE71" s="669"/>
      <c r="VRF71" s="669"/>
      <c r="VRG71" s="669"/>
      <c r="VRH71" s="669"/>
      <c r="VRI71" s="669"/>
      <c r="VRJ71" s="669"/>
      <c r="VRK71" s="669"/>
      <c r="VRL71" s="669"/>
      <c r="VRM71" s="669"/>
      <c r="VRN71" s="669"/>
      <c r="VRO71" s="669"/>
      <c r="VRP71" s="669"/>
      <c r="VRQ71" s="669"/>
      <c r="VRR71" s="669"/>
      <c r="VRS71" s="669"/>
      <c r="VRT71" s="669"/>
      <c r="VRU71" s="669"/>
      <c r="VRV71" s="669"/>
      <c r="VRW71" s="669"/>
      <c r="VRX71" s="669"/>
      <c r="VRY71" s="669"/>
      <c r="VRZ71" s="669"/>
      <c r="VSA71" s="669"/>
      <c r="VSB71" s="669"/>
      <c r="VSC71" s="669"/>
      <c r="VSD71" s="669"/>
      <c r="VSE71" s="669"/>
      <c r="VSF71" s="669"/>
      <c r="VSG71" s="669"/>
      <c r="VSH71" s="669"/>
      <c r="VSI71" s="669"/>
      <c r="VSJ71" s="669"/>
      <c r="VSK71" s="669"/>
      <c r="VSL71" s="669"/>
      <c r="VSM71" s="669"/>
      <c r="VSN71" s="669"/>
      <c r="VSO71" s="669"/>
      <c r="VSP71" s="669"/>
      <c r="VSQ71" s="669"/>
      <c r="VSR71" s="669"/>
      <c r="VSS71" s="669"/>
      <c r="VST71" s="669"/>
      <c r="VSU71" s="669"/>
      <c r="VSV71" s="669"/>
      <c r="VSW71" s="669"/>
      <c r="VSX71" s="669"/>
      <c r="VSY71" s="669"/>
      <c r="VSZ71" s="669"/>
      <c r="VTA71" s="669"/>
      <c r="VTB71" s="669"/>
      <c r="VTC71" s="669"/>
      <c r="VTD71" s="669"/>
      <c r="VTE71" s="669"/>
      <c r="VTF71" s="669"/>
      <c r="VTG71" s="669"/>
      <c r="VTH71" s="669"/>
      <c r="VTI71" s="669"/>
      <c r="VTJ71" s="669"/>
      <c r="VTK71" s="669"/>
      <c r="VTL71" s="669"/>
      <c r="VTM71" s="669"/>
      <c r="VTN71" s="669"/>
      <c r="VTO71" s="669"/>
      <c r="VTP71" s="669"/>
      <c r="VTQ71" s="669"/>
      <c r="VTR71" s="669"/>
      <c r="VTS71" s="669"/>
      <c r="VTT71" s="669"/>
      <c r="VTU71" s="669"/>
      <c r="VTV71" s="669"/>
      <c r="VTW71" s="669"/>
      <c r="VTX71" s="669"/>
      <c r="VTY71" s="669"/>
      <c r="VTZ71" s="669"/>
      <c r="VUA71" s="669"/>
      <c r="VUB71" s="669"/>
      <c r="VUC71" s="669"/>
      <c r="VUD71" s="669"/>
      <c r="VUE71" s="669"/>
      <c r="VUF71" s="669"/>
      <c r="VUG71" s="669"/>
      <c r="VUH71" s="669"/>
      <c r="VUI71" s="669"/>
      <c r="VUJ71" s="669"/>
      <c r="VUK71" s="669"/>
      <c r="VUL71" s="669"/>
      <c r="VUM71" s="669"/>
      <c r="VUN71" s="669"/>
      <c r="VUO71" s="669"/>
      <c r="VUP71" s="669"/>
      <c r="VUQ71" s="669"/>
      <c r="VUR71" s="669"/>
      <c r="VUS71" s="669"/>
      <c r="VUT71" s="669"/>
      <c r="VUU71" s="669"/>
      <c r="VUV71" s="669"/>
      <c r="VUW71" s="669"/>
      <c r="VUX71" s="669"/>
      <c r="VUY71" s="669"/>
      <c r="VUZ71" s="669"/>
      <c r="VVA71" s="669"/>
      <c r="VVB71" s="669"/>
      <c r="VVC71" s="669"/>
      <c r="VVD71" s="669"/>
      <c r="VVE71" s="669"/>
      <c r="VVF71" s="669"/>
      <c r="VVG71" s="669"/>
      <c r="VVH71" s="669"/>
      <c r="VVI71" s="669"/>
      <c r="VVJ71" s="669"/>
      <c r="VVK71" s="669"/>
      <c r="VVL71" s="669"/>
      <c r="VVM71" s="669"/>
      <c r="VVN71" s="669"/>
      <c r="VVO71" s="669"/>
      <c r="VVP71" s="669"/>
      <c r="VVQ71" s="669"/>
      <c r="VVR71" s="669"/>
      <c r="VVS71" s="669"/>
      <c r="VVT71" s="669"/>
      <c r="VVU71" s="669"/>
      <c r="VVV71" s="669"/>
      <c r="VVW71" s="669"/>
      <c r="VVX71" s="669"/>
      <c r="VVY71" s="669"/>
      <c r="VVZ71" s="669"/>
      <c r="VWA71" s="669"/>
      <c r="VWB71" s="669"/>
      <c r="VWC71" s="669"/>
      <c r="VWD71" s="669"/>
      <c r="VWE71" s="669"/>
      <c r="VWF71" s="669"/>
      <c r="VWG71" s="669"/>
      <c r="VWH71" s="669"/>
      <c r="VWI71" s="669"/>
      <c r="VWJ71" s="669"/>
      <c r="VWK71" s="669"/>
      <c r="VWL71" s="669"/>
      <c r="VWM71" s="669"/>
      <c r="VWN71" s="669"/>
      <c r="VWO71" s="669"/>
      <c r="VWP71" s="669"/>
      <c r="VWQ71" s="669"/>
      <c r="VWR71" s="669"/>
      <c r="VWS71" s="669"/>
      <c r="VWT71" s="669"/>
      <c r="VWU71" s="669"/>
      <c r="VWV71" s="669"/>
      <c r="VWW71" s="669"/>
      <c r="VWX71" s="669"/>
      <c r="VWY71" s="669"/>
      <c r="VWZ71" s="669"/>
      <c r="VXA71" s="669"/>
      <c r="VXB71" s="669"/>
      <c r="VXC71" s="669"/>
      <c r="VXD71" s="669"/>
      <c r="VXE71" s="669"/>
      <c r="VXF71" s="669"/>
      <c r="VXG71" s="669"/>
      <c r="VXH71" s="669"/>
      <c r="VXI71" s="669"/>
      <c r="VXJ71" s="669"/>
      <c r="VXK71" s="669"/>
      <c r="VXL71" s="669"/>
      <c r="VXM71" s="669"/>
      <c r="VXN71" s="669"/>
      <c r="VXO71" s="669"/>
      <c r="VXP71" s="669"/>
      <c r="VXQ71" s="669"/>
      <c r="VXR71" s="669"/>
      <c r="VXS71" s="669"/>
      <c r="VXT71" s="669"/>
      <c r="VXU71" s="669"/>
      <c r="VXV71" s="669"/>
      <c r="VXW71" s="669"/>
      <c r="VXX71" s="669"/>
      <c r="VXY71" s="669"/>
      <c r="VXZ71" s="669"/>
      <c r="VYA71" s="669"/>
      <c r="VYB71" s="669"/>
      <c r="VYC71" s="669"/>
      <c r="VYD71" s="669"/>
      <c r="VYE71" s="669"/>
      <c r="VYF71" s="669"/>
      <c r="VYG71" s="669"/>
      <c r="VYH71" s="669"/>
      <c r="VYI71" s="669"/>
      <c r="VYJ71" s="669"/>
      <c r="VYK71" s="669"/>
      <c r="VYL71" s="669"/>
      <c r="VYM71" s="669"/>
      <c r="VYN71" s="669"/>
      <c r="VYO71" s="669"/>
      <c r="VYP71" s="669"/>
      <c r="VYQ71" s="669"/>
      <c r="VYR71" s="669"/>
      <c r="VYS71" s="669"/>
      <c r="VYT71" s="669"/>
      <c r="VYU71" s="669"/>
      <c r="VYV71" s="669"/>
      <c r="VYW71" s="669"/>
      <c r="VYX71" s="669"/>
      <c r="VYY71" s="669"/>
      <c r="VYZ71" s="669"/>
      <c r="VZA71" s="669"/>
      <c r="VZB71" s="669"/>
      <c r="VZC71" s="669"/>
      <c r="VZD71" s="669"/>
      <c r="VZE71" s="669"/>
      <c r="VZF71" s="669"/>
      <c r="VZG71" s="669"/>
      <c r="VZH71" s="669"/>
      <c r="VZI71" s="669"/>
      <c r="VZJ71" s="669"/>
      <c r="VZK71" s="669"/>
      <c r="VZL71" s="669"/>
      <c r="VZM71" s="669"/>
      <c r="VZN71" s="669"/>
      <c r="VZO71" s="669"/>
      <c r="VZP71" s="669"/>
      <c r="VZQ71" s="669"/>
      <c r="VZR71" s="669"/>
      <c r="VZS71" s="669"/>
      <c r="VZT71" s="669"/>
      <c r="VZU71" s="669"/>
      <c r="VZV71" s="669"/>
      <c r="VZW71" s="669"/>
      <c r="VZX71" s="669"/>
      <c r="VZY71" s="669"/>
      <c r="VZZ71" s="669"/>
      <c r="WAA71" s="669"/>
      <c r="WAB71" s="669"/>
      <c r="WAC71" s="669"/>
      <c r="WAD71" s="669"/>
      <c r="WAE71" s="669"/>
      <c r="WAF71" s="669"/>
      <c r="WAG71" s="669"/>
      <c r="WAH71" s="669"/>
      <c r="WAI71" s="669"/>
      <c r="WAJ71" s="669"/>
      <c r="WAK71" s="669"/>
      <c r="WAL71" s="669"/>
      <c r="WAM71" s="669"/>
      <c r="WAN71" s="669"/>
      <c r="WAO71" s="669"/>
      <c r="WAP71" s="669"/>
      <c r="WAQ71" s="669"/>
      <c r="WAR71" s="669"/>
      <c r="WAS71" s="669"/>
      <c r="WAT71" s="669"/>
      <c r="WAU71" s="669"/>
      <c r="WAV71" s="669"/>
      <c r="WAW71" s="669"/>
      <c r="WAX71" s="669"/>
      <c r="WAY71" s="669"/>
      <c r="WAZ71" s="669"/>
      <c r="WBA71" s="669"/>
      <c r="WBB71" s="669"/>
      <c r="WBC71" s="669"/>
      <c r="WBD71" s="669"/>
      <c r="WBE71" s="669"/>
      <c r="WBF71" s="669"/>
      <c r="WBG71" s="669"/>
      <c r="WBH71" s="669"/>
      <c r="WBI71" s="669"/>
      <c r="WBJ71" s="669"/>
      <c r="WBK71" s="669"/>
      <c r="WBL71" s="669"/>
      <c r="WBM71" s="669"/>
      <c r="WBN71" s="669"/>
      <c r="WBO71" s="669"/>
      <c r="WBP71" s="669"/>
      <c r="WBQ71" s="669"/>
      <c r="WBR71" s="669"/>
      <c r="WBS71" s="669"/>
      <c r="WBT71" s="669"/>
      <c r="WBU71" s="669"/>
      <c r="WBV71" s="669"/>
      <c r="WBW71" s="669"/>
      <c r="WBX71" s="669"/>
      <c r="WBY71" s="669"/>
      <c r="WBZ71" s="669"/>
      <c r="WCA71" s="669"/>
      <c r="WCB71" s="669"/>
      <c r="WCC71" s="669"/>
      <c r="WCD71" s="669"/>
      <c r="WCE71" s="669"/>
      <c r="WCF71" s="669"/>
      <c r="WCG71" s="669"/>
      <c r="WCH71" s="669"/>
      <c r="WCI71" s="669"/>
      <c r="WCJ71" s="669"/>
      <c r="WCK71" s="669"/>
      <c r="WCL71" s="669"/>
      <c r="WCM71" s="669"/>
      <c r="WCN71" s="669"/>
      <c r="WCO71" s="669"/>
      <c r="WCP71" s="669"/>
      <c r="WCQ71" s="669"/>
      <c r="WCR71" s="669"/>
      <c r="WCS71" s="669"/>
      <c r="WCT71" s="669"/>
      <c r="WCU71" s="669"/>
      <c r="WCV71" s="669"/>
      <c r="WCW71" s="669"/>
      <c r="WCX71" s="669"/>
      <c r="WCY71" s="669"/>
      <c r="WCZ71" s="669"/>
      <c r="WDA71" s="669"/>
      <c r="WDB71" s="669"/>
      <c r="WDC71" s="669"/>
      <c r="WDD71" s="669"/>
      <c r="WDE71" s="669"/>
      <c r="WDF71" s="669"/>
      <c r="WDG71" s="669"/>
      <c r="WDH71" s="669"/>
      <c r="WDI71" s="669"/>
      <c r="WDJ71" s="669"/>
      <c r="WDK71" s="669"/>
      <c r="WDL71" s="669"/>
      <c r="WDM71" s="669"/>
      <c r="WDN71" s="669"/>
      <c r="WDO71" s="669"/>
      <c r="WDP71" s="669"/>
      <c r="WDQ71" s="669"/>
      <c r="WDR71" s="669"/>
      <c r="WDS71" s="669"/>
      <c r="WDT71" s="669"/>
      <c r="WDU71" s="669"/>
      <c r="WDV71" s="669"/>
      <c r="WDW71" s="669"/>
      <c r="WDX71" s="669"/>
      <c r="WDY71" s="669"/>
      <c r="WDZ71" s="669"/>
      <c r="WEA71" s="669"/>
      <c r="WEB71" s="669"/>
      <c r="WEC71" s="669"/>
      <c r="WED71" s="669"/>
      <c r="WEE71" s="669"/>
      <c r="WEF71" s="669"/>
      <c r="WEG71" s="669"/>
      <c r="WEH71" s="669"/>
      <c r="WEI71" s="669"/>
      <c r="WEJ71" s="669"/>
      <c r="WEK71" s="669"/>
      <c r="WEL71" s="669"/>
      <c r="WEM71" s="669"/>
      <c r="WEN71" s="669"/>
      <c r="WEO71" s="669"/>
      <c r="WEP71" s="669"/>
      <c r="WEQ71" s="669"/>
      <c r="WER71" s="669"/>
      <c r="WES71" s="669"/>
      <c r="WET71" s="669"/>
      <c r="WEU71" s="669"/>
      <c r="WEV71" s="669"/>
      <c r="WEW71" s="669"/>
      <c r="WEX71" s="669"/>
      <c r="WEY71" s="669"/>
      <c r="WEZ71" s="669"/>
      <c r="WFA71" s="669"/>
      <c r="WFB71" s="669"/>
      <c r="WFC71" s="669"/>
      <c r="WFD71" s="669"/>
      <c r="WFE71" s="669"/>
      <c r="WFF71" s="669"/>
      <c r="WFG71" s="669"/>
      <c r="WFH71" s="669"/>
      <c r="WFI71" s="669"/>
      <c r="WFJ71" s="669"/>
      <c r="WFK71" s="669"/>
      <c r="WFL71" s="669"/>
      <c r="WFM71" s="669"/>
      <c r="WFN71" s="669"/>
      <c r="WFO71" s="669"/>
      <c r="WFP71" s="669"/>
      <c r="WFQ71" s="669"/>
      <c r="WFR71" s="669"/>
      <c r="WFS71" s="669"/>
      <c r="WFT71" s="669"/>
      <c r="WFU71" s="669"/>
      <c r="WFV71" s="669"/>
      <c r="WFW71" s="669"/>
      <c r="WFX71" s="669"/>
      <c r="WFY71" s="669"/>
      <c r="WFZ71" s="669"/>
      <c r="WGA71" s="669"/>
      <c r="WGB71" s="669"/>
      <c r="WGC71" s="669"/>
      <c r="WGD71" s="669"/>
      <c r="WGE71" s="669"/>
      <c r="WGF71" s="669"/>
      <c r="WGG71" s="669"/>
      <c r="WGH71" s="669"/>
      <c r="WGI71" s="669"/>
      <c r="WGJ71" s="669"/>
      <c r="WGK71" s="669"/>
      <c r="WGL71" s="669"/>
      <c r="WGM71" s="669"/>
      <c r="WGN71" s="669"/>
      <c r="WGO71" s="669"/>
      <c r="WGP71" s="669"/>
      <c r="WGQ71" s="669"/>
      <c r="WGR71" s="669"/>
      <c r="WGS71" s="669"/>
      <c r="WGT71" s="669"/>
      <c r="WGU71" s="669"/>
      <c r="WGV71" s="669"/>
      <c r="WGW71" s="669"/>
      <c r="WGX71" s="669"/>
      <c r="WGY71" s="669"/>
      <c r="WGZ71" s="669"/>
      <c r="WHA71" s="669"/>
      <c r="WHB71" s="669"/>
      <c r="WHC71" s="669"/>
      <c r="WHD71" s="669"/>
      <c r="WHE71" s="669"/>
      <c r="WHF71" s="669"/>
      <c r="WHG71" s="669"/>
      <c r="WHH71" s="669"/>
      <c r="WHI71" s="669"/>
      <c r="WHJ71" s="669"/>
      <c r="WHK71" s="669"/>
      <c r="WHL71" s="669"/>
      <c r="WHM71" s="669"/>
      <c r="WHN71" s="669"/>
      <c r="WHO71" s="669"/>
      <c r="WHP71" s="669"/>
      <c r="WHQ71" s="669"/>
      <c r="WHR71" s="669"/>
      <c r="WHS71" s="669"/>
      <c r="WHT71" s="669"/>
      <c r="WHU71" s="669"/>
      <c r="WHV71" s="669"/>
      <c r="WHW71" s="669"/>
      <c r="WHX71" s="669"/>
      <c r="WHY71" s="669"/>
      <c r="WHZ71" s="669"/>
      <c r="WIA71" s="669"/>
      <c r="WIB71" s="669"/>
      <c r="WIC71" s="669"/>
      <c r="WID71" s="669"/>
      <c r="WIE71" s="669"/>
      <c r="WIF71" s="669"/>
      <c r="WIG71" s="669"/>
      <c r="WIH71" s="669"/>
      <c r="WII71" s="669"/>
      <c r="WIJ71" s="669"/>
      <c r="WIK71" s="669"/>
      <c r="WIL71" s="669"/>
      <c r="WIM71" s="669"/>
      <c r="WIN71" s="669"/>
      <c r="WIO71" s="669"/>
      <c r="WIP71" s="669"/>
      <c r="WIQ71" s="669"/>
      <c r="WIR71" s="669"/>
      <c r="WIS71" s="669"/>
      <c r="WIT71" s="669"/>
      <c r="WIU71" s="669"/>
      <c r="WIV71" s="669"/>
      <c r="WIW71" s="669"/>
      <c r="WIX71" s="669"/>
      <c r="WIY71" s="669"/>
      <c r="WIZ71" s="669"/>
      <c r="WJA71" s="669"/>
      <c r="WJB71" s="669"/>
      <c r="WJC71" s="669"/>
      <c r="WJD71" s="669"/>
      <c r="WJE71" s="669"/>
      <c r="WJF71" s="669"/>
      <c r="WJG71" s="669"/>
      <c r="WJH71" s="669"/>
      <c r="WJI71" s="669"/>
      <c r="WJJ71" s="669"/>
      <c r="WJK71" s="669"/>
      <c r="WJL71" s="669"/>
      <c r="WJM71" s="669"/>
      <c r="WJN71" s="669"/>
      <c r="WJO71" s="669"/>
      <c r="WJP71" s="669"/>
      <c r="WJQ71" s="669"/>
      <c r="WJR71" s="669"/>
      <c r="WJS71" s="669"/>
      <c r="WJT71" s="669"/>
      <c r="WJU71" s="669"/>
      <c r="WJV71" s="669"/>
      <c r="WJW71" s="669"/>
      <c r="WJX71" s="669"/>
      <c r="WJY71" s="669"/>
      <c r="WJZ71" s="669"/>
      <c r="WKA71" s="669"/>
      <c r="WKB71" s="669"/>
      <c r="WKC71" s="669"/>
      <c r="WKD71" s="669"/>
      <c r="WKE71" s="669"/>
      <c r="WKF71" s="669"/>
      <c r="WKG71" s="669"/>
      <c r="WKH71" s="669"/>
      <c r="WKI71" s="669"/>
      <c r="WKJ71" s="669"/>
      <c r="WKK71" s="669"/>
      <c r="WKL71" s="669"/>
      <c r="WKM71" s="669"/>
      <c r="WKN71" s="669"/>
      <c r="WKO71" s="669"/>
      <c r="WKP71" s="669"/>
      <c r="WKQ71" s="669"/>
      <c r="WKR71" s="669"/>
      <c r="WKS71" s="669"/>
      <c r="WKT71" s="669"/>
      <c r="WKU71" s="669"/>
      <c r="WKV71" s="669"/>
      <c r="WKW71" s="669"/>
      <c r="WKX71" s="669"/>
      <c r="WKY71" s="669"/>
      <c r="WKZ71" s="669"/>
      <c r="WLA71" s="669"/>
      <c r="WLB71" s="669"/>
      <c r="WLC71" s="669"/>
      <c r="WLD71" s="669"/>
      <c r="WLE71" s="669"/>
      <c r="WLF71" s="669"/>
      <c r="WLG71" s="669"/>
      <c r="WLH71" s="669"/>
      <c r="WLI71" s="669"/>
      <c r="WLJ71" s="669"/>
      <c r="WLK71" s="669"/>
      <c r="WLL71" s="669"/>
      <c r="WLM71" s="669"/>
      <c r="WLN71" s="669"/>
      <c r="WLO71" s="669"/>
      <c r="WLP71" s="669"/>
      <c r="WLQ71" s="669"/>
      <c r="WLR71" s="669"/>
      <c r="WLS71" s="669"/>
      <c r="WLT71" s="669"/>
      <c r="WLU71" s="669"/>
      <c r="WLV71" s="669"/>
      <c r="WLW71" s="669"/>
      <c r="WLX71" s="669"/>
      <c r="WLY71" s="669"/>
      <c r="WLZ71" s="669"/>
      <c r="WMA71" s="669"/>
      <c r="WMB71" s="669"/>
      <c r="WMC71" s="669"/>
      <c r="WMD71" s="669"/>
      <c r="WME71" s="669"/>
      <c r="WMF71" s="669"/>
      <c r="WMG71" s="669"/>
      <c r="WMH71" s="669"/>
      <c r="WMI71" s="669"/>
      <c r="WMJ71" s="669"/>
      <c r="WMK71" s="669"/>
      <c r="WML71" s="669"/>
      <c r="WMM71" s="669"/>
      <c r="WMN71" s="669"/>
      <c r="WMO71" s="669"/>
      <c r="WMP71" s="669"/>
      <c r="WMQ71" s="669"/>
      <c r="WMR71" s="669"/>
      <c r="WMS71" s="669"/>
      <c r="WMT71" s="669"/>
      <c r="WMU71" s="669"/>
      <c r="WMV71" s="669"/>
      <c r="WMW71" s="669"/>
      <c r="WMX71" s="669"/>
      <c r="WMY71" s="669"/>
      <c r="WMZ71" s="669"/>
      <c r="WNA71" s="669"/>
      <c r="WNB71" s="669"/>
      <c r="WNC71" s="669"/>
      <c r="WND71" s="669"/>
      <c r="WNE71" s="669"/>
      <c r="WNF71" s="669"/>
      <c r="WNG71" s="669"/>
      <c r="WNH71" s="669"/>
      <c r="WNI71" s="669"/>
      <c r="WNJ71" s="669"/>
      <c r="WNK71" s="669"/>
      <c r="WNL71" s="669"/>
      <c r="WNM71" s="669"/>
      <c r="WNN71" s="669"/>
      <c r="WNO71" s="669"/>
      <c r="WNP71" s="669"/>
      <c r="WNQ71" s="669"/>
      <c r="WNR71" s="669"/>
      <c r="WNS71" s="669"/>
      <c r="WNT71" s="669"/>
      <c r="WNU71" s="669"/>
      <c r="WNV71" s="669"/>
      <c r="WNW71" s="669"/>
      <c r="WNX71" s="669"/>
      <c r="WNY71" s="669"/>
      <c r="WNZ71" s="669"/>
      <c r="WOA71" s="669"/>
      <c r="WOB71" s="669"/>
      <c r="WOC71" s="669"/>
      <c r="WOD71" s="669"/>
      <c r="WOE71" s="669"/>
      <c r="WOF71" s="669"/>
      <c r="WOG71" s="669"/>
      <c r="WOH71" s="669"/>
      <c r="WOI71" s="669"/>
      <c r="WOJ71" s="669"/>
      <c r="WOK71" s="669"/>
      <c r="WOL71" s="669"/>
      <c r="WOM71" s="669"/>
      <c r="WON71" s="669"/>
      <c r="WOO71" s="669"/>
      <c r="WOP71" s="669"/>
      <c r="WOQ71" s="669"/>
      <c r="WOR71" s="669"/>
      <c r="WOS71" s="669"/>
      <c r="WOT71" s="669"/>
      <c r="WOU71" s="669"/>
      <c r="WOV71" s="669"/>
      <c r="WOW71" s="669"/>
      <c r="WOX71" s="669"/>
      <c r="WOY71" s="669"/>
      <c r="WOZ71" s="669"/>
      <c r="WPA71" s="669"/>
      <c r="WPB71" s="669"/>
      <c r="WPC71" s="669"/>
      <c r="WPD71" s="669"/>
      <c r="WPE71" s="669"/>
      <c r="WPF71" s="669"/>
      <c r="WPG71" s="669"/>
      <c r="WPH71" s="669"/>
      <c r="WPI71" s="669"/>
      <c r="WPJ71" s="669"/>
      <c r="WPK71" s="669"/>
      <c r="WPL71" s="669"/>
      <c r="WPM71" s="669"/>
      <c r="WPN71" s="669"/>
      <c r="WPO71" s="669"/>
      <c r="WPP71" s="669"/>
      <c r="WPQ71" s="669"/>
      <c r="WPR71" s="669"/>
      <c r="WPS71" s="669"/>
      <c r="WPT71" s="669"/>
      <c r="WPU71" s="669"/>
      <c r="WPV71" s="669"/>
      <c r="WPW71" s="669"/>
      <c r="WPX71" s="669"/>
      <c r="WPY71" s="669"/>
      <c r="WPZ71" s="669"/>
      <c r="WQA71" s="669"/>
      <c r="WQB71" s="669"/>
      <c r="WQC71" s="669"/>
      <c r="WQD71" s="669"/>
      <c r="WQE71" s="669"/>
      <c r="WQF71" s="669"/>
      <c r="WQG71" s="669"/>
      <c r="WQH71" s="669"/>
      <c r="WQI71" s="669"/>
      <c r="WQJ71" s="669"/>
      <c r="WQK71" s="669"/>
      <c r="WQL71" s="669"/>
      <c r="WQM71" s="669"/>
      <c r="WQN71" s="669"/>
      <c r="WQO71" s="669"/>
      <c r="WQP71" s="669"/>
      <c r="WQQ71" s="669"/>
      <c r="WQR71" s="669"/>
      <c r="WQS71" s="669"/>
      <c r="WQT71" s="669"/>
      <c r="WQU71" s="669"/>
      <c r="WQV71" s="669"/>
      <c r="WQW71" s="669"/>
      <c r="WQX71" s="669"/>
      <c r="WQY71" s="669"/>
      <c r="WQZ71" s="669"/>
      <c r="WRA71" s="669"/>
      <c r="WRB71" s="669"/>
      <c r="WRC71" s="669"/>
      <c r="WRD71" s="669"/>
      <c r="WRE71" s="669"/>
      <c r="WRF71" s="669"/>
      <c r="WRG71" s="669"/>
      <c r="WRH71" s="669"/>
      <c r="WRI71" s="669"/>
      <c r="WRJ71" s="669"/>
      <c r="WRK71" s="669"/>
      <c r="WRL71" s="669"/>
      <c r="WRM71" s="669"/>
      <c r="WRN71" s="669"/>
      <c r="WRO71" s="669"/>
      <c r="WRP71" s="669"/>
      <c r="WRQ71" s="669"/>
      <c r="WRR71" s="669"/>
      <c r="WRS71" s="669"/>
      <c r="WRT71" s="669"/>
      <c r="WRU71" s="669"/>
      <c r="WRV71" s="669"/>
      <c r="WRW71" s="669"/>
      <c r="WRX71" s="669"/>
      <c r="WRY71" s="669"/>
      <c r="WRZ71" s="669"/>
      <c r="WSA71" s="669"/>
      <c r="WSB71" s="669"/>
      <c r="WSC71" s="669"/>
      <c r="WSD71" s="669"/>
      <c r="WSE71" s="669"/>
      <c r="WSF71" s="669"/>
      <c r="WSG71" s="669"/>
      <c r="WSH71" s="669"/>
      <c r="WSI71" s="669"/>
      <c r="WSJ71" s="669"/>
      <c r="WSK71" s="669"/>
      <c r="WSL71" s="669"/>
      <c r="WSM71" s="669"/>
      <c r="WSN71" s="669"/>
      <c r="WSO71" s="669"/>
      <c r="WSP71" s="669"/>
      <c r="WSQ71" s="669"/>
      <c r="WSR71" s="669"/>
      <c r="WSS71" s="669"/>
      <c r="WST71" s="669"/>
      <c r="WSU71" s="669"/>
      <c r="WSV71" s="669"/>
      <c r="WSW71" s="669"/>
      <c r="WSX71" s="669"/>
      <c r="WSY71" s="669"/>
      <c r="WSZ71" s="669"/>
      <c r="WTA71" s="669"/>
      <c r="WTB71" s="669"/>
      <c r="WTC71" s="669"/>
      <c r="WTD71" s="669"/>
      <c r="WTE71" s="669"/>
      <c r="WTF71" s="669"/>
      <c r="WTG71" s="669"/>
      <c r="WTH71" s="669"/>
      <c r="WTI71" s="669"/>
      <c r="WTJ71" s="669"/>
      <c r="WTK71" s="669"/>
      <c r="WTL71" s="669"/>
      <c r="WTM71" s="669"/>
      <c r="WTN71" s="669"/>
      <c r="WTO71" s="669"/>
      <c r="WTP71" s="669"/>
      <c r="WTQ71" s="669"/>
      <c r="WTR71" s="669"/>
      <c r="WTS71" s="669"/>
      <c r="WTT71" s="669"/>
      <c r="WTU71" s="669"/>
      <c r="WTV71" s="669"/>
      <c r="WTW71" s="669"/>
      <c r="WTX71" s="669"/>
      <c r="WTY71" s="669"/>
      <c r="WTZ71" s="669"/>
      <c r="WUA71" s="669"/>
      <c r="WUB71" s="669"/>
      <c r="WUC71" s="669"/>
      <c r="WUD71" s="669"/>
      <c r="WUE71" s="669"/>
      <c r="WUF71" s="669"/>
      <c r="WUG71" s="669"/>
      <c r="WUH71" s="669"/>
      <c r="WUI71" s="669"/>
      <c r="WUJ71" s="669"/>
      <c r="WUK71" s="669"/>
      <c r="WUL71" s="669"/>
      <c r="WUM71" s="669"/>
      <c r="WUN71" s="669"/>
      <c r="WUO71" s="669"/>
      <c r="WUP71" s="669"/>
      <c r="WUQ71" s="669"/>
      <c r="WUR71" s="669"/>
      <c r="WUS71" s="669"/>
      <c r="WUT71" s="669"/>
      <c r="WUU71" s="669"/>
      <c r="WUV71" s="669"/>
      <c r="WUW71" s="669"/>
      <c r="WUX71" s="669"/>
      <c r="WUY71" s="669"/>
      <c r="WUZ71" s="669"/>
      <c r="WVA71" s="669"/>
      <c r="WVB71" s="669"/>
      <c r="WVC71" s="669"/>
      <c r="WVD71" s="669"/>
      <c r="WVE71" s="669"/>
      <c r="WVF71" s="669"/>
      <c r="WVG71" s="669"/>
      <c r="WVH71" s="669"/>
      <c r="WVI71" s="669"/>
      <c r="WVJ71" s="669"/>
      <c r="WVK71" s="669"/>
      <c r="WVL71" s="669"/>
      <c r="WVM71" s="669"/>
      <c r="WVN71" s="669"/>
      <c r="WVO71" s="669"/>
      <c r="WVP71" s="669"/>
      <c r="WVQ71" s="669"/>
      <c r="WVR71" s="669"/>
      <c r="WVS71" s="669"/>
      <c r="WVT71" s="669"/>
      <c r="WVU71" s="669"/>
      <c r="WVV71" s="669"/>
      <c r="WVW71" s="669"/>
      <c r="WVX71" s="669"/>
      <c r="WVY71" s="669"/>
      <c r="WVZ71" s="669"/>
      <c r="WWA71" s="669"/>
      <c r="WWB71" s="669"/>
      <c r="WWC71" s="669"/>
      <c r="WWD71" s="669"/>
      <c r="WWE71" s="669"/>
      <c r="WWF71" s="669"/>
      <c r="WWG71" s="669"/>
      <c r="WWH71" s="669"/>
      <c r="WWI71" s="669"/>
      <c r="WWJ71" s="669"/>
      <c r="WWK71" s="669"/>
      <c r="WWL71" s="669"/>
      <c r="WWM71" s="669"/>
      <c r="WWN71" s="669"/>
      <c r="WWO71" s="669"/>
      <c r="WWP71" s="669"/>
      <c r="WWQ71" s="669"/>
      <c r="WWR71" s="669"/>
      <c r="WWS71" s="669"/>
      <c r="WWT71" s="669"/>
      <c r="WWU71" s="669"/>
      <c r="WWV71" s="669"/>
      <c r="WWW71" s="669"/>
      <c r="WWX71" s="669"/>
      <c r="WWY71" s="669"/>
      <c r="WWZ71" s="669"/>
      <c r="WXA71" s="669"/>
      <c r="WXB71" s="669"/>
      <c r="WXC71" s="669"/>
      <c r="WXD71" s="669"/>
      <c r="WXE71" s="669"/>
      <c r="WXF71" s="669"/>
      <c r="WXG71" s="669"/>
      <c r="WXH71" s="669"/>
      <c r="WXI71" s="669"/>
      <c r="WXJ71" s="669"/>
      <c r="WXK71" s="669"/>
      <c r="WXL71" s="669"/>
      <c r="WXM71" s="669"/>
      <c r="WXN71" s="669"/>
      <c r="WXO71" s="669"/>
      <c r="WXP71" s="669"/>
      <c r="WXQ71" s="669"/>
      <c r="WXR71" s="669"/>
      <c r="WXS71" s="669"/>
      <c r="WXT71" s="669"/>
      <c r="WXU71" s="669"/>
      <c r="WXV71" s="669"/>
      <c r="WXW71" s="669"/>
      <c r="WXX71" s="669"/>
      <c r="WXY71" s="669"/>
      <c r="WXZ71" s="669"/>
      <c r="WYA71" s="669"/>
      <c r="WYB71" s="669"/>
      <c r="WYC71" s="669"/>
      <c r="WYD71" s="669"/>
      <c r="WYE71" s="669"/>
      <c r="WYF71" s="669"/>
      <c r="WYG71" s="669"/>
      <c r="WYH71" s="669"/>
      <c r="WYI71" s="669"/>
      <c r="WYJ71" s="669"/>
      <c r="WYK71" s="669"/>
      <c r="WYL71" s="669"/>
      <c r="WYM71" s="669"/>
      <c r="WYN71" s="669"/>
      <c r="WYO71" s="669"/>
      <c r="WYP71" s="669"/>
      <c r="WYQ71" s="669"/>
      <c r="WYR71" s="669"/>
      <c r="WYS71" s="669"/>
      <c r="WYT71" s="669"/>
      <c r="WYU71" s="669"/>
      <c r="WYV71" s="669"/>
      <c r="WYW71" s="669"/>
      <c r="WYX71" s="669"/>
      <c r="WYY71" s="669"/>
      <c r="WYZ71" s="669"/>
      <c r="WZA71" s="669"/>
      <c r="WZB71" s="669"/>
      <c r="WZC71" s="669"/>
      <c r="WZD71" s="669"/>
      <c r="WZE71" s="669"/>
      <c r="WZF71" s="669"/>
      <c r="WZG71" s="669"/>
      <c r="WZH71" s="669"/>
      <c r="WZI71" s="669"/>
      <c r="WZJ71" s="669"/>
      <c r="WZK71" s="669"/>
      <c r="WZL71" s="669"/>
      <c r="WZM71" s="669"/>
      <c r="WZN71" s="669"/>
      <c r="WZO71" s="669"/>
      <c r="WZP71" s="669"/>
      <c r="WZQ71" s="669"/>
      <c r="WZR71" s="669"/>
      <c r="WZS71" s="669"/>
      <c r="WZT71" s="669"/>
      <c r="WZU71" s="669"/>
      <c r="WZV71" s="669"/>
      <c r="WZW71" s="669"/>
      <c r="WZX71" s="669"/>
      <c r="WZY71" s="669"/>
      <c r="WZZ71" s="669"/>
      <c r="XAA71" s="669"/>
      <c r="XAB71" s="669"/>
      <c r="XAC71" s="669"/>
      <c r="XAD71" s="669"/>
      <c r="XAE71" s="669"/>
      <c r="XAF71" s="669"/>
      <c r="XAG71" s="669"/>
      <c r="XAH71" s="669"/>
      <c r="XAI71" s="669"/>
      <c r="XAJ71" s="669"/>
      <c r="XAK71" s="669"/>
      <c r="XAL71" s="669"/>
      <c r="XAM71" s="669"/>
      <c r="XAN71" s="669"/>
      <c r="XAO71" s="669"/>
      <c r="XAP71" s="669"/>
      <c r="XAQ71" s="669"/>
      <c r="XAR71" s="669"/>
      <c r="XAS71" s="669"/>
      <c r="XAT71" s="669"/>
      <c r="XAU71" s="669"/>
      <c r="XAV71" s="669"/>
      <c r="XAW71" s="669"/>
      <c r="XAX71" s="669"/>
      <c r="XAY71" s="669"/>
      <c r="XAZ71" s="669"/>
      <c r="XBA71" s="669"/>
      <c r="XBB71" s="669"/>
      <c r="XBC71" s="669"/>
      <c r="XBD71" s="669"/>
      <c r="XBE71" s="669"/>
      <c r="XBF71" s="669"/>
      <c r="XBG71" s="669"/>
      <c r="XBH71" s="669"/>
      <c r="XBI71" s="669"/>
      <c r="XBJ71" s="669"/>
      <c r="XBK71" s="669"/>
      <c r="XBL71" s="669"/>
      <c r="XBM71" s="669"/>
      <c r="XBN71" s="669"/>
      <c r="XBO71" s="669"/>
      <c r="XBP71" s="669"/>
      <c r="XBQ71" s="669"/>
      <c r="XBR71" s="669"/>
      <c r="XBS71" s="669"/>
      <c r="XBT71" s="669"/>
      <c r="XBU71" s="669"/>
      <c r="XBV71" s="669"/>
      <c r="XBW71" s="669"/>
      <c r="XBX71" s="669"/>
      <c r="XBY71" s="669"/>
      <c r="XBZ71" s="669"/>
      <c r="XCA71" s="669"/>
      <c r="XCB71" s="669"/>
      <c r="XCC71" s="669"/>
      <c r="XCD71" s="669"/>
      <c r="XCE71" s="669"/>
      <c r="XCF71" s="669"/>
      <c r="XCG71" s="669"/>
      <c r="XCH71" s="669"/>
      <c r="XCI71" s="669"/>
      <c r="XCJ71" s="669"/>
      <c r="XCK71" s="669"/>
      <c r="XCL71" s="669"/>
      <c r="XCM71" s="669"/>
      <c r="XCN71" s="669"/>
      <c r="XCO71" s="669"/>
      <c r="XCP71" s="669"/>
      <c r="XCQ71" s="669"/>
      <c r="XCR71" s="669"/>
      <c r="XCS71" s="669"/>
      <c r="XCT71" s="669"/>
      <c r="XCU71" s="669"/>
      <c r="XCV71" s="669"/>
      <c r="XCW71" s="669"/>
      <c r="XCX71" s="669"/>
      <c r="XCY71" s="669"/>
      <c r="XCZ71" s="669"/>
      <c r="XDA71" s="669"/>
      <c r="XDB71" s="669"/>
      <c r="XDC71" s="669"/>
      <c r="XDD71" s="669"/>
      <c r="XDE71" s="669"/>
      <c r="XDF71" s="669"/>
      <c r="XDG71" s="669"/>
      <c r="XDH71" s="669"/>
      <c r="XDI71" s="669"/>
      <c r="XDJ71" s="669"/>
      <c r="XDK71" s="669"/>
      <c r="XDL71" s="669"/>
      <c r="XDM71" s="669"/>
      <c r="XDN71" s="669"/>
      <c r="XDO71" s="669"/>
      <c r="XDP71" s="669"/>
      <c r="XDQ71" s="669"/>
      <c r="XDR71" s="669"/>
      <c r="XDS71" s="669"/>
      <c r="XDT71" s="669"/>
      <c r="XDU71" s="669"/>
      <c r="XDV71" s="669"/>
      <c r="XDW71" s="669"/>
      <c r="XDX71" s="669"/>
      <c r="XDY71" s="669"/>
      <c r="XDZ71" s="669"/>
      <c r="XEA71" s="669"/>
      <c r="XEB71" s="669"/>
      <c r="XEC71" s="669"/>
      <c r="XED71" s="669"/>
      <c r="XEE71" s="669"/>
      <c r="XEF71" s="669"/>
      <c r="XEG71" s="669"/>
      <c r="XEH71" s="669"/>
      <c r="XEI71" s="669"/>
      <c r="XEJ71" s="669"/>
      <c r="XEK71" s="669"/>
      <c r="XEL71" s="669"/>
      <c r="XEM71" s="669"/>
      <c r="XEN71" s="669"/>
      <c r="XEO71" s="669"/>
      <c r="XEP71" s="669"/>
      <c r="XEQ71" s="669"/>
      <c r="XER71" s="669"/>
      <c r="XES71" s="669"/>
      <c r="XET71" s="669"/>
      <c r="XEU71" s="669"/>
      <c r="XEV71" s="669"/>
      <c r="XEW71" s="669"/>
      <c r="XEX71" s="669"/>
      <c r="XEY71" s="669"/>
      <c r="XEZ71" s="669"/>
      <c r="XFA71" s="669"/>
      <c r="XFB71" s="669"/>
    </row>
    <row r="72" spans="1:16382" x14ac:dyDescent="0.2">
      <c r="A72" s="740"/>
      <c r="B72" s="750"/>
      <c r="C72" s="748"/>
      <c r="D72" s="748"/>
      <c r="E72" s="749"/>
      <c r="F72" s="748"/>
      <c r="G72" s="749"/>
      <c r="H72" s="748"/>
      <c r="I72" s="748"/>
      <c r="J72" s="748"/>
      <c r="K72" s="748"/>
      <c r="L72" s="748"/>
      <c r="M72" s="748"/>
      <c r="N72" s="748"/>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row>
    <row r="73" spans="1:16382" x14ac:dyDescent="0.2">
      <c r="A73" s="740"/>
      <c r="B73" s="750"/>
      <c r="C73" s="747"/>
      <c r="D73" s="748"/>
      <c r="E73" s="749"/>
      <c r="F73" s="748"/>
      <c r="G73" s="749"/>
      <c r="H73" s="748"/>
      <c r="I73" s="748"/>
      <c r="J73" s="748"/>
      <c r="K73" s="748"/>
      <c r="L73" s="748"/>
      <c r="M73" s="748"/>
      <c r="N73" s="748"/>
      <c r="O73" s="748"/>
      <c r="P73" s="748"/>
      <c r="Q73" s="748"/>
      <c r="R73" s="748"/>
      <c r="S73" s="748"/>
      <c r="T73" s="748"/>
      <c r="U73" s="748"/>
      <c r="V73" s="748"/>
      <c r="W73" s="748"/>
      <c r="X73" s="748"/>
      <c r="Y73" s="748"/>
      <c r="Z73" s="748"/>
      <c r="AA73" s="748"/>
      <c r="AB73" s="748"/>
      <c r="AC73" s="748"/>
      <c r="AD73" s="748"/>
      <c r="AE73" s="748"/>
      <c r="AF73" s="748"/>
      <c r="AG73" s="748"/>
      <c r="AH73" s="748"/>
      <c r="AI73" s="748"/>
      <c r="AJ73" s="748"/>
      <c r="AK73" s="748"/>
      <c r="AL73" s="748"/>
      <c r="AM73" s="748"/>
      <c r="AN73" s="748"/>
      <c r="AO73" s="748"/>
      <c r="AP73" s="748"/>
    </row>
    <row r="74" spans="1:16382" x14ac:dyDescent="0.2">
      <c r="A74" s="740"/>
      <c r="B74" s="740"/>
      <c r="C74" s="751"/>
      <c r="D74" s="748"/>
      <c r="E74" s="749"/>
      <c r="F74" s="748"/>
      <c r="G74" s="749"/>
      <c r="H74" s="748"/>
      <c r="I74" s="748"/>
      <c r="J74" s="748"/>
      <c r="K74" s="748"/>
      <c r="L74" s="748"/>
      <c r="M74" s="748"/>
      <c r="N74" s="748"/>
      <c r="O74" s="748"/>
      <c r="P74" s="748"/>
      <c r="Q74" s="748"/>
      <c r="R74" s="748"/>
      <c r="S74" s="748"/>
      <c r="T74" s="748"/>
      <c r="U74" s="748"/>
      <c r="V74" s="748"/>
      <c r="W74" s="748"/>
      <c r="X74" s="748"/>
      <c r="Y74" s="748"/>
      <c r="Z74" s="748"/>
      <c r="AA74" s="748"/>
      <c r="AB74" s="748"/>
      <c r="AC74" s="748"/>
      <c r="AD74" s="748"/>
      <c r="AE74" s="748"/>
      <c r="AF74" s="748"/>
      <c r="AG74" s="748"/>
      <c r="AH74" s="748"/>
      <c r="AI74" s="748"/>
      <c r="AJ74" s="748"/>
      <c r="AK74" s="748"/>
      <c r="AL74" s="748"/>
      <c r="AM74" s="748"/>
      <c r="AN74" s="748"/>
      <c r="AO74" s="748"/>
      <c r="AP74" s="748"/>
    </row>
    <row r="75" spans="1:16382" x14ac:dyDescent="0.2">
      <c r="A75" s="740"/>
      <c r="B75" s="750"/>
      <c r="C75" s="748"/>
      <c r="D75" s="748"/>
      <c r="E75" s="749"/>
      <c r="F75" s="748"/>
      <c r="G75" s="749"/>
      <c r="H75" s="748"/>
      <c r="I75" s="748"/>
      <c r="J75" s="748"/>
      <c r="K75" s="748"/>
      <c r="L75" s="748"/>
      <c r="M75" s="748"/>
      <c r="N75" s="748"/>
      <c r="O75" s="748"/>
      <c r="P75" s="748"/>
      <c r="Q75" s="748"/>
      <c r="R75" s="748"/>
      <c r="S75" s="748"/>
      <c r="T75" s="748"/>
      <c r="U75" s="748"/>
      <c r="V75" s="748"/>
      <c r="W75" s="748"/>
      <c r="X75" s="748"/>
      <c r="Y75" s="748"/>
      <c r="Z75" s="748"/>
      <c r="AA75" s="748"/>
      <c r="AB75" s="748"/>
      <c r="AC75" s="748"/>
      <c r="AD75" s="748"/>
      <c r="AE75" s="748"/>
      <c r="AF75" s="748"/>
      <c r="AG75" s="748"/>
      <c r="AH75" s="748"/>
      <c r="AI75" s="748"/>
      <c r="AJ75" s="748"/>
      <c r="AK75" s="748"/>
      <c r="AL75" s="748"/>
      <c r="AM75" s="748"/>
      <c r="AN75" s="748"/>
      <c r="AO75" s="748"/>
      <c r="AP75" s="748"/>
    </row>
    <row r="76" spans="1:16382" x14ac:dyDescent="0.2">
      <c r="A76" s="740"/>
      <c r="B76" s="750"/>
      <c r="C76" s="748"/>
      <c r="D76" s="748"/>
      <c r="E76" s="749"/>
      <c r="F76" s="748"/>
      <c r="G76" s="749"/>
      <c r="H76" s="748"/>
      <c r="I76" s="748"/>
      <c r="J76" s="748"/>
      <c r="K76" s="748"/>
      <c r="L76" s="748"/>
      <c r="M76" s="748"/>
      <c r="N76" s="748"/>
      <c r="O76" s="748"/>
      <c r="P76" s="748"/>
      <c r="Q76" s="748"/>
      <c r="R76" s="748"/>
      <c r="S76" s="748"/>
      <c r="T76" s="748"/>
      <c r="U76" s="748"/>
      <c r="V76" s="748"/>
      <c r="W76" s="748"/>
      <c r="X76" s="748"/>
      <c r="Y76" s="748"/>
      <c r="Z76" s="748"/>
      <c r="AA76" s="748"/>
      <c r="AB76" s="748"/>
      <c r="AC76" s="748"/>
      <c r="AD76" s="748"/>
      <c r="AE76" s="748"/>
      <c r="AF76" s="748"/>
      <c r="AG76" s="748"/>
      <c r="AH76" s="748"/>
      <c r="AI76" s="748"/>
      <c r="AJ76" s="748"/>
      <c r="AK76" s="748"/>
      <c r="AL76" s="748"/>
      <c r="AM76" s="748"/>
      <c r="AN76" s="748"/>
      <c r="AO76" s="748"/>
      <c r="AP76" s="748"/>
    </row>
    <row r="77" spans="1:16382" x14ac:dyDescent="0.2">
      <c r="A77" s="740"/>
      <c r="B77" s="750"/>
      <c r="C77" s="748"/>
      <c r="D77" s="748"/>
      <c r="E77" s="749"/>
      <c r="F77" s="748"/>
      <c r="G77" s="749"/>
      <c r="H77" s="748"/>
      <c r="I77" s="748"/>
      <c r="J77" s="748"/>
      <c r="K77" s="748"/>
      <c r="L77" s="748"/>
      <c r="M77" s="748"/>
      <c r="N77" s="748"/>
      <c r="O77" s="748"/>
      <c r="P77" s="748"/>
      <c r="Q77" s="748"/>
      <c r="R77" s="748"/>
      <c r="S77" s="748"/>
      <c r="T77" s="748"/>
      <c r="U77" s="748"/>
      <c r="V77" s="748"/>
      <c r="W77" s="748"/>
      <c r="X77" s="748"/>
      <c r="Y77" s="748"/>
      <c r="Z77" s="748"/>
      <c r="AA77" s="748"/>
      <c r="AB77" s="748"/>
      <c r="AC77" s="748"/>
      <c r="AD77" s="748"/>
      <c r="AE77" s="748"/>
      <c r="AF77" s="748"/>
      <c r="AG77" s="748"/>
      <c r="AH77" s="748"/>
      <c r="AI77" s="748"/>
      <c r="AJ77" s="748"/>
      <c r="AK77" s="748"/>
      <c r="AL77" s="748"/>
      <c r="AM77" s="748"/>
      <c r="AN77" s="748"/>
      <c r="AO77" s="748"/>
      <c r="AP77" s="748"/>
    </row>
    <row r="78" spans="1:16382" x14ac:dyDescent="0.2">
      <c r="B78" s="750"/>
      <c r="C78" s="752"/>
      <c r="D78" s="456"/>
      <c r="E78" s="749"/>
      <c r="F78" s="748"/>
      <c r="G78" s="749"/>
      <c r="H78" s="748"/>
      <c r="I78" s="748"/>
      <c r="J78" s="748"/>
      <c r="K78" s="748"/>
      <c r="L78" s="748"/>
      <c r="M78" s="748"/>
      <c r="N78" s="748"/>
      <c r="O78" s="748"/>
      <c r="P78" s="748"/>
      <c r="Q78" s="748"/>
      <c r="R78" s="748"/>
      <c r="S78" s="748"/>
      <c r="T78" s="748"/>
      <c r="U78" s="748"/>
      <c r="V78" s="748"/>
      <c r="W78" s="748"/>
      <c r="X78" s="748"/>
      <c r="Y78" s="748"/>
      <c r="Z78" s="748"/>
      <c r="AA78" s="748"/>
      <c r="AB78" s="748"/>
      <c r="AC78" s="748"/>
      <c r="AD78" s="748"/>
      <c r="AE78" s="748"/>
      <c r="AF78" s="748"/>
      <c r="AG78" s="748"/>
      <c r="AH78" s="748"/>
      <c r="AI78" s="748"/>
      <c r="AJ78" s="748"/>
      <c r="AK78" s="748"/>
      <c r="AL78" s="748"/>
      <c r="AM78" s="748"/>
      <c r="AN78" s="748"/>
      <c r="AO78" s="748"/>
      <c r="AP78" s="748"/>
    </row>
    <row r="79" spans="1:16382" x14ac:dyDescent="0.2">
      <c r="C79" s="519"/>
      <c r="D79" s="456"/>
      <c r="E79" s="749"/>
      <c r="F79" s="748"/>
      <c r="G79" s="749"/>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8"/>
      <c r="AP79" s="748"/>
    </row>
    <row r="80" spans="1:16382" x14ac:dyDescent="0.2">
      <c r="C80" s="449"/>
      <c r="E80" s="753"/>
      <c r="F80" s="669"/>
      <c r="G80" s="753"/>
      <c r="H80" s="669"/>
      <c r="I80" s="754"/>
    </row>
    <row r="81" spans="3:9" x14ac:dyDescent="0.2">
      <c r="C81" s="449"/>
      <c r="E81" s="753"/>
      <c r="F81" s="669"/>
      <c r="G81" s="753"/>
      <c r="H81" s="669"/>
      <c r="I81" s="754"/>
    </row>
    <row r="82" spans="3:9" ht="12.75" customHeight="1" x14ac:dyDescent="0.2">
      <c r="C82" s="449"/>
      <c r="E82" s="753"/>
      <c r="F82" s="669"/>
      <c r="G82" s="753"/>
      <c r="H82" s="669"/>
      <c r="I82" s="754"/>
    </row>
    <row r="83" spans="3:9" x14ac:dyDescent="0.2">
      <c r="C83" s="449"/>
      <c r="E83" s="753"/>
      <c r="F83" s="669"/>
      <c r="G83" s="753"/>
      <c r="H83" s="669"/>
      <c r="I83" s="754"/>
    </row>
    <row r="84" spans="3:9" x14ac:dyDescent="0.2">
      <c r="C84" s="449"/>
      <c r="E84" s="753"/>
      <c r="F84" s="669"/>
      <c r="G84" s="753"/>
      <c r="H84" s="669"/>
      <c r="I84" s="754"/>
    </row>
    <row r="85" spans="3:9" x14ac:dyDescent="0.2">
      <c r="C85" s="449"/>
      <c r="E85" s="753"/>
      <c r="F85" s="669"/>
      <c r="G85" s="753"/>
      <c r="H85" s="669"/>
      <c r="I85" s="754"/>
    </row>
    <row r="86" spans="3:9" x14ac:dyDescent="0.2">
      <c r="C86" s="449"/>
      <c r="E86" s="755"/>
      <c r="F86" s="669"/>
      <c r="G86" s="753"/>
      <c r="H86" s="669"/>
      <c r="I86" s="754"/>
    </row>
    <row r="87" spans="3:9" x14ac:dyDescent="0.2">
      <c r="C87" s="449"/>
      <c r="E87" s="753"/>
      <c r="F87" s="669"/>
      <c r="G87" s="753"/>
      <c r="H87" s="669"/>
      <c r="I87" s="754"/>
    </row>
    <row r="88" spans="3:9" x14ac:dyDescent="0.2">
      <c r="C88" s="449"/>
      <c r="E88" s="753"/>
      <c r="F88" s="669"/>
      <c r="G88" s="753"/>
      <c r="H88" s="669"/>
      <c r="I88" s="754"/>
    </row>
    <row r="89" spans="3:9" x14ac:dyDescent="0.2">
      <c r="C89" s="449"/>
      <c r="E89" s="753"/>
      <c r="F89" s="756"/>
      <c r="G89" s="757"/>
      <c r="H89" s="742"/>
      <c r="I89" s="758"/>
    </row>
    <row r="90" spans="3:9" x14ac:dyDescent="0.2">
      <c r="C90" s="449"/>
      <c r="E90" s="753"/>
      <c r="F90" s="669"/>
      <c r="G90" s="753"/>
      <c r="H90" s="669"/>
      <c r="I90" s="754"/>
    </row>
    <row r="91" spans="3:9" x14ac:dyDescent="0.2">
      <c r="C91" s="449"/>
      <c r="E91" s="753"/>
      <c r="F91" s="669"/>
      <c r="G91" s="753"/>
      <c r="H91" s="669"/>
      <c r="I91" s="754"/>
    </row>
    <row r="92" spans="3:9" x14ac:dyDescent="0.2">
      <c r="C92" s="449"/>
      <c r="E92" s="753"/>
      <c r="F92" s="669"/>
      <c r="G92" s="753"/>
      <c r="H92" s="669"/>
      <c r="I92" s="754"/>
    </row>
    <row r="96" spans="3:9" x14ac:dyDescent="0.2">
      <c r="G96" s="755"/>
      <c r="H96" s="560"/>
    </row>
    <row r="97" spans="7:8" x14ac:dyDescent="0.2">
      <c r="G97" s="759"/>
      <c r="H97" s="669"/>
    </row>
  </sheetData>
  <mergeCells count="22">
    <mergeCell ref="AK2:AL2"/>
    <mergeCell ref="AM2:AN2"/>
    <mergeCell ref="AO2:AP2"/>
    <mergeCell ref="AQ2:AR2"/>
    <mergeCell ref="Y2:Z2"/>
    <mergeCell ref="AA2:AB2"/>
    <mergeCell ref="AC2:AD2"/>
    <mergeCell ref="AE2:AF2"/>
    <mergeCell ref="AG2:AH2"/>
    <mergeCell ref="AI2:AJ2"/>
    <mergeCell ref="W2:X2"/>
    <mergeCell ref="A1:D1"/>
    <mergeCell ref="C2:D2"/>
    <mergeCell ref="E2:F2"/>
    <mergeCell ref="G2:H2"/>
    <mergeCell ref="I2:J2"/>
    <mergeCell ref="K2:L2"/>
    <mergeCell ref="M2:N2"/>
    <mergeCell ref="O2:P2"/>
    <mergeCell ref="Q2:R2"/>
    <mergeCell ref="S2:T2"/>
    <mergeCell ref="U2:V2"/>
  </mergeCells>
  <dataValidations count="4">
    <dataValidation allowBlank="1" showInputMessage="1" showErrorMessage="1" prompt="Corresponde al nombre o descripción de la cuenta de acuerdo al Plan de Cuentas emitido por el CONAC." sqref="B2"/>
    <dataValidation allowBlank="1" showInputMessage="1" showErrorMessage="1" prompt="Muestra el saldo de las cuentas acumulado al periodo correspondiente a la información financiera/cuenta pública que se presenta." sqref="M3 O3 AA3 AI3 E3 AG3 G3 K3 C3 S3 Y3 Q3 I3 AC3 AE3 U3 W3 AQ3 AO3 AK3 AM3"/>
    <dataValidation allowBlank="1" showInputMessage="1" showErrorMessage="1" prompt="Indicar el saldo de las cuentas acumulado al 31 de diciembre del ejercicio inmediato anterior a la cuenta pública que se presenta." sqref="J3 P3 T3 AH3 AD3 F3 H3 R3 D3 N3 AB3 L3 Z3 AF3 AJ3 V3 X3 AP3 AL3 AN3 AR3"/>
    <dataValidation allowBlank="1" showInputMessage="1" showErrorMessage="1" prompt="Corresponde al número de cuenta al 4° nivel del Plan de Cuentas emitido por el CONAC (DOF 23/12/2015)." sqref="A2"/>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4"/>
  <sheetViews>
    <sheetView showGridLines="0" view="pageBreakPreview" zoomScaleNormal="100" zoomScaleSheetLayoutView="100" workbookViewId="0">
      <selection activeCell="B13" sqref="B13"/>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8" style="41" customWidth="1"/>
    <col min="6" max="6" width="22.7109375" style="41" customWidth="1"/>
    <col min="7" max="8" width="16.7109375" style="41" customWidth="1"/>
    <col min="9" max="16384" width="9.140625" style="41"/>
  </cols>
  <sheetData>
    <row r="1" spans="1:8" s="38" customFormat="1" ht="18.95" customHeight="1" x14ac:dyDescent="0.25">
      <c r="A1" s="828" t="s">
        <v>440</v>
      </c>
      <c r="B1" s="829"/>
      <c r="C1" s="829"/>
      <c r="D1" s="829"/>
      <c r="E1" s="829"/>
      <c r="F1" s="829"/>
      <c r="G1" s="36" t="s">
        <v>98</v>
      </c>
      <c r="H1" s="37">
        <v>2020</v>
      </c>
    </row>
    <row r="2" spans="1:8" s="38" customFormat="1" x14ac:dyDescent="0.25">
      <c r="A2" s="828" t="s">
        <v>99</v>
      </c>
      <c r="B2" s="829"/>
      <c r="C2" s="829"/>
      <c r="D2" s="829"/>
      <c r="E2" s="829"/>
      <c r="F2" s="829"/>
      <c r="G2" s="36" t="s">
        <v>100</v>
      </c>
      <c r="H2" s="37" t="s">
        <v>441</v>
      </c>
    </row>
    <row r="3" spans="1:8" s="38" customFormat="1" ht="18.95" customHeight="1" x14ac:dyDescent="0.25">
      <c r="A3" s="828" t="s">
        <v>101</v>
      </c>
      <c r="B3" s="829"/>
      <c r="C3" s="829"/>
      <c r="D3" s="829"/>
      <c r="E3" s="829"/>
      <c r="F3" s="829"/>
      <c r="G3" s="36" t="s">
        <v>102</v>
      </c>
      <c r="H3" s="37">
        <v>4</v>
      </c>
    </row>
    <row r="4" spans="1:8" x14ac:dyDescent="0.2">
      <c r="A4" s="39" t="s">
        <v>103</v>
      </c>
      <c r="B4" s="40"/>
      <c r="C4" s="40"/>
      <c r="D4" s="40"/>
      <c r="E4" s="40"/>
      <c r="F4" s="40"/>
      <c r="G4" s="40"/>
      <c r="H4" s="40"/>
    </row>
    <row r="6" spans="1:8" x14ac:dyDescent="0.2">
      <c r="A6" s="40" t="s">
        <v>104</v>
      </c>
      <c r="B6" s="40"/>
      <c r="C6" s="40"/>
      <c r="D6" s="40"/>
      <c r="E6" s="40"/>
      <c r="F6" s="40"/>
      <c r="G6" s="40"/>
      <c r="H6" s="40"/>
    </row>
    <row r="7" spans="1:8" x14ac:dyDescent="0.2">
      <c r="A7" s="42" t="s">
        <v>105</v>
      </c>
      <c r="B7" s="42" t="s">
        <v>106</v>
      </c>
      <c r="C7" s="42" t="s">
        <v>107</v>
      </c>
      <c r="D7" s="42" t="s">
        <v>108</v>
      </c>
      <c r="E7" s="42"/>
      <c r="F7" s="42"/>
      <c r="G7" s="42"/>
      <c r="H7" s="42"/>
    </row>
    <row r="8" spans="1:8" x14ac:dyDescent="0.2">
      <c r="A8" s="43">
        <v>1114</v>
      </c>
      <c r="B8" s="41" t="s">
        <v>109</v>
      </c>
      <c r="C8" s="44">
        <v>169.36</v>
      </c>
    </row>
    <row r="9" spans="1:8" x14ac:dyDescent="0.2">
      <c r="A9" s="43">
        <v>1115</v>
      </c>
      <c r="B9" s="41" t="s">
        <v>110</v>
      </c>
      <c r="C9" s="44">
        <v>0</v>
      </c>
    </row>
    <row r="10" spans="1:8" x14ac:dyDescent="0.2">
      <c r="A10" s="43">
        <v>1121</v>
      </c>
      <c r="B10" s="41" t="s">
        <v>111</v>
      </c>
      <c r="C10" s="44">
        <v>0</v>
      </c>
    </row>
    <row r="11" spans="1:8" x14ac:dyDescent="0.2">
      <c r="A11" s="43">
        <v>1211</v>
      </c>
      <c r="B11" s="41" t="s">
        <v>112</v>
      </c>
      <c r="C11" s="44">
        <v>0</v>
      </c>
    </row>
    <row r="13" spans="1:8" x14ac:dyDescent="0.2">
      <c r="A13" s="40" t="s">
        <v>113</v>
      </c>
      <c r="B13" s="40"/>
      <c r="C13" s="40"/>
      <c r="D13" s="40"/>
      <c r="E13" s="40"/>
      <c r="F13" s="40"/>
      <c r="G13" s="40"/>
      <c r="H13" s="40"/>
    </row>
    <row r="14" spans="1:8" x14ac:dyDescent="0.2">
      <c r="A14" s="42" t="s">
        <v>105</v>
      </c>
      <c r="B14" s="42" t="s">
        <v>106</v>
      </c>
      <c r="C14" s="42" t="s">
        <v>107</v>
      </c>
      <c r="D14" s="42">
        <v>2019</v>
      </c>
      <c r="E14" s="42">
        <v>2018</v>
      </c>
      <c r="F14" s="42">
        <v>2017</v>
      </c>
      <c r="G14" s="42">
        <v>2016</v>
      </c>
      <c r="H14" s="42" t="s">
        <v>114</v>
      </c>
    </row>
    <row r="15" spans="1:8" x14ac:dyDescent="0.2">
      <c r="A15" s="43">
        <v>1122</v>
      </c>
      <c r="B15" s="41" t="s">
        <v>115</v>
      </c>
      <c r="C15" s="44">
        <v>4440</v>
      </c>
      <c r="D15" s="44">
        <v>0</v>
      </c>
      <c r="E15" s="44">
        <v>0</v>
      </c>
      <c r="F15" s="44">
        <v>5950.71</v>
      </c>
      <c r="G15" s="44">
        <v>17340.849999999999</v>
      </c>
    </row>
    <row r="16" spans="1:8" x14ac:dyDescent="0.2">
      <c r="A16" s="43">
        <v>1124</v>
      </c>
      <c r="B16" s="41" t="s">
        <v>116</v>
      </c>
      <c r="C16" s="44">
        <v>590000</v>
      </c>
      <c r="D16" s="44">
        <v>590000</v>
      </c>
      <c r="E16" s="44">
        <v>590000</v>
      </c>
      <c r="F16" s="44">
        <v>0</v>
      </c>
      <c r="G16" s="44">
        <v>0</v>
      </c>
    </row>
    <row r="18" spans="1:8" x14ac:dyDescent="0.2">
      <c r="A18" s="40" t="s">
        <v>117</v>
      </c>
      <c r="B18" s="40"/>
      <c r="C18" s="40"/>
      <c r="D18" s="40"/>
      <c r="E18" s="40"/>
      <c r="F18" s="40"/>
      <c r="G18" s="40"/>
      <c r="H18" s="40"/>
    </row>
    <row r="19" spans="1:8" x14ac:dyDescent="0.2">
      <c r="A19" s="42" t="s">
        <v>105</v>
      </c>
      <c r="B19" s="42" t="s">
        <v>106</v>
      </c>
      <c r="C19" s="42" t="s">
        <v>107</v>
      </c>
      <c r="D19" s="42" t="s">
        <v>118</v>
      </c>
      <c r="E19" s="42" t="s">
        <v>119</v>
      </c>
      <c r="F19" s="42" t="s">
        <v>120</v>
      </c>
      <c r="G19" s="42" t="s">
        <v>121</v>
      </c>
      <c r="H19" s="42" t="s">
        <v>122</v>
      </c>
    </row>
    <row r="20" spans="1:8" x14ac:dyDescent="0.2">
      <c r="A20" s="43">
        <v>1123</v>
      </c>
      <c r="B20" s="41" t="s">
        <v>123</v>
      </c>
      <c r="C20" s="44">
        <v>73563.009999999995</v>
      </c>
      <c r="D20" s="44">
        <v>55175.259999999995</v>
      </c>
      <c r="E20" s="44">
        <v>0</v>
      </c>
      <c r="F20" s="44">
        <v>0</v>
      </c>
      <c r="G20" s="44">
        <v>18387.75</v>
      </c>
    </row>
    <row r="21" spans="1:8" x14ac:dyDescent="0.2">
      <c r="A21" s="43">
        <v>1125</v>
      </c>
      <c r="B21" s="41" t="s">
        <v>124</v>
      </c>
      <c r="C21" s="44">
        <v>0</v>
      </c>
      <c r="D21" s="44">
        <v>0</v>
      </c>
      <c r="E21" s="44">
        <v>0</v>
      </c>
      <c r="F21" s="44">
        <v>0</v>
      </c>
      <c r="G21" s="44">
        <v>0</v>
      </c>
    </row>
    <row r="22" spans="1:8" x14ac:dyDescent="0.2">
      <c r="A22" s="806">
        <v>1126</v>
      </c>
      <c r="B22" s="807" t="s">
        <v>125</v>
      </c>
      <c r="C22" s="44">
        <v>0</v>
      </c>
      <c r="D22" s="44">
        <v>0</v>
      </c>
      <c r="E22" s="44">
        <v>0</v>
      </c>
      <c r="F22" s="44">
        <v>0</v>
      </c>
      <c r="G22" s="44">
        <v>0</v>
      </c>
    </row>
    <row r="23" spans="1:8" x14ac:dyDescent="0.2">
      <c r="A23" s="806">
        <v>1129</v>
      </c>
      <c r="B23" s="807" t="s">
        <v>126</v>
      </c>
      <c r="C23" s="44">
        <v>0</v>
      </c>
      <c r="D23" s="44">
        <v>0</v>
      </c>
      <c r="E23" s="44">
        <v>0</v>
      </c>
      <c r="F23" s="44">
        <v>0</v>
      </c>
      <c r="G23" s="44">
        <v>0</v>
      </c>
    </row>
    <row r="24" spans="1:8" x14ac:dyDescent="0.2">
      <c r="A24" s="43">
        <v>1131</v>
      </c>
      <c r="B24" s="41" t="s">
        <v>127</v>
      </c>
      <c r="C24" s="44">
        <v>0</v>
      </c>
      <c r="D24" s="44">
        <v>0</v>
      </c>
      <c r="E24" s="44">
        <v>0</v>
      </c>
      <c r="F24" s="44">
        <v>0</v>
      </c>
      <c r="G24" s="44">
        <v>0</v>
      </c>
    </row>
    <row r="25" spans="1:8" x14ac:dyDescent="0.2">
      <c r="A25" s="43">
        <v>1132</v>
      </c>
      <c r="B25" s="41" t="s">
        <v>128</v>
      </c>
      <c r="C25" s="44">
        <v>0</v>
      </c>
      <c r="D25" s="44">
        <v>0</v>
      </c>
      <c r="E25" s="44">
        <v>0</v>
      </c>
      <c r="F25" s="44">
        <v>0</v>
      </c>
      <c r="G25" s="44">
        <v>0</v>
      </c>
    </row>
    <row r="26" spans="1:8" x14ac:dyDescent="0.2">
      <c r="A26" s="43">
        <v>1133</v>
      </c>
      <c r="B26" s="41" t="s">
        <v>129</v>
      </c>
      <c r="C26" s="44">
        <v>0</v>
      </c>
      <c r="D26" s="44">
        <v>0</v>
      </c>
      <c r="E26" s="44">
        <v>0</v>
      </c>
      <c r="F26" s="44">
        <v>0</v>
      </c>
      <c r="G26" s="44">
        <v>0</v>
      </c>
    </row>
    <row r="27" spans="1:8" x14ac:dyDescent="0.2">
      <c r="A27" s="43">
        <v>1134</v>
      </c>
      <c r="B27" s="41" t="s">
        <v>130</v>
      </c>
      <c r="C27" s="44">
        <v>0</v>
      </c>
      <c r="D27" s="44">
        <v>0</v>
      </c>
      <c r="E27" s="44">
        <v>0</v>
      </c>
      <c r="F27" s="44">
        <v>0</v>
      </c>
      <c r="G27" s="44">
        <v>0</v>
      </c>
    </row>
    <row r="28" spans="1:8" x14ac:dyDescent="0.2">
      <c r="A28" s="43">
        <v>1139</v>
      </c>
      <c r="B28" s="41" t="s">
        <v>131</v>
      </c>
      <c r="C28" s="44">
        <v>0</v>
      </c>
      <c r="D28" s="44">
        <v>0</v>
      </c>
      <c r="E28" s="44">
        <v>0</v>
      </c>
      <c r="F28" s="44">
        <v>0</v>
      </c>
      <c r="G28" s="44">
        <v>0</v>
      </c>
    </row>
    <row r="30" spans="1:8" x14ac:dyDescent="0.2">
      <c r="A30" s="40" t="s">
        <v>132</v>
      </c>
      <c r="B30" s="40"/>
      <c r="C30" s="40"/>
      <c r="D30" s="40"/>
      <c r="E30" s="40"/>
      <c r="F30" s="40"/>
      <c r="G30" s="40"/>
      <c r="H30" s="40"/>
    </row>
    <row r="31" spans="1:8" x14ac:dyDescent="0.2">
      <c r="A31" s="42" t="s">
        <v>105</v>
      </c>
      <c r="B31" s="42" t="s">
        <v>106</v>
      </c>
      <c r="C31" s="42" t="s">
        <v>107</v>
      </c>
      <c r="D31" s="42" t="s">
        <v>133</v>
      </c>
      <c r="E31" s="42" t="s">
        <v>134</v>
      </c>
      <c r="F31" s="42" t="s">
        <v>135</v>
      </c>
      <c r="G31" s="42" t="s">
        <v>136</v>
      </c>
      <c r="H31" s="42"/>
    </row>
    <row r="32" spans="1:8" x14ac:dyDescent="0.2">
      <c r="A32" s="43">
        <v>1140</v>
      </c>
      <c r="B32" s="41" t="s">
        <v>137</v>
      </c>
      <c r="C32" s="44">
        <v>0</v>
      </c>
    </row>
    <row r="33" spans="1:8" x14ac:dyDescent="0.2">
      <c r="A33" s="43">
        <v>1141</v>
      </c>
      <c r="B33" s="41" t="s">
        <v>138</v>
      </c>
      <c r="C33" s="44">
        <v>0</v>
      </c>
    </row>
    <row r="34" spans="1:8" x14ac:dyDescent="0.2">
      <c r="A34" s="43">
        <v>1142</v>
      </c>
      <c r="B34" s="41" t="s">
        <v>139</v>
      </c>
      <c r="C34" s="44">
        <v>0</v>
      </c>
    </row>
    <row r="35" spans="1:8" x14ac:dyDescent="0.2">
      <c r="A35" s="43">
        <v>1143</v>
      </c>
      <c r="B35" s="41" t="s">
        <v>140</v>
      </c>
      <c r="C35" s="44">
        <v>0</v>
      </c>
    </row>
    <row r="36" spans="1:8" x14ac:dyDescent="0.2">
      <c r="A36" s="43">
        <v>1144</v>
      </c>
      <c r="B36" s="41" t="s">
        <v>141</v>
      </c>
      <c r="C36" s="44">
        <v>0</v>
      </c>
    </row>
    <row r="37" spans="1:8" x14ac:dyDescent="0.2">
      <c r="A37" s="43">
        <v>1145</v>
      </c>
      <c r="B37" s="41" t="s">
        <v>142</v>
      </c>
      <c r="C37" s="44">
        <v>0</v>
      </c>
    </row>
    <row r="39" spans="1:8" x14ac:dyDescent="0.2">
      <c r="A39" s="40" t="s">
        <v>143</v>
      </c>
      <c r="B39" s="40"/>
      <c r="C39" s="40"/>
      <c r="D39" s="40"/>
      <c r="E39" s="40"/>
      <c r="F39" s="40"/>
      <c r="G39" s="40"/>
      <c r="H39" s="40"/>
    </row>
    <row r="40" spans="1:8" x14ac:dyDescent="0.2">
      <c r="A40" s="42" t="s">
        <v>105</v>
      </c>
      <c r="B40" s="42" t="s">
        <v>106</v>
      </c>
      <c r="C40" s="42" t="s">
        <v>107</v>
      </c>
      <c r="D40" s="42" t="s">
        <v>144</v>
      </c>
      <c r="E40" s="42" t="s">
        <v>145</v>
      </c>
      <c r="F40" s="42" t="s">
        <v>146</v>
      </c>
      <c r="G40" s="42"/>
      <c r="H40" s="42"/>
    </row>
    <row r="41" spans="1:8" x14ac:dyDescent="0.2">
      <c r="A41" s="43">
        <v>1150</v>
      </c>
      <c r="B41" s="41" t="s">
        <v>147</v>
      </c>
      <c r="C41" s="44">
        <v>0</v>
      </c>
    </row>
    <row r="42" spans="1:8" x14ac:dyDescent="0.2">
      <c r="A42" s="43">
        <v>1151</v>
      </c>
      <c r="B42" s="41" t="s">
        <v>148</v>
      </c>
      <c r="C42" s="44">
        <v>0</v>
      </c>
    </row>
    <row r="44" spans="1:8" x14ac:dyDescent="0.2">
      <c r="A44" s="40" t="s">
        <v>149</v>
      </c>
      <c r="B44" s="40"/>
      <c r="C44" s="40"/>
      <c r="D44" s="40"/>
      <c r="E44" s="40"/>
      <c r="F44" s="40"/>
      <c r="G44" s="40"/>
      <c r="H44" s="40"/>
    </row>
    <row r="45" spans="1:8" x14ac:dyDescent="0.2">
      <c r="A45" s="42" t="s">
        <v>105</v>
      </c>
      <c r="B45" s="42" t="s">
        <v>106</v>
      </c>
      <c r="C45" s="42" t="s">
        <v>107</v>
      </c>
      <c r="D45" s="42" t="s">
        <v>108</v>
      </c>
      <c r="E45" s="42" t="s">
        <v>122</v>
      </c>
      <c r="F45" s="42"/>
      <c r="G45" s="42"/>
      <c r="H45" s="42"/>
    </row>
    <row r="46" spans="1:8" x14ac:dyDescent="0.2">
      <c r="A46" s="43">
        <v>1213</v>
      </c>
      <c r="B46" s="41" t="s">
        <v>150</v>
      </c>
      <c r="C46" s="44">
        <v>0</v>
      </c>
    </row>
    <row r="48" spans="1:8" x14ac:dyDescent="0.2">
      <c r="A48" s="40" t="s">
        <v>151</v>
      </c>
      <c r="B48" s="40"/>
      <c r="C48" s="40"/>
      <c r="D48" s="40"/>
      <c r="E48" s="40"/>
      <c r="F48" s="40"/>
      <c r="G48" s="40"/>
      <c r="H48" s="40"/>
    </row>
    <row r="49" spans="1:8" x14ac:dyDescent="0.2">
      <c r="A49" s="42" t="s">
        <v>105</v>
      </c>
      <c r="B49" s="42" t="s">
        <v>106</v>
      </c>
      <c r="C49" s="42" t="s">
        <v>107</v>
      </c>
      <c r="D49" s="42"/>
      <c r="E49" s="42"/>
      <c r="F49" s="42"/>
      <c r="G49" s="42"/>
      <c r="H49" s="42"/>
    </row>
    <row r="50" spans="1:8" x14ac:dyDescent="0.2">
      <c r="A50" s="43">
        <v>1214</v>
      </c>
      <c r="B50" s="41" t="s">
        <v>152</v>
      </c>
      <c r="C50" s="44">
        <v>0</v>
      </c>
    </row>
    <row r="52" spans="1:8" x14ac:dyDescent="0.2">
      <c r="A52" s="40" t="s">
        <v>153</v>
      </c>
      <c r="B52" s="40"/>
      <c r="C52" s="40"/>
      <c r="D52" s="40"/>
      <c r="E52" s="40"/>
      <c r="F52" s="40"/>
      <c r="G52" s="40"/>
      <c r="H52" s="40"/>
    </row>
    <row r="53" spans="1:8" x14ac:dyDescent="0.2">
      <c r="A53" s="42" t="s">
        <v>105</v>
      </c>
      <c r="B53" s="42" t="s">
        <v>106</v>
      </c>
      <c r="C53" s="42" t="s">
        <v>107</v>
      </c>
      <c r="D53" s="42" t="s">
        <v>154</v>
      </c>
      <c r="E53" s="42" t="s">
        <v>155</v>
      </c>
      <c r="F53" s="42" t="s">
        <v>144</v>
      </c>
      <c r="G53" s="42" t="s">
        <v>156</v>
      </c>
      <c r="H53" s="42" t="s">
        <v>157</v>
      </c>
    </row>
    <row r="54" spans="1:8" x14ac:dyDescent="0.2">
      <c r="A54" s="43">
        <v>1230</v>
      </c>
      <c r="B54" s="41" t="s">
        <v>158</v>
      </c>
      <c r="C54" s="44">
        <v>78908443.769999996</v>
      </c>
      <c r="D54" s="44">
        <v>1642020.19</v>
      </c>
      <c r="E54" s="44">
        <v>20830291.68</v>
      </c>
    </row>
    <row r="55" spans="1:8" x14ac:dyDescent="0.2">
      <c r="A55" s="43">
        <v>1231</v>
      </c>
      <c r="B55" s="41" t="s">
        <v>159</v>
      </c>
      <c r="C55" s="44">
        <v>33047825.649999999</v>
      </c>
      <c r="D55" s="44">
        <v>0</v>
      </c>
      <c r="E55" s="44">
        <v>0</v>
      </c>
    </row>
    <row r="56" spans="1:8" x14ac:dyDescent="0.2">
      <c r="A56" s="43">
        <v>1232</v>
      </c>
      <c r="B56" s="41" t="s">
        <v>160</v>
      </c>
      <c r="C56" s="44">
        <v>0</v>
      </c>
      <c r="D56" s="44">
        <v>0</v>
      </c>
      <c r="E56" s="44">
        <v>0</v>
      </c>
    </row>
    <row r="57" spans="1:8" x14ac:dyDescent="0.2">
      <c r="A57" s="43">
        <v>1233</v>
      </c>
      <c r="B57" s="41" t="s">
        <v>161</v>
      </c>
      <c r="C57" s="44">
        <v>39388350.82</v>
      </c>
      <c r="D57" s="44">
        <v>1642020.19</v>
      </c>
      <c r="E57" s="44">
        <v>20830291.68</v>
      </c>
    </row>
    <row r="58" spans="1:8" x14ac:dyDescent="0.2">
      <c r="A58" s="43">
        <v>1234</v>
      </c>
      <c r="B58" s="41" t="s">
        <v>162</v>
      </c>
      <c r="C58" s="44">
        <v>0</v>
      </c>
      <c r="D58" s="44">
        <v>0</v>
      </c>
      <c r="E58" s="44">
        <v>0</v>
      </c>
    </row>
    <row r="59" spans="1:8" x14ac:dyDescent="0.2">
      <c r="A59" s="43">
        <v>1235</v>
      </c>
      <c r="B59" s="41" t="s">
        <v>163</v>
      </c>
      <c r="C59" s="44">
        <v>0</v>
      </c>
      <c r="D59" s="44">
        <v>0</v>
      </c>
      <c r="E59" s="44">
        <v>0</v>
      </c>
    </row>
    <row r="60" spans="1:8" x14ac:dyDescent="0.2">
      <c r="A60" s="43">
        <v>1236</v>
      </c>
      <c r="B60" s="41" t="s">
        <v>164</v>
      </c>
      <c r="C60" s="44">
        <v>6472267.2999999998</v>
      </c>
      <c r="D60" s="44">
        <v>0</v>
      </c>
      <c r="E60" s="44">
        <v>0</v>
      </c>
    </row>
    <row r="61" spans="1:8" x14ac:dyDescent="0.2">
      <c r="A61" s="43">
        <v>1239</v>
      </c>
      <c r="B61" s="41" t="s">
        <v>165</v>
      </c>
      <c r="C61" s="44">
        <v>0</v>
      </c>
      <c r="D61" s="44">
        <v>0</v>
      </c>
      <c r="E61" s="44">
        <v>0</v>
      </c>
    </row>
    <row r="62" spans="1:8" x14ac:dyDescent="0.2">
      <c r="A62" s="43">
        <v>1240</v>
      </c>
      <c r="B62" s="41" t="s">
        <v>166</v>
      </c>
      <c r="C62" s="44">
        <v>38959460.219999999</v>
      </c>
      <c r="D62" s="44">
        <v>2208300.8500000006</v>
      </c>
      <c r="E62" s="44">
        <v>33418107.860000003</v>
      </c>
    </row>
    <row r="63" spans="1:8" x14ac:dyDescent="0.2">
      <c r="A63" s="43">
        <v>1241</v>
      </c>
      <c r="B63" s="41" t="s">
        <v>167</v>
      </c>
      <c r="C63" s="44">
        <v>16895755.32</v>
      </c>
      <c r="D63" s="44">
        <v>814572.29</v>
      </c>
      <c r="E63" s="44">
        <v>14663760.27</v>
      </c>
    </row>
    <row r="64" spans="1:8" x14ac:dyDescent="0.2">
      <c r="A64" s="43">
        <v>1242</v>
      </c>
      <c r="B64" s="41" t="s">
        <v>168</v>
      </c>
      <c r="C64" s="44">
        <v>722780.23</v>
      </c>
      <c r="D64" s="44">
        <v>19253.52</v>
      </c>
      <c r="E64" s="44">
        <v>676960.51</v>
      </c>
    </row>
    <row r="65" spans="1:8" x14ac:dyDescent="0.2">
      <c r="A65" s="43">
        <v>1243</v>
      </c>
      <c r="B65" s="41" t="s">
        <v>169</v>
      </c>
      <c r="C65" s="44">
        <v>4779942.3899999997</v>
      </c>
      <c r="D65" s="44">
        <v>381746.26</v>
      </c>
      <c r="E65" s="44">
        <v>4102061.83</v>
      </c>
    </row>
    <row r="66" spans="1:8" x14ac:dyDescent="0.2">
      <c r="A66" s="43">
        <v>1244</v>
      </c>
      <c r="B66" s="41" t="s">
        <v>170</v>
      </c>
      <c r="C66" s="44">
        <v>13822558.66</v>
      </c>
      <c r="D66" s="44">
        <v>863830.4</v>
      </c>
      <c r="E66" s="44">
        <v>12355070.42</v>
      </c>
    </row>
    <row r="67" spans="1:8" x14ac:dyDescent="0.2">
      <c r="A67" s="43">
        <v>1245</v>
      </c>
      <c r="B67" s="41" t="s">
        <v>171</v>
      </c>
      <c r="C67" s="44">
        <v>639645.43000000005</v>
      </c>
      <c r="D67" s="44">
        <v>20478.89</v>
      </c>
      <c r="E67" s="44">
        <v>569120.43999999994</v>
      </c>
    </row>
    <row r="68" spans="1:8" x14ac:dyDescent="0.2">
      <c r="A68" s="43">
        <v>1246</v>
      </c>
      <c r="B68" s="41" t="s">
        <v>172</v>
      </c>
      <c r="C68" s="44">
        <v>2098778.19</v>
      </c>
      <c r="D68" s="44">
        <v>108419.49</v>
      </c>
      <c r="E68" s="44">
        <v>1051134.3899999999</v>
      </c>
    </row>
    <row r="69" spans="1:8" x14ac:dyDescent="0.2">
      <c r="A69" s="43">
        <v>1247</v>
      </c>
      <c r="B69" s="41" t="s">
        <v>173</v>
      </c>
      <c r="C69" s="44">
        <v>0</v>
      </c>
      <c r="D69" s="44">
        <v>0</v>
      </c>
      <c r="E69" s="44">
        <v>0</v>
      </c>
    </row>
    <row r="70" spans="1:8" x14ac:dyDescent="0.2">
      <c r="A70" s="43">
        <v>1248</v>
      </c>
      <c r="B70" s="41" t="s">
        <v>174</v>
      </c>
      <c r="C70" s="44">
        <v>0</v>
      </c>
      <c r="D70" s="44">
        <v>0</v>
      </c>
      <c r="E70" s="44">
        <v>0</v>
      </c>
    </row>
    <row r="72" spans="1:8" x14ac:dyDescent="0.2">
      <c r="A72" s="40" t="s">
        <v>175</v>
      </c>
      <c r="B72" s="40"/>
      <c r="C72" s="40"/>
      <c r="D72" s="40"/>
      <c r="E72" s="40"/>
      <c r="F72" s="40"/>
      <c r="G72" s="40"/>
      <c r="H72" s="40"/>
    </row>
    <row r="73" spans="1:8" x14ac:dyDescent="0.2">
      <c r="A73" s="42" t="s">
        <v>105</v>
      </c>
      <c r="B73" s="42" t="s">
        <v>106</v>
      </c>
      <c r="C73" s="42" t="s">
        <v>107</v>
      </c>
      <c r="D73" s="42" t="s">
        <v>176</v>
      </c>
      <c r="E73" s="42" t="s">
        <v>177</v>
      </c>
      <c r="F73" s="42" t="s">
        <v>144</v>
      </c>
      <c r="G73" s="42" t="s">
        <v>156</v>
      </c>
      <c r="H73" s="42" t="s">
        <v>157</v>
      </c>
    </row>
    <row r="74" spans="1:8" x14ac:dyDescent="0.2">
      <c r="A74" s="43">
        <v>1250</v>
      </c>
      <c r="B74" s="41" t="s">
        <v>178</v>
      </c>
      <c r="C74" s="44">
        <v>19087.8</v>
      </c>
      <c r="D74" s="44">
        <v>19087.8</v>
      </c>
      <c r="E74" s="44">
        <v>19087.8</v>
      </c>
    </row>
    <row r="75" spans="1:8" x14ac:dyDescent="0.2">
      <c r="A75" s="43">
        <v>1251</v>
      </c>
      <c r="B75" s="41" t="s">
        <v>179</v>
      </c>
      <c r="C75" s="44">
        <v>19087.8</v>
      </c>
      <c r="D75" s="44">
        <v>19087.8</v>
      </c>
      <c r="E75" s="44">
        <v>19087.8</v>
      </c>
    </row>
    <row r="76" spans="1:8" x14ac:dyDescent="0.2">
      <c r="A76" s="43">
        <v>1252</v>
      </c>
      <c r="B76" s="41" t="s">
        <v>180</v>
      </c>
      <c r="C76" s="44">
        <v>0</v>
      </c>
      <c r="D76" s="44">
        <v>0</v>
      </c>
      <c r="E76" s="44">
        <v>0</v>
      </c>
    </row>
    <row r="77" spans="1:8" x14ac:dyDescent="0.2">
      <c r="A77" s="43">
        <v>1253</v>
      </c>
      <c r="B77" s="41" t="s">
        <v>181</v>
      </c>
      <c r="C77" s="44">
        <v>0</v>
      </c>
      <c r="D77" s="44">
        <v>0</v>
      </c>
      <c r="E77" s="44">
        <v>0</v>
      </c>
    </row>
    <row r="78" spans="1:8" x14ac:dyDescent="0.2">
      <c r="A78" s="43">
        <v>1254</v>
      </c>
      <c r="B78" s="41" t="s">
        <v>182</v>
      </c>
      <c r="C78" s="44">
        <v>0</v>
      </c>
      <c r="D78" s="44">
        <v>0</v>
      </c>
      <c r="E78" s="44">
        <v>0</v>
      </c>
    </row>
    <row r="79" spans="1:8" x14ac:dyDescent="0.2">
      <c r="A79" s="43">
        <v>1259</v>
      </c>
      <c r="B79" s="41" t="s">
        <v>183</v>
      </c>
      <c r="C79" s="44">
        <v>0</v>
      </c>
      <c r="D79" s="44">
        <v>0</v>
      </c>
      <c r="E79" s="44">
        <v>0</v>
      </c>
    </row>
    <row r="80" spans="1:8" x14ac:dyDescent="0.2">
      <c r="A80" s="43">
        <v>1270</v>
      </c>
      <c r="B80" s="41" t="s">
        <v>184</v>
      </c>
      <c r="C80" s="44">
        <v>0</v>
      </c>
      <c r="D80" s="44">
        <v>0</v>
      </c>
      <c r="E80" s="44">
        <v>0</v>
      </c>
    </row>
    <row r="81" spans="1:8" x14ac:dyDescent="0.2">
      <c r="A81" s="43">
        <v>1271</v>
      </c>
      <c r="B81" s="41" t="s">
        <v>185</v>
      </c>
      <c r="C81" s="44">
        <v>0</v>
      </c>
      <c r="D81" s="44">
        <v>0</v>
      </c>
      <c r="E81" s="44">
        <v>0</v>
      </c>
    </row>
    <row r="82" spans="1:8" x14ac:dyDescent="0.2">
      <c r="A82" s="43">
        <v>1272</v>
      </c>
      <c r="B82" s="41" t="s">
        <v>186</v>
      </c>
      <c r="C82" s="44">
        <v>0</v>
      </c>
      <c r="D82" s="44">
        <v>0</v>
      </c>
      <c r="E82" s="44">
        <v>0</v>
      </c>
    </row>
    <row r="83" spans="1:8" x14ac:dyDescent="0.2">
      <c r="A83" s="43">
        <v>1273</v>
      </c>
      <c r="B83" s="41" t="s">
        <v>187</v>
      </c>
      <c r="C83" s="44">
        <v>0</v>
      </c>
      <c r="D83" s="44">
        <v>0</v>
      </c>
      <c r="E83" s="44">
        <v>0</v>
      </c>
    </row>
    <row r="84" spans="1:8" x14ac:dyDescent="0.2">
      <c r="A84" s="43">
        <v>1274</v>
      </c>
      <c r="B84" s="41" t="s">
        <v>188</v>
      </c>
      <c r="C84" s="44">
        <v>0</v>
      </c>
      <c r="D84" s="44">
        <v>0</v>
      </c>
      <c r="E84" s="44">
        <v>0</v>
      </c>
    </row>
    <row r="85" spans="1:8" x14ac:dyDescent="0.2">
      <c r="A85" s="43">
        <v>1275</v>
      </c>
      <c r="B85" s="41" t="s">
        <v>189</v>
      </c>
      <c r="C85" s="44">
        <v>0</v>
      </c>
      <c r="D85" s="44">
        <v>0</v>
      </c>
      <c r="E85" s="44">
        <v>0</v>
      </c>
    </row>
    <row r="86" spans="1:8" x14ac:dyDescent="0.2">
      <c r="A86" s="43">
        <v>1279</v>
      </c>
      <c r="B86" s="41" t="s">
        <v>190</v>
      </c>
      <c r="C86" s="44">
        <v>0</v>
      </c>
      <c r="D86" s="44">
        <v>0</v>
      </c>
      <c r="E86" s="44">
        <v>0</v>
      </c>
    </row>
    <row r="88" spans="1:8" x14ac:dyDescent="0.2">
      <c r="A88" s="40" t="s">
        <v>191</v>
      </c>
      <c r="B88" s="40"/>
      <c r="C88" s="40"/>
      <c r="D88" s="40"/>
      <c r="E88" s="40"/>
      <c r="F88" s="40"/>
      <c r="G88" s="40"/>
      <c r="H88" s="40"/>
    </row>
    <row r="89" spans="1:8" x14ac:dyDescent="0.2">
      <c r="A89" s="42" t="s">
        <v>105</v>
      </c>
      <c r="B89" s="42" t="s">
        <v>106</v>
      </c>
      <c r="C89" s="42" t="s">
        <v>107</v>
      </c>
      <c r="D89" s="42" t="s">
        <v>192</v>
      </c>
      <c r="E89" s="42"/>
      <c r="F89" s="42"/>
      <c r="G89" s="42"/>
      <c r="H89" s="42"/>
    </row>
    <row r="90" spans="1:8" x14ac:dyDescent="0.2">
      <c r="A90" s="43">
        <v>1160</v>
      </c>
      <c r="B90" s="41" t="s">
        <v>193</v>
      </c>
      <c r="C90" s="44">
        <v>0</v>
      </c>
    </row>
    <row r="91" spans="1:8" x14ac:dyDescent="0.2">
      <c r="A91" s="43">
        <v>1161</v>
      </c>
      <c r="B91" s="41" t="s">
        <v>194</v>
      </c>
      <c r="C91" s="44">
        <v>0</v>
      </c>
    </row>
    <row r="92" spans="1:8" x14ac:dyDescent="0.2">
      <c r="A92" s="43">
        <v>1162</v>
      </c>
      <c r="B92" s="41" t="s">
        <v>195</v>
      </c>
      <c r="C92" s="44">
        <v>0</v>
      </c>
    </row>
    <row r="94" spans="1:8" x14ac:dyDescent="0.2">
      <c r="A94" s="40" t="s">
        <v>196</v>
      </c>
      <c r="B94" s="40"/>
      <c r="C94" s="40"/>
      <c r="D94" s="40"/>
      <c r="E94" s="40"/>
      <c r="F94" s="40"/>
      <c r="G94" s="40"/>
      <c r="H94" s="40"/>
    </row>
    <row r="95" spans="1:8" x14ac:dyDescent="0.2">
      <c r="A95" s="42" t="s">
        <v>105</v>
      </c>
      <c r="B95" s="42" t="s">
        <v>106</v>
      </c>
      <c r="C95" s="42" t="s">
        <v>107</v>
      </c>
      <c r="D95" s="42" t="s">
        <v>122</v>
      </c>
      <c r="E95" s="42"/>
      <c r="F95" s="42"/>
      <c r="G95" s="42"/>
      <c r="H95" s="42"/>
    </row>
    <row r="96" spans="1:8" x14ac:dyDescent="0.2">
      <c r="A96" s="43">
        <v>1290</v>
      </c>
      <c r="B96" s="41" t="s">
        <v>197</v>
      </c>
      <c r="C96" s="44">
        <v>289605.59999999998</v>
      </c>
    </row>
    <row r="97" spans="1:8" x14ac:dyDescent="0.2">
      <c r="A97" s="43">
        <v>1291</v>
      </c>
      <c r="B97" s="41" t="s">
        <v>198</v>
      </c>
      <c r="C97" s="44">
        <v>0</v>
      </c>
    </row>
    <row r="98" spans="1:8" x14ac:dyDescent="0.2">
      <c r="A98" s="43">
        <v>1292</v>
      </c>
      <c r="B98" s="41" t="s">
        <v>199</v>
      </c>
      <c r="C98" s="44">
        <v>0</v>
      </c>
    </row>
    <row r="99" spans="1:8" x14ac:dyDescent="0.2">
      <c r="A99" s="43">
        <v>1293</v>
      </c>
      <c r="B99" s="41" t="s">
        <v>200</v>
      </c>
      <c r="C99" s="44">
        <v>289605.59999999998</v>
      </c>
    </row>
    <row r="101" spans="1:8" x14ac:dyDescent="0.2">
      <c r="A101" s="40" t="s">
        <v>201</v>
      </c>
      <c r="B101" s="40"/>
      <c r="C101" s="40"/>
      <c r="D101" s="40"/>
      <c r="E101" s="40"/>
      <c r="F101" s="40"/>
      <c r="G101" s="40"/>
      <c r="H101" s="40"/>
    </row>
    <row r="102" spans="1:8" x14ac:dyDescent="0.2">
      <c r="A102" s="42" t="s">
        <v>105</v>
      </c>
      <c r="B102" s="42" t="s">
        <v>106</v>
      </c>
      <c r="C102" s="42" t="s">
        <v>107</v>
      </c>
      <c r="D102" s="42" t="s">
        <v>118</v>
      </c>
      <c r="E102" s="42" t="s">
        <v>119</v>
      </c>
      <c r="F102" s="42" t="s">
        <v>120</v>
      </c>
      <c r="G102" s="42" t="s">
        <v>202</v>
      </c>
      <c r="H102" s="42" t="s">
        <v>203</v>
      </c>
    </row>
    <row r="103" spans="1:8" x14ac:dyDescent="0.2">
      <c r="A103" s="43">
        <v>2110</v>
      </c>
      <c r="B103" s="41" t="s">
        <v>204</v>
      </c>
      <c r="C103" s="44">
        <v>6436323.7000000002</v>
      </c>
      <c r="D103" s="44">
        <v>6273380.3199999994</v>
      </c>
      <c r="E103" s="44">
        <v>45400</v>
      </c>
      <c r="F103" s="44">
        <v>27800</v>
      </c>
      <c r="G103" s="44">
        <v>89743.38</v>
      </c>
    </row>
    <row r="104" spans="1:8" x14ac:dyDescent="0.2">
      <c r="A104" s="43">
        <v>2111</v>
      </c>
      <c r="B104" s="41" t="s">
        <v>205</v>
      </c>
      <c r="C104" s="44">
        <v>11441.05</v>
      </c>
      <c r="D104" s="44">
        <v>11441.05</v>
      </c>
      <c r="E104" s="44">
        <v>0</v>
      </c>
      <c r="F104" s="44">
        <v>0</v>
      </c>
      <c r="G104" s="44">
        <v>0</v>
      </c>
    </row>
    <row r="105" spans="1:8" x14ac:dyDescent="0.2">
      <c r="A105" s="43">
        <v>2112</v>
      </c>
      <c r="B105" s="41" t="s">
        <v>206</v>
      </c>
      <c r="C105" s="44">
        <v>759504.88</v>
      </c>
      <c r="D105" s="44">
        <v>759504.88</v>
      </c>
      <c r="E105" s="44"/>
      <c r="F105" s="44">
        <v>0</v>
      </c>
      <c r="G105" s="44">
        <v>0</v>
      </c>
    </row>
    <row r="106" spans="1:8" x14ac:dyDescent="0.2">
      <c r="A106" s="43">
        <v>2113</v>
      </c>
      <c r="B106" s="41" t="s">
        <v>207</v>
      </c>
      <c r="C106" s="44">
        <v>0</v>
      </c>
      <c r="D106" s="44">
        <v>0</v>
      </c>
      <c r="E106" s="44">
        <v>0</v>
      </c>
      <c r="F106" s="44">
        <v>0</v>
      </c>
      <c r="G106" s="44">
        <v>0</v>
      </c>
    </row>
    <row r="107" spans="1:8" x14ac:dyDescent="0.2">
      <c r="A107" s="43">
        <v>2114</v>
      </c>
      <c r="B107" s="41" t="s">
        <v>208</v>
      </c>
      <c r="C107" s="44">
        <v>0</v>
      </c>
      <c r="D107" s="44">
        <v>0</v>
      </c>
      <c r="E107" s="44">
        <v>0</v>
      </c>
      <c r="F107" s="44">
        <v>0</v>
      </c>
      <c r="G107" s="44">
        <v>0</v>
      </c>
    </row>
    <row r="108" spans="1:8" x14ac:dyDescent="0.2">
      <c r="A108" s="43">
        <v>2115</v>
      </c>
      <c r="B108" s="41" t="s">
        <v>209</v>
      </c>
      <c r="C108" s="44">
        <v>0</v>
      </c>
      <c r="D108" s="44">
        <v>0</v>
      </c>
      <c r="E108" s="44">
        <v>0</v>
      </c>
      <c r="F108" s="44">
        <v>0</v>
      </c>
      <c r="G108" s="44">
        <v>0</v>
      </c>
    </row>
    <row r="109" spans="1:8" x14ac:dyDescent="0.2">
      <c r="A109" s="43">
        <v>2116</v>
      </c>
      <c r="B109" s="41" t="s">
        <v>210</v>
      </c>
      <c r="C109" s="44">
        <v>0</v>
      </c>
      <c r="D109" s="44">
        <v>0</v>
      </c>
      <c r="E109" s="44">
        <v>0</v>
      </c>
      <c r="F109" s="44">
        <v>0</v>
      </c>
      <c r="G109" s="44">
        <v>0</v>
      </c>
    </row>
    <row r="110" spans="1:8" x14ac:dyDescent="0.2">
      <c r="A110" s="43">
        <v>2117</v>
      </c>
      <c r="B110" s="41" t="s">
        <v>211</v>
      </c>
      <c r="C110" s="44">
        <v>5491918.3799999999</v>
      </c>
      <c r="D110" s="44">
        <v>5491918.3799999999</v>
      </c>
      <c r="E110" s="44">
        <v>0</v>
      </c>
      <c r="F110" s="44">
        <v>0</v>
      </c>
      <c r="G110" s="44">
        <v>0</v>
      </c>
    </row>
    <row r="111" spans="1:8" x14ac:dyDescent="0.2">
      <c r="A111" s="43">
        <v>2118</v>
      </c>
      <c r="B111" s="41" t="s">
        <v>212</v>
      </c>
      <c r="C111" s="44">
        <v>0</v>
      </c>
      <c r="D111" s="44">
        <v>0</v>
      </c>
      <c r="E111" s="44">
        <v>0</v>
      </c>
      <c r="F111" s="44">
        <v>0</v>
      </c>
      <c r="G111" s="44">
        <v>0</v>
      </c>
    </row>
    <row r="112" spans="1:8" x14ac:dyDescent="0.2">
      <c r="A112" s="43">
        <v>2119</v>
      </c>
      <c r="B112" s="41" t="s">
        <v>213</v>
      </c>
      <c r="C112" s="44">
        <v>173459.39</v>
      </c>
      <c r="D112" s="44">
        <v>10516.01</v>
      </c>
      <c r="E112" s="44">
        <v>45400</v>
      </c>
      <c r="F112" s="44">
        <v>27800</v>
      </c>
      <c r="G112" s="44">
        <v>89743.38</v>
      </c>
    </row>
    <row r="113" spans="1:8" x14ac:dyDescent="0.2">
      <c r="A113" s="43">
        <v>2120</v>
      </c>
      <c r="B113" s="41" t="s">
        <v>214</v>
      </c>
      <c r="C113" s="44">
        <v>0</v>
      </c>
      <c r="D113" s="44">
        <v>0</v>
      </c>
      <c r="E113" s="44">
        <v>0</v>
      </c>
      <c r="F113" s="44">
        <v>0</v>
      </c>
      <c r="G113" s="44">
        <v>0</v>
      </c>
    </row>
    <row r="114" spans="1:8" x14ac:dyDescent="0.2">
      <c r="A114" s="43">
        <v>2121</v>
      </c>
      <c r="B114" s="41" t="s">
        <v>215</v>
      </c>
      <c r="C114" s="44">
        <v>0</v>
      </c>
      <c r="D114" s="44">
        <v>0</v>
      </c>
      <c r="E114" s="44">
        <v>0</v>
      </c>
      <c r="F114" s="44">
        <v>0</v>
      </c>
      <c r="G114" s="44">
        <v>0</v>
      </c>
    </row>
    <row r="115" spans="1:8" x14ac:dyDescent="0.2">
      <c r="A115" s="43">
        <v>2122</v>
      </c>
      <c r="B115" s="41" t="s">
        <v>216</v>
      </c>
      <c r="C115" s="44">
        <v>0</v>
      </c>
      <c r="D115" s="44">
        <v>0</v>
      </c>
      <c r="E115" s="44">
        <v>0</v>
      </c>
      <c r="F115" s="44">
        <v>0</v>
      </c>
      <c r="G115" s="44">
        <v>0</v>
      </c>
    </row>
    <row r="116" spans="1:8" x14ac:dyDescent="0.2">
      <c r="A116" s="43">
        <v>2129</v>
      </c>
      <c r="B116" s="41" t="s">
        <v>217</v>
      </c>
      <c r="C116" s="44">
        <v>0</v>
      </c>
      <c r="D116" s="44">
        <v>0</v>
      </c>
      <c r="E116" s="44">
        <v>0</v>
      </c>
      <c r="F116" s="44">
        <v>0</v>
      </c>
      <c r="G116" s="44">
        <v>0</v>
      </c>
    </row>
    <row r="118" spans="1:8" x14ac:dyDescent="0.2">
      <c r="A118" s="40" t="s">
        <v>218</v>
      </c>
      <c r="B118" s="40"/>
      <c r="C118" s="40"/>
      <c r="D118" s="40"/>
      <c r="E118" s="40"/>
      <c r="F118" s="40"/>
      <c r="G118" s="40"/>
      <c r="H118" s="40"/>
    </row>
    <row r="119" spans="1:8" x14ac:dyDescent="0.2">
      <c r="A119" s="42" t="s">
        <v>105</v>
      </c>
      <c r="B119" s="42" t="s">
        <v>106</v>
      </c>
      <c r="C119" s="42" t="s">
        <v>107</v>
      </c>
      <c r="D119" s="42" t="s">
        <v>219</v>
      </c>
      <c r="E119" s="42" t="s">
        <v>122</v>
      </c>
      <c r="F119" s="42"/>
      <c r="G119" s="42"/>
      <c r="H119" s="42"/>
    </row>
    <row r="120" spans="1:8" x14ac:dyDescent="0.2">
      <c r="A120" s="43">
        <v>2160</v>
      </c>
      <c r="B120" s="41" t="s">
        <v>220</v>
      </c>
      <c r="C120" s="44">
        <v>0</v>
      </c>
    </row>
    <row r="121" spans="1:8" x14ac:dyDescent="0.2">
      <c r="A121" s="43">
        <v>2161</v>
      </c>
      <c r="B121" s="41" t="s">
        <v>221</v>
      </c>
      <c r="C121" s="44">
        <v>0</v>
      </c>
    </row>
    <row r="122" spans="1:8" x14ac:dyDescent="0.2">
      <c r="A122" s="43">
        <v>2162</v>
      </c>
      <c r="B122" s="41" t="s">
        <v>222</v>
      </c>
      <c r="C122" s="44">
        <v>0</v>
      </c>
    </row>
    <row r="123" spans="1:8" x14ac:dyDescent="0.2">
      <c r="A123" s="43">
        <v>2163</v>
      </c>
      <c r="B123" s="41" t="s">
        <v>223</v>
      </c>
      <c r="C123" s="44">
        <v>0</v>
      </c>
    </row>
    <row r="124" spans="1:8" x14ac:dyDescent="0.2">
      <c r="A124" s="43">
        <v>2164</v>
      </c>
      <c r="B124" s="41" t="s">
        <v>224</v>
      </c>
      <c r="C124" s="44">
        <v>0</v>
      </c>
    </row>
    <row r="125" spans="1:8" x14ac:dyDescent="0.2">
      <c r="A125" s="43">
        <v>2165</v>
      </c>
      <c r="B125" s="41" t="s">
        <v>225</v>
      </c>
      <c r="C125" s="44">
        <v>0</v>
      </c>
    </row>
    <row r="126" spans="1:8" x14ac:dyDescent="0.2">
      <c r="A126" s="43">
        <v>2166</v>
      </c>
      <c r="B126" s="41" t="s">
        <v>226</v>
      </c>
      <c r="C126" s="44">
        <v>0</v>
      </c>
    </row>
    <row r="127" spans="1:8" x14ac:dyDescent="0.2">
      <c r="A127" s="43">
        <v>2250</v>
      </c>
      <c r="B127" s="41" t="s">
        <v>227</v>
      </c>
      <c r="C127" s="44">
        <v>0</v>
      </c>
    </row>
    <row r="128" spans="1:8" x14ac:dyDescent="0.2">
      <c r="A128" s="43">
        <v>2251</v>
      </c>
      <c r="B128" s="41" t="s">
        <v>228</v>
      </c>
      <c r="C128" s="44">
        <v>0</v>
      </c>
    </row>
    <row r="129" spans="1:8" x14ac:dyDescent="0.2">
      <c r="A129" s="43">
        <v>2252</v>
      </c>
      <c r="B129" s="41" t="s">
        <v>229</v>
      </c>
      <c r="C129" s="44">
        <v>0</v>
      </c>
    </row>
    <row r="130" spans="1:8" x14ac:dyDescent="0.2">
      <c r="A130" s="43">
        <v>2253</v>
      </c>
      <c r="B130" s="41" t="s">
        <v>230</v>
      </c>
      <c r="C130" s="44">
        <v>0</v>
      </c>
    </row>
    <row r="131" spans="1:8" x14ac:dyDescent="0.2">
      <c r="A131" s="43">
        <v>2254</v>
      </c>
      <c r="B131" s="41" t="s">
        <v>231</v>
      </c>
      <c r="C131" s="44">
        <v>0</v>
      </c>
    </row>
    <row r="132" spans="1:8" x14ac:dyDescent="0.2">
      <c r="A132" s="43">
        <v>2255</v>
      </c>
      <c r="B132" s="41" t="s">
        <v>232</v>
      </c>
      <c r="C132" s="44">
        <v>0</v>
      </c>
    </row>
    <row r="133" spans="1:8" x14ac:dyDescent="0.2">
      <c r="A133" s="43">
        <v>2256</v>
      </c>
      <c r="B133" s="41" t="s">
        <v>233</v>
      </c>
      <c r="C133" s="44">
        <v>0</v>
      </c>
    </row>
    <row r="135" spans="1:8" x14ac:dyDescent="0.2">
      <c r="A135" s="40" t="s">
        <v>234</v>
      </c>
      <c r="B135" s="40"/>
      <c r="C135" s="40"/>
      <c r="D135" s="40"/>
      <c r="E135" s="40"/>
      <c r="F135" s="40"/>
      <c r="G135" s="40"/>
      <c r="H135" s="40"/>
    </row>
    <row r="136" spans="1:8" x14ac:dyDescent="0.2">
      <c r="A136" s="47" t="s">
        <v>105</v>
      </c>
      <c r="B136" s="47" t="s">
        <v>106</v>
      </c>
      <c r="C136" s="47" t="s">
        <v>107</v>
      </c>
      <c r="D136" s="47" t="s">
        <v>219</v>
      </c>
      <c r="E136" s="47" t="s">
        <v>122</v>
      </c>
      <c r="F136" s="47"/>
      <c r="G136" s="47"/>
      <c r="H136" s="47"/>
    </row>
    <row r="137" spans="1:8" x14ac:dyDescent="0.2">
      <c r="A137" s="43">
        <v>2159</v>
      </c>
      <c r="B137" s="41" t="s">
        <v>235</v>
      </c>
      <c r="C137" s="44">
        <v>0</v>
      </c>
    </row>
    <row r="138" spans="1:8" x14ac:dyDescent="0.2">
      <c r="A138" s="43">
        <v>2199</v>
      </c>
      <c r="B138" s="41" t="s">
        <v>236</v>
      </c>
      <c r="C138" s="44">
        <v>0</v>
      </c>
    </row>
    <row r="139" spans="1:8" x14ac:dyDescent="0.2">
      <c r="A139" s="43">
        <v>2240</v>
      </c>
      <c r="B139" s="41" t="s">
        <v>237</v>
      </c>
      <c r="C139" s="44">
        <v>0</v>
      </c>
    </row>
    <row r="140" spans="1:8" x14ac:dyDescent="0.2">
      <c r="A140" s="43">
        <v>2241</v>
      </c>
      <c r="B140" s="41" t="s">
        <v>238</v>
      </c>
      <c r="C140" s="44">
        <v>0</v>
      </c>
    </row>
    <row r="141" spans="1:8" x14ac:dyDescent="0.2">
      <c r="A141" s="43">
        <v>2242</v>
      </c>
      <c r="B141" s="41" t="s">
        <v>239</v>
      </c>
      <c r="C141" s="44">
        <v>0</v>
      </c>
    </row>
    <row r="142" spans="1:8" x14ac:dyDescent="0.2">
      <c r="A142" s="43">
        <v>2249</v>
      </c>
      <c r="B142" s="41" t="s">
        <v>240</v>
      </c>
      <c r="C142" s="44">
        <v>0</v>
      </c>
    </row>
    <row r="144" spans="1:8" x14ac:dyDescent="0.2">
      <c r="A144" s="14" t="s">
        <v>241</v>
      </c>
    </row>
  </sheetData>
  <mergeCells count="3">
    <mergeCell ref="A1:F1"/>
    <mergeCell ref="A2:F2"/>
    <mergeCell ref="A3:F3"/>
  </mergeCells>
  <pageMargins left="0.7" right="0.7" top="0.75" bottom="0.75" header="0.3" footer="0.3"/>
  <pageSetup paperSize="9" scale="6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3"/>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16384" width="9.140625" style="41"/>
  </cols>
  <sheetData>
    <row r="1" spans="1:5" s="48" customFormat="1" x14ac:dyDescent="0.25">
      <c r="A1" s="809" t="s">
        <v>440</v>
      </c>
      <c r="B1" s="809"/>
      <c r="C1" s="809"/>
      <c r="D1" s="36" t="s">
        <v>98</v>
      </c>
      <c r="E1" s="37">
        <v>2020</v>
      </c>
    </row>
    <row r="2" spans="1:5" s="38" customFormat="1" x14ac:dyDescent="0.25">
      <c r="A2" s="809" t="s">
        <v>242</v>
      </c>
      <c r="B2" s="809"/>
      <c r="C2" s="809"/>
      <c r="D2" s="36" t="s">
        <v>100</v>
      </c>
      <c r="E2" s="37" t="s">
        <v>441</v>
      </c>
    </row>
    <row r="3" spans="1:5" s="38" customFormat="1" x14ac:dyDescent="0.25">
      <c r="A3" s="809" t="s">
        <v>101</v>
      </c>
      <c r="B3" s="809"/>
      <c r="C3" s="809"/>
      <c r="D3" s="36" t="s">
        <v>102</v>
      </c>
      <c r="E3" s="37">
        <v>4</v>
      </c>
    </row>
    <row r="4" spans="1:5" x14ac:dyDescent="0.2">
      <c r="A4" s="39" t="s">
        <v>103</v>
      </c>
      <c r="B4" s="40"/>
      <c r="C4" s="40"/>
      <c r="D4" s="40"/>
      <c r="E4" s="40"/>
    </row>
    <row r="6" spans="1:5" x14ac:dyDescent="0.2">
      <c r="A6" s="49" t="s">
        <v>243</v>
      </c>
      <c r="B6" s="49"/>
      <c r="C6" s="49"/>
      <c r="D6" s="49"/>
      <c r="E6" s="49"/>
    </row>
    <row r="7" spans="1:5" x14ac:dyDescent="0.2">
      <c r="A7" s="50" t="s">
        <v>105</v>
      </c>
      <c r="B7" s="50" t="s">
        <v>106</v>
      </c>
      <c r="C7" s="50" t="s">
        <v>107</v>
      </c>
      <c r="D7" s="50" t="s">
        <v>244</v>
      </c>
      <c r="E7" s="50"/>
    </row>
    <row r="8" spans="1:5" x14ac:dyDescent="0.2">
      <c r="A8" s="51">
        <v>4100</v>
      </c>
      <c r="B8" s="52" t="s">
        <v>245</v>
      </c>
      <c r="C8" s="53">
        <v>6554106.0700000003</v>
      </c>
      <c r="D8" s="52"/>
      <c r="E8" s="54"/>
    </row>
    <row r="9" spans="1:5" x14ac:dyDescent="0.2">
      <c r="A9" s="51">
        <v>4110</v>
      </c>
      <c r="B9" s="52" t="s">
        <v>246</v>
      </c>
      <c r="C9" s="53">
        <v>0</v>
      </c>
      <c r="D9" s="52"/>
      <c r="E9" s="54"/>
    </row>
    <row r="10" spans="1:5" x14ac:dyDescent="0.2">
      <c r="A10" s="51">
        <v>4111</v>
      </c>
      <c r="B10" s="52" t="s">
        <v>247</v>
      </c>
      <c r="C10" s="53">
        <v>0</v>
      </c>
      <c r="D10" s="52"/>
      <c r="E10" s="54"/>
    </row>
    <row r="11" spans="1:5" x14ac:dyDescent="0.2">
      <c r="A11" s="51">
        <v>4112</v>
      </c>
      <c r="B11" s="52" t="s">
        <v>248</v>
      </c>
      <c r="C11" s="53">
        <v>0</v>
      </c>
      <c r="D11" s="52"/>
      <c r="E11" s="54"/>
    </row>
    <row r="12" spans="1:5" x14ac:dyDescent="0.2">
      <c r="A12" s="51">
        <v>4113</v>
      </c>
      <c r="B12" s="52" t="s">
        <v>249</v>
      </c>
      <c r="C12" s="53">
        <v>0</v>
      </c>
      <c r="D12" s="52"/>
      <c r="E12" s="54"/>
    </row>
    <row r="13" spans="1:5" x14ac:dyDescent="0.2">
      <c r="A13" s="51">
        <v>4114</v>
      </c>
      <c r="B13" s="52" t="s">
        <v>250</v>
      </c>
      <c r="C13" s="53">
        <v>0</v>
      </c>
      <c r="D13" s="52"/>
      <c r="E13" s="54"/>
    </row>
    <row r="14" spans="1:5" x14ac:dyDescent="0.2">
      <c r="A14" s="51">
        <v>4115</v>
      </c>
      <c r="B14" s="52" t="s">
        <v>251</v>
      </c>
      <c r="C14" s="53">
        <v>0</v>
      </c>
      <c r="D14" s="52"/>
      <c r="E14" s="54"/>
    </row>
    <row r="15" spans="1:5" x14ac:dyDescent="0.2">
      <c r="A15" s="51">
        <v>4116</v>
      </c>
      <c r="B15" s="52" t="s">
        <v>252</v>
      </c>
      <c r="C15" s="53">
        <v>0</v>
      </c>
      <c r="D15" s="52"/>
      <c r="E15" s="54"/>
    </row>
    <row r="16" spans="1:5" x14ac:dyDescent="0.2">
      <c r="A16" s="51">
        <v>4117</v>
      </c>
      <c r="B16" s="52" t="s">
        <v>253</v>
      </c>
      <c r="C16" s="53">
        <v>0</v>
      </c>
      <c r="D16" s="52"/>
      <c r="E16" s="54"/>
    </row>
    <row r="17" spans="1:5" ht="22.5" x14ac:dyDescent="0.2">
      <c r="A17" s="51">
        <v>4118</v>
      </c>
      <c r="B17" s="55" t="s">
        <v>254</v>
      </c>
      <c r="C17" s="53">
        <v>0</v>
      </c>
      <c r="D17" s="52"/>
      <c r="E17" s="54"/>
    </row>
    <row r="18" spans="1:5" x14ac:dyDescent="0.2">
      <c r="A18" s="51">
        <v>4119</v>
      </c>
      <c r="B18" s="52" t="s">
        <v>255</v>
      </c>
      <c r="C18" s="53">
        <v>0</v>
      </c>
      <c r="D18" s="52"/>
      <c r="E18" s="54"/>
    </row>
    <row r="19" spans="1:5" x14ac:dyDescent="0.2">
      <c r="A19" s="51">
        <v>4120</v>
      </c>
      <c r="B19" s="52" t="s">
        <v>256</v>
      </c>
      <c r="C19" s="53">
        <v>0</v>
      </c>
      <c r="D19" s="52"/>
      <c r="E19" s="54"/>
    </row>
    <row r="20" spans="1:5" x14ac:dyDescent="0.2">
      <c r="A20" s="51">
        <v>4121</v>
      </c>
      <c r="B20" s="52" t="s">
        <v>257</v>
      </c>
      <c r="C20" s="53">
        <v>0</v>
      </c>
      <c r="D20" s="52"/>
      <c r="E20" s="54"/>
    </row>
    <row r="21" spans="1:5" x14ac:dyDescent="0.2">
      <c r="A21" s="51">
        <v>4122</v>
      </c>
      <c r="B21" s="52" t="s">
        <v>258</v>
      </c>
      <c r="C21" s="53">
        <v>0</v>
      </c>
      <c r="D21" s="52"/>
      <c r="E21" s="54"/>
    </row>
    <row r="22" spans="1:5" x14ac:dyDescent="0.2">
      <c r="A22" s="51">
        <v>4123</v>
      </c>
      <c r="B22" s="52" t="s">
        <v>259</v>
      </c>
      <c r="C22" s="53">
        <v>0</v>
      </c>
      <c r="D22" s="52"/>
      <c r="E22" s="54"/>
    </row>
    <row r="23" spans="1:5" x14ac:dyDescent="0.2">
      <c r="A23" s="51">
        <v>4124</v>
      </c>
      <c r="B23" s="52" t="s">
        <v>260</v>
      </c>
      <c r="C23" s="53">
        <v>0</v>
      </c>
      <c r="D23" s="52"/>
      <c r="E23" s="54"/>
    </row>
    <row r="24" spans="1:5" x14ac:dyDescent="0.2">
      <c r="A24" s="51">
        <v>4129</v>
      </c>
      <c r="B24" s="52" t="s">
        <v>261</v>
      </c>
      <c r="C24" s="53">
        <v>0</v>
      </c>
      <c r="D24" s="52"/>
      <c r="E24" s="54"/>
    </row>
    <row r="25" spans="1:5" x14ac:dyDescent="0.2">
      <c r="A25" s="51">
        <v>4130</v>
      </c>
      <c r="B25" s="52" t="s">
        <v>262</v>
      </c>
      <c r="C25" s="53">
        <v>0</v>
      </c>
      <c r="D25" s="52"/>
      <c r="E25" s="54"/>
    </row>
    <row r="26" spans="1:5" x14ac:dyDescent="0.2">
      <c r="A26" s="51">
        <v>4131</v>
      </c>
      <c r="B26" s="52" t="s">
        <v>263</v>
      </c>
      <c r="C26" s="53">
        <v>0</v>
      </c>
      <c r="D26" s="52"/>
      <c r="E26" s="54"/>
    </row>
    <row r="27" spans="1:5" ht="22.5" x14ac:dyDescent="0.2">
      <c r="A27" s="51">
        <v>4132</v>
      </c>
      <c r="B27" s="55" t="s">
        <v>264</v>
      </c>
      <c r="C27" s="53">
        <v>0</v>
      </c>
      <c r="D27" s="52"/>
      <c r="E27" s="54"/>
    </row>
    <row r="28" spans="1:5" x14ac:dyDescent="0.2">
      <c r="A28" s="51">
        <v>4140</v>
      </c>
      <c r="B28" s="52" t="s">
        <v>265</v>
      </c>
      <c r="C28" s="53">
        <v>2270841</v>
      </c>
      <c r="D28" s="52"/>
      <c r="E28" s="54"/>
    </row>
    <row r="29" spans="1:5" x14ac:dyDescent="0.2">
      <c r="A29" s="51">
        <v>4141</v>
      </c>
      <c r="B29" s="52" t="s">
        <v>266</v>
      </c>
      <c r="C29" s="53">
        <v>0</v>
      </c>
      <c r="D29" s="52"/>
      <c r="E29" s="54"/>
    </row>
    <row r="30" spans="1:5" x14ac:dyDescent="0.2">
      <c r="A30" s="51">
        <v>4143</v>
      </c>
      <c r="B30" s="52" t="s">
        <v>267</v>
      </c>
      <c r="C30" s="53">
        <v>2270841</v>
      </c>
      <c r="D30" s="52"/>
      <c r="E30" s="54"/>
    </row>
    <row r="31" spans="1:5" x14ac:dyDescent="0.2">
      <c r="A31" s="51">
        <v>4144</v>
      </c>
      <c r="B31" s="52" t="s">
        <v>268</v>
      </c>
      <c r="C31" s="53">
        <v>0</v>
      </c>
      <c r="D31" s="52"/>
      <c r="E31" s="54"/>
    </row>
    <row r="32" spans="1:5" ht="22.5" x14ac:dyDescent="0.2">
      <c r="A32" s="51">
        <v>4145</v>
      </c>
      <c r="B32" s="55" t="s">
        <v>269</v>
      </c>
      <c r="C32" s="53">
        <v>0</v>
      </c>
      <c r="D32" s="52"/>
      <c r="E32" s="54"/>
    </row>
    <row r="33" spans="1:5" x14ac:dyDescent="0.2">
      <c r="A33" s="51">
        <v>4149</v>
      </c>
      <c r="B33" s="52" t="s">
        <v>270</v>
      </c>
      <c r="C33" s="53">
        <v>0</v>
      </c>
      <c r="D33" s="52"/>
      <c r="E33" s="54"/>
    </row>
    <row r="34" spans="1:5" x14ac:dyDescent="0.2">
      <c r="A34" s="51">
        <v>4150</v>
      </c>
      <c r="B34" s="52" t="s">
        <v>271</v>
      </c>
      <c r="C34" s="53">
        <v>2449868.5</v>
      </c>
      <c r="D34" s="52"/>
      <c r="E34" s="54"/>
    </row>
    <row r="35" spans="1:5" x14ac:dyDescent="0.2">
      <c r="A35" s="51">
        <v>4151</v>
      </c>
      <c r="B35" s="52" t="s">
        <v>271</v>
      </c>
      <c r="C35" s="53">
        <v>0</v>
      </c>
      <c r="D35" s="52"/>
      <c r="E35" s="54"/>
    </row>
    <row r="36" spans="1:5" ht="22.5" x14ac:dyDescent="0.2">
      <c r="A36" s="51">
        <v>4154</v>
      </c>
      <c r="B36" s="55" t="s">
        <v>272</v>
      </c>
      <c r="C36" s="53">
        <v>0</v>
      </c>
      <c r="D36" s="52"/>
      <c r="E36" s="54"/>
    </row>
    <row r="37" spans="1:5" x14ac:dyDescent="0.2">
      <c r="A37" s="51">
        <v>4160</v>
      </c>
      <c r="B37" s="52" t="s">
        <v>273</v>
      </c>
      <c r="C37" s="53">
        <v>1833396.57</v>
      </c>
      <c r="D37" s="52"/>
      <c r="E37" s="54"/>
    </row>
    <row r="38" spans="1:5" x14ac:dyDescent="0.2">
      <c r="A38" s="51">
        <v>4161</v>
      </c>
      <c r="B38" s="52" t="s">
        <v>274</v>
      </c>
      <c r="C38" s="53">
        <v>0</v>
      </c>
      <c r="D38" s="52"/>
      <c r="E38" s="54"/>
    </row>
    <row r="39" spans="1:5" x14ac:dyDescent="0.2">
      <c r="A39" s="51">
        <v>4162</v>
      </c>
      <c r="B39" s="52" t="s">
        <v>275</v>
      </c>
      <c r="C39" s="53">
        <v>0</v>
      </c>
      <c r="D39" s="52"/>
      <c r="E39" s="54"/>
    </row>
    <row r="40" spans="1:5" x14ac:dyDescent="0.2">
      <c r="A40" s="51">
        <v>4163</v>
      </c>
      <c r="B40" s="52" t="s">
        <v>276</v>
      </c>
      <c r="C40" s="53">
        <v>0</v>
      </c>
      <c r="D40" s="52"/>
      <c r="E40" s="54"/>
    </row>
    <row r="41" spans="1:5" x14ac:dyDescent="0.2">
      <c r="A41" s="51">
        <v>4164</v>
      </c>
      <c r="B41" s="52" t="s">
        <v>277</v>
      </c>
      <c r="C41" s="53">
        <v>0</v>
      </c>
      <c r="D41" s="52"/>
      <c r="E41" s="54"/>
    </row>
    <row r="42" spans="1:5" x14ac:dyDescent="0.2">
      <c r="A42" s="51">
        <v>4165</v>
      </c>
      <c r="B42" s="52" t="s">
        <v>278</v>
      </c>
      <c r="C42" s="53">
        <v>0</v>
      </c>
      <c r="D42" s="52"/>
      <c r="E42" s="54"/>
    </row>
    <row r="43" spans="1:5" ht="22.5" x14ac:dyDescent="0.2">
      <c r="A43" s="51">
        <v>4166</v>
      </c>
      <c r="B43" s="55" t="s">
        <v>279</v>
      </c>
      <c r="C43" s="53">
        <v>0</v>
      </c>
      <c r="D43" s="52"/>
      <c r="E43" s="54"/>
    </row>
    <row r="44" spans="1:5" x14ac:dyDescent="0.2">
      <c r="A44" s="51">
        <v>4168</v>
      </c>
      <c r="B44" s="52" t="s">
        <v>280</v>
      </c>
      <c r="C44" s="53">
        <v>0</v>
      </c>
      <c r="D44" s="52"/>
      <c r="E44" s="54"/>
    </row>
    <row r="45" spans="1:5" x14ac:dyDescent="0.2">
      <c r="A45" s="51">
        <v>4169</v>
      </c>
      <c r="B45" s="52" t="s">
        <v>281</v>
      </c>
      <c r="C45" s="53">
        <v>1833396.57</v>
      </c>
      <c r="D45" s="52"/>
      <c r="E45" s="54"/>
    </row>
    <row r="46" spans="1:5" x14ac:dyDescent="0.2">
      <c r="A46" s="51">
        <v>4170</v>
      </c>
      <c r="B46" s="52" t="s">
        <v>282</v>
      </c>
      <c r="C46" s="53">
        <v>0</v>
      </c>
      <c r="D46" s="52"/>
      <c r="E46" s="54"/>
    </row>
    <row r="47" spans="1:5" x14ac:dyDescent="0.2">
      <c r="A47" s="51">
        <v>4171</v>
      </c>
      <c r="B47" s="52" t="s">
        <v>283</v>
      </c>
      <c r="C47" s="53">
        <v>0</v>
      </c>
      <c r="D47" s="52"/>
      <c r="E47" s="54"/>
    </row>
    <row r="48" spans="1:5" x14ac:dyDescent="0.2">
      <c r="A48" s="51">
        <v>4172</v>
      </c>
      <c r="B48" s="52" t="s">
        <v>284</v>
      </c>
      <c r="C48" s="53">
        <v>0</v>
      </c>
      <c r="D48" s="52"/>
      <c r="E48" s="54"/>
    </row>
    <row r="49" spans="1:5" ht="22.5" x14ac:dyDescent="0.2">
      <c r="A49" s="51">
        <v>4173</v>
      </c>
      <c r="B49" s="55" t="s">
        <v>285</v>
      </c>
      <c r="C49" s="53">
        <v>0</v>
      </c>
      <c r="D49" s="52"/>
      <c r="E49" s="54"/>
    </row>
    <row r="50" spans="1:5" ht="22.5" x14ac:dyDescent="0.2">
      <c r="A50" s="51">
        <v>4174</v>
      </c>
      <c r="B50" s="55" t="s">
        <v>286</v>
      </c>
      <c r="C50" s="53">
        <v>0</v>
      </c>
      <c r="D50" s="52"/>
      <c r="E50" s="54"/>
    </row>
    <row r="51" spans="1:5" ht="22.5" x14ac:dyDescent="0.2">
      <c r="A51" s="51">
        <v>4175</v>
      </c>
      <c r="B51" s="55" t="s">
        <v>287</v>
      </c>
      <c r="C51" s="53">
        <v>0</v>
      </c>
      <c r="D51" s="52"/>
      <c r="E51" s="54"/>
    </row>
    <row r="52" spans="1:5" ht="22.5" x14ac:dyDescent="0.2">
      <c r="A52" s="51">
        <v>4176</v>
      </c>
      <c r="B52" s="55" t="s">
        <v>288</v>
      </c>
      <c r="C52" s="53">
        <v>0</v>
      </c>
      <c r="D52" s="52"/>
      <c r="E52" s="54"/>
    </row>
    <row r="53" spans="1:5" ht="22.5" x14ac:dyDescent="0.2">
      <c r="A53" s="51">
        <v>4177</v>
      </c>
      <c r="B53" s="55" t="s">
        <v>289</v>
      </c>
      <c r="C53" s="53">
        <v>0</v>
      </c>
      <c r="D53" s="52"/>
      <c r="E53" s="54"/>
    </row>
    <row r="54" spans="1:5" ht="22.5" x14ac:dyDescent="0.2">
      <c r="A54" s="51">
        <v>4178</v>
      </c>
      <c r="B54" s="55" t="s">
        <v>290</v>
      </c>
      <c r="C54" s="53">
        <v>0</v>
      </c>
      <c r="D54" s="52"/>
      <c r="E54" s="54"/>
    </row>
    <row r="55" spans="1:5" x14ac:dyDescent="0.2">
      <c r="A55" s="51"/>
      <c r="B55" s="55"/>
      <c r="C55" s="53"/>
      <c r="D55" s="52"/>
      <c r="E55" s="54"/>
    </row>
    <row r="56" spans="1:5" x14ac:dyDescent="0.2">
      <c r="A56" s="49" t="s">
        <v>291</v>
      </c>
      <c r="B56" s="49"/>
      <c r="C56" s="49"/>
      <c r="D56" s="49"/>
      <c r="E56" s="49"/>
    </row>
    <row r="57" spans="1:5" x14ac:dyDescent="0.2">
      <c r="A57" s="50" t="s">
        <v>105</v>
      </c>
      <c r="B57" s="50" t="s">
        <v>106</v>
      </c>
      <c r="C57" s="50" t="s">
        <v>107</v>
      </c>
      <c r="D57" s="50" t="s">
        <v>244</v>
      </c>
      <c r="E57" s="50"/>
    </row>
    <row r="58" spans="1:5" ht="33.75" x14ac:dyDescent="0.2">
      <c r="A58" s="51">
        <v>4200</v>
      </c>
      <c r="B58" s="55" t="s">
        <v>292</v>
      </c>
      <c r="C58" s="53">
        <v>117960926</v>
      </c>
      <c r="D58" s="52"/>
      <c r="E58" s="54"/>
    </row>
    <row r="59" spans="1:5" ht="22.5" x14ac:dyDescent="0.2">
      <c r="A59" s="51">
        <v>4210</v>
      </c>
      <c r="B59" s="55" t="s">
        <v>293</v>
      </c>
      <c r="C59" s="53">
        <v>4164086</v>
      </c>
      <c r="D59" s="52"/>
      <c r="E59" s="54"/>
    </row>
    <row r="60" spans="1:5" x14ac:dyDescent="0.2">
      <c r="A60" s="51">
        <v>4211</v>
      </c>
      <c r="B60" s="52" t="s">
        <v>294</v>
      </c>
      <c r="C60" s="53">
        <v>0</v>
      </c>
      <c r="D60" s="52"/>
      <c r="E60" s="54"/>
    </row>
    <row r="61" spans="1:5" x14ac:dyDescent="0.2">
      <c r="A61" s="51">
        <v>4212</v>
      </c>
      <c r="B61" s="52" t="s">
        <v>295</v>
      </c>
      <c r="C61" s="53">
        <v>0</v>
      </c>
      <c r="D61" s="52"/>
      <c r="E61" s="54"/>
    </row>
    <row r="62" spans="1:5" x14ac:dyDescent="0.2">
      <c r="A62" s="51">
        <v>4213</v>
      </c>
      <c r="B62" s="52" t="s">
        <v>296</v>
      </c>
      <c r="C62" s="53">
        <v>4164086</v>
      </c>
      <c r="D62" s="52"/>
      <c r="E62" s="54"/>
    </row>
    <row r="63" spans="1:5" x14ac:dyDescent="0.2">
      <c r="A63" s="51">
        <v>4214</v>
      </c>
      <c r="B63" s="52" t="s">
        <v>297</v>
      </c>
      <c r="C63" s="53">
        <v>0</v>
      </c>
      <c r="D63" s="52"/>
      <c r="E63" s="54"/>
    </row>
    <row r="64" spans="1:5" x14ac:dyDescent="0.2">
      <c r="A64" s="51">
        <v>4215</v>
      </c>
      <c r="B64" s="52" t="s">
        <v>298</v>
      </c>
      <c r="C64" s="53">
        <v>0</v>
      </c>
      <c r="D64" s="52"/>
      <c r="E64" s="54"/>
    </row>
    <row r="65" spans="1:5" x14ac:dyDescent="0.2">
      <c r="A65" s="51">
        <v>4220</v>
      </c>
      <c r="B65" s="52" t="s">
        <v>299</v>
      </c>
      <c r="C65" s="53">
        <v>113796840</v>
      </c>
      <c r="D65" s="52"/>
      <c r="E65" s="54"/>
    </row>
    <row r="66" spans="1:5" x14ac:dyDescent="0.2">
      <c r="A66" s="51">
        <v>4221</v>
      </c>
      <c r="B66" s="52" t="s">
        <v>300</v>
      </c>
      <c r="C66" s="53">
        <v>0</v>
      </c>
      <c r="D66" s="52"/>
      <c r="E66" s="54"/>
    </row>
    <row r="67" spans="1:5" x14ac:dyDescent="0.2">
      <c r="A67" s="51">
        <v>4223</v>
      </c>
      <c r="B67" s="52" t="s">
        <v>301</v>
      </c>
      <c r="C67" s="53">
        <v>113796840</v>
      </c>
      <c r="D67" s="52"/>
      <c r="E67" s="54"/>
    </row>
    <row r="68" spans="1:5" x14ac:dyDescent="0.2">
      <c r="A68" s="51">
        <v>4225</v>
      </c>
      <c r="B68" s="52" t="s">
        <v>302</v>
      </c>
      <c r="C68" s="53">
        <v>0</v>
      </c>
      <c r="D68" s="52"/>
      <c r="E68" s="54"/>
    </row>
    <row r="69" spans="1:5" x14ac:dyDescent="0.2">
      <c r="A69" s="51">
        <v>4227</v>
      </c>
      <c r="B69" s="52" t="s">
        <v>303</v>
      </c>
      <c r="C69" s="53">
        <v>0</v>
      </c>
      <c r="D69" s="52"/>
      <c r="E69" s="54"/>
    </row>
    <row r="70" spans="1:5" x14ac:dyDescent="0.2">
      <c r="A70" s="54"/>
      <c r="B70" s="54"/>
      <c r="C70" s="54"/>
      <c r="D70" s="54"/>
      <c r="E70" s="54"/>
    </row>
    <row r="71" spans="1:5" x14ac:dyDescent="0.2">
      <c r="A71" s="49" t="s">
        <v>304</v>
      </c>
      <c r="B71" s="49"/>
      <c r="C71" s="49"/>
      <c r="D71" s="49"/>
      <c r="E71" s="49"/>
    </row>
    <row r="72" spans="1:5" x14ac:dyDescent="0.2">
      <c r="A72" s="50" t="s">
        <v>105</v>
      </c>
      <c r="B72" s="50" t="s">
        <v>106</v>
      </c>
      <c r="C72" s="50" t="s">
        <v>107</v>
      </c>
      <c r="D72" s="50" t="s">
        <v>219</v>
      </c>
      <c r="E72" s="50" t="s">
        <v>122</v>
      </c>
    </row>
    <row r="73" spans="1:5" x14ac:dyDescent="0.2">
      <c r="A73" s="56">
        <v>4300</v>
      </c>
      <c r="B73" s="52" t="s">
        <v>305</v>
      </c>
      <c r="C73" s="53">
        <v>1240607.5</v>
      </c>
      <c r="D73" s="52"/>
      <c r="E73" s="52"/>
    </row>
    <row r="74" spans="1:5" x14ac:dyDescent="0.2">
      <c r="A74" s="56">
        <v>4310</v>
      </c>
      <c r="B74" s="52" t="s">
        <v>306</v>
      </c>
      <c r="C74" s="53">
        <v>1240607.5</v>
      </c>
      <c r="D74" s="52"/>
      <c r="E74" s="52"/>
    </row>
    <row r="75" spans="1:5" x14ac:dyDescent="0.2">
      <c r="A75" s="56">
        <v>4311</v>
      </c>
      <c r="B75" s="52" t="s">
        <v>307</v>
      </c>
      <c r="C75" s="53">
        <v>1240607.5</v>
      </c>
      <c r="D75" s="52"/>
      <c r="E75" s="52"/>
    </row>
    <row r="76" spans="1:5" x14ac:dyDescent="0.2">
      <c r="A76" s="56">
        <v>4319</v>
      </c>
      <c r="B76" s="52" t="s">
        <v>308</v>
      </c>
      <c r="C76" s="53">
        <v>0</v>
      </c>
      <c r="D76" s="52"/>
      <c r="E76" s="52"/>
    </row>
    <row r="77" spans="1:5" x14ac:dyDescent="0.2">
      <c r="A77" s="56">
        <v>4320</v>
      </c>
      <c r="B77" s="52" t="s">
        <v>309</v>
      </c>
      <c r="C77" s="53">
        <v>0</v>
      </c>
      <c r="D77" s="52"/>
      <c r="E77" s="52"/>
    </row>
    <row r="78" spans="1:5" x14ac:dyDescent="0.2">
      <c r="A78" s="56">
        <v>4321</v>
      </c>
      <c r="B78" s="52" t="s">
        <v>310</v>
      </c>
      <c r="C78" s="53">
        <v>0</v>
      </c>
      <c r="D78" s="52"/>
      <c r="E78" s="52"/>
    </row>
    <row r="79" spans="1:5" x14ac:dyDescent="0.2">
      <c r="A79" s="56">
        <v>4322</v>
      </c>
      <c r="B79" s="52" t="s">
        <v>311</v>
      </c>
      <c r="C79" s="53">
        <v>0</v>
      </c>
      <c r="D79" s="52"/>
      <c r="E79" s="52"/>
    </row>
    <row r="80" spans="1:5" x14ac:dyDescent="0.2">
      <c r="A80" s="56">
        <v>4323</v>
      </c>
      <c r="B80" s="52" t="s">
        <v>312</v>
      </c>
      <c r="C80" s="53">
        <v>0</v>
      </c>
      <c r="D80" s="52"/>
      <c r="E80" s="52"/>
    </row>
    <row r="81" spans="1:5" x14ac:dyDescent="0.2">
      <c r="A81" s="56">
        <v>4324</v>
      </c>
      <c r="B81" s="52" t="s">
        <v>313</v>
      </c>
      <c r="C81" s="53">
        <v>0</v>
      </c>
      <c r="D81" s="52"/>
      <c r="E81" s="52"/>
    </row>
    <row r="82" spans="1:5" x14ac:dyDescent="0.2">
      <c r="A82" s="56">
        <v>4325</v>
      </c>
      <c r="B82" s="52" t="s">
        <v>314</v>
      </c>
      <c r="C82" s="53">
        <v>0</v>
      </c>
      <c r="D82" s="52"/>
      <c r="E82" s="52"/>
    </row>
    <row r="83" spans="1:5" x14ac:dyDescent="0.2">
      <c r="A83" s="56">
        <v>4330</v>
      </c>
      <c r="B83" s="52" t="s">
        <v>315</v>
      </c>
      <c r="C83" s="53">
        <v>0</v>
      </c>
      <c r="D83" s="52"/>
      <c r="E83" s="52"/>
    </row>
    <row r="84" spans="1:5" x14ac:dyDescent="0.2">
      <c r="A84" s="56">
        <v>4331</v>
      </c>
      <c r="B84" s="52" t="s">
        <v>315</v>
      </c>
      <c r="C84" s="53">
        <v>0</v>
      </c>
      <c r="D84" s="52"/>
      <c r="E84" s="52"/>
    </row>
    <row r="85" spans="1:5" x14ac:dyDescent="0.2">
      <c r="A85" s="56">
        <v>4340</v>
      </c>
      <c r="B85" s="52" t="s">
        <v>316</v>
      </c>
      <c r="C85" s="53">
        <v>0</v>
      </c>
      <c r="D85" s="52"/>
      <c r="E85" s="52"/>
    </row>
    <row r="86" spans="1:5" x14ac:dyDescent="0.2">
      <c r="A86" s="56">
        <v>4341</v>
      </c>
      <c r="B86" s="52" t="s">
        <v>316</v>
      </c>
      <c r="C86" s="53">
        <v>0</v>
      </c>
      <c r="D86" s="52"/>
      <c r="E86" s="52"/>
    </row>
    <row r="87" spans="1:5" x14ac:dyDescent="0.2">
      <c r="A87" s="56">
        <v>4390</v>
      </c>
      <c r="B87" s="52" t="s">
        <v>317</v>
      </c>
      <c r="C87" s="53">
        <v>0</v>
      </c>
      <c r="D87" s="52"/>
      <c r="E87" s="52"/>
    </row>
    <row r="88" spans="1:5" x14ac:dyDescent="0.2">
      <c r="A88" s="56">
        <v>4392</v>
      </c>
      <c r="B88" s="52" t="s">
        <v>318</v>
      </c>
      <c r="C88" s="53">
        <v>0</v>
      </c>
      <c r="D88" s="52"/>
      <c r="E88" s="52"/>
    </row>
    <row r="89" spans="1:5" x14ac:dyDescent="0.2">
      <c r="A89" s="56">
        <v>4393</v>
      </c>
      <c r="B89" s="52" t="s">
        <v>319</v>
      </c>
      <c r="C89" s="53">
        <v>0</v>
      </c>
      <c r="D89" s="52"/>
      <c r="E89" s="52"/>
    </row>
    <row r="90" spans="1:5" x14ac:dyDescent="0.2">
      <c r="A90" s="56">
        <v>4394</v>
      </c>
      <c r="B90" s="52" t="s">
        <v>320</v>
      </c>
      <c r="C90" s="53">
        <v>0</v>
      </c>
      <c r="D90" s="52"/>
      <c r="E90" s="52"/>
    </row>
    <row r="91" spans="1:5" x14ac:dyDescent="0.2">
      <c r="A91" s="56">
        <v>4395</v>
      </c>
      <c r="B91" s="52" t="s">
        <v>321</v>
      </c>
      <c r="C91" s="53">
        <v>0</v>
      </c>
      <c r="D91" s="52"/>
      <c r="E91" s="52"/>
    </row>
    <row r="92" spans="1:5" x14ac:dyDescent="0.2">
      <c r="A92" s="56">
        <v>4396</v>
      </c>
      <c r="B92" s="52" t="s">
        <v>322</v>
      </c>
      <c r="C92" s="53">
        <v>0</v>
      </c>
      <c r="D92" s="52"/>
      <c r="E92" s="52"/>
    </row>
    <row r="93" spans="1:5" x14ac:dyDescent="0.2">
      <c r="A93" s="56">
        <v>4397</v>
      </c>
      <c r="B93" s="52" t="s">
        <v>323</v>
      </c>
      <c r="C93" s="53">
        <v>0</v>
      </c>
      <c r="D93" s="52"/>
      <c r="E93" s="52"/>
    </row>
    <row r="94" spans="1:5" x14ac:dyDescent="0.2">
      <c r="A94" s="56">
        <v>4399</v>
      </c>
      <c r="B94" s="52" t="s">
        <v>317</v>
      </c>
      <c r="C94" s="53">
        <v>0</v>
      </c>
      <c r="D94" s="52"/>
      <c r="E94" s="52"/>
    </row>
    <row r="95" spans="1:5" x14ac:dyDescent="0.2">
      <c r="A95" s="54"/>
      <c r="B95" s="54"/>
      <c r="C95" s="54"/>
      <c r="D95" s="54"/>
      <c r="E95" s="54"/>
    </row>
    <row r="96" spans="1:5" x14ac:dyDescent="0.2">
      <c r="A96" s="49" t="s">
        <v>324</v>
      </c>
      <c r="B96" s="49"/>
      <c r="C96" s="49"/>
      <c r="D96" s="49"/>
      <c r="E96" s="49"/>
    </row>
    <row r="97" spans="1:5" x14ac:dyDescent="0.2">
      <c r="A97" s="50" t="s">
        <v>105</v>
      </c>
      <c r="B97" s="50" t="s">
        <v>106</v>
      </c>
      <c r="C97" s="50" t="s">
        <v>107</v>
      </c>
      <c r="D97" s="50" t="s">
        <v>325</v>
      </c>
      <c r="E97" s="50" t="s">
        <v>122</v>
      </c>
    </row>
    <row r="98" spans="1:5" x14ac:dyDescent="0.2">
      <c r="A98" s="56">
        <v>5000</v>
      </c>
      <c r="B98" s="52" t="s">
        <v>326</v>
      </c>
      <c r="C98" s="53">
        <v>132533742.75</v>
      </c>
      <c r="D98" s="57">
        <v>1</v>
      </c>
      <c r="E98" s="52"/>
    </row>
    <row r="99" spans="1:5" x14ac:dyDescent="0.2">
      <c r="A99" s="56">
        <v>5100</v>
      </c>
      <c r="B99" s="52" t="s">
        <v>327</v>
      </c>
      <c r="C99" s="53">
        <v>120441889.40000001</v>
      </c>
      <c r="D99" s="57">
        <v>1</v>
      </c>
      <c r="E99" s="52"/>
    </row>
    <row r="100" spans="1:5" x14ac:dyDescent="0.2">
      <c r="A100" s="56">
        <v>5110</v>
      </c>
      <c r="B100" s="52" t="s">
        <v>328</v>
      </c>
      <c r="C100" s="53">
        <v>101197315.18000001</v>
      </c>
      <c r="D100" s="57">
        <v>0.84021693518866369</v>
      </c>
      <c r="E100" s="52"/>
    </row>
    <row r="101" spans="1:5" x14ac:dyDescent="0.2">
      <c r="A101" s="56">
        <v>5111</v>
      </c>
      <c r="B101" s="52" t="s">
        <v>329</v>
      </c>
      <c r="C101" s="53">
        <v>67255358.950000003</v>
      </c>
      <c r="D101" s="57">
        <v>0.55840504732234797</v>
      </c>
      <c r="E101" s="52"/>
    </row>
    <row r="102" spans="1:5" x14ac:dyDescent="0.2">
      <c r="A102" s="56">
        <v>5112</v>
      </c>
      <c r="B102" s="52" t="s">
        <v>330</v>
      </c>
      <c r="C102" s="53">
        <v>0</v>
      </c>
      <c r="D102" s="57">
        <v>0</v>
      </c>
      <c r="E102" s="52"/>
    </row>
    <row r="103" spans="1:5" x14ac:dyDescent="0.2">
      <c r="A103" s="56">
        <v>5113</v>
      </c>
      <c r="B103" s="52" t="s">
        <v>331</v>
      </c>
      <c r="C103" s="53">
        <v>9811393.2599999998</v>
      </c>
      <c r="D103" s="57">
        <v>8.1461635224065146E-2</v>
      </c>
      <c r="E103" s="52"/>
    </row>
    <row r="104" spans="1:5" x14ac:dyDescent="0.2">
      <c r="A104" s="56">
        <v>5114</v>
      </c>
      <c r="B104" s="52" t="s">
        <v>332</v>
      </c>
      <c r="C104" s="53">
        <v>15169091.029999999</v>
      </c>
      <c r="D104" s="57">
        <v>0.12594530943982352</v>
      </c>
      <c r="E104" s="52"/>
    </row>
    <row r="105" spans="1:5" x14ac:dyDescent="0.2">
      <c r="A105" s="56">
        <v>5115</v>
      </c>
      <c r="B105" s="52" t="s">
        <v>333</v>
      </c>
      <c r="C105" s="53">
        <v>8961471.9399999995</v>
      </c>
      <c r="D105" s="57">
        <v>7.4404943202427035E-2</v>
      </c>
      <c r="E105" s="52"/>
    </row>
    <row r="106" spans="1:5" x14ac:dyDescent="0.2">
      <c r="A106" s="56">
        <v>5116</v>
      </c>
      <c r="B106" s="52" t="s">
        <v>334</v>
      </c>
      <c r="C106" s="53">
        <v>0</v>
      </c>
      <c r="D106" s="57">
        <v>0</v>
      </c>
      <c r="E106" s="52"/>
    </row>
    <row r="107" spans="1:5" x14ac:dyDescent="0.2">
      <c r="A107" s="56">
        <v>5120</v>
      </c>
      <c r="B107" s="52" t="s">
        <v>335</v>
      </c>
      <c r="C107" s="53">
        <v>5393873.3399999999</v>
      </c>
      <c r="D107" s="57">
        <v>4.4784031260804845E-2</v>
      </c>
      <c r="E107" s="52"/>
    </row>
    <row r="108" spans="1:5" x14ac:dyDescent="0.2">
      <c r="A108" s="56">
        <v>5121</v>
      </c>
      <c r="B108" s="52" t="s">
        <v>336</v>
      </c>
      <c r="C108" s="53">
        <v>1592578.32</v>
      </c>
      <c r="D108" s="57">
        <v>1.3222794228267894E-2</v>
      </c>
      <c r="E108" s="52"/>
    </row>
    <row r="109" spans="1:5" x14ac:dyDescent="0.2">
      <c r="A109" s="56">
        <v>5122</v>
      </c>
      <c r="B109" s="52" t="s">
        <v>337</v>
      </c>
      <c r="C109" s="53">
        <v>776761.15</v>
      </c>
      <c r="D109" s="57">
        <v>6.4492607503050343E-3</v>
      </c>
      <c r="E109" s="52"/>
    </row>
    <row r="110" spans="1:5" x14ac:dyDescent="0.2">
      <c r="A110" s="56">
        <v>5123</v>
      </c>
      <c r="B110" s="52" t="s">
        <v>338</v>
      </c>
      <c r="C110" s="53">
        <v>0</v>
      </c>
      <c r="D110" s="57">
        <v>0</v>
      </c>
      <c r="E110" s="52"/>
    </row>
    <row r="111" spans="1:5" x14ac:dyDescent="0.2">
      <c r="A111" s="56">
        <v>5124</v>
      </c>
      <c r="B111" s="52" t="s">
        <v>339</v>
      </c>
      <c r="C111" s="53">
        <v>1424615.48</v>
      </c>
      <c r="D111" s="57">
        <v>1.1828239220564734E-2</v>
      </c>
      <c r="E111" s="52"/>
    </row>
    <row r="112" spans="1:5" x14ac:dyDescent="0.2">
      <c r="A112" s="56">
        <v>5125</v>
      </c>
      <c r="B112" s="52" t="s">
        <v>340</v>
      </c>
      <c r="C112" s="53">
        <v>301007.53999999998</v>
      </c>
      <c r="D112" s="57">
        <v>2.4991931088055477E-3</v>
      </c>
      <c r="E112" s="52"/>
    </row>
    <row r="113" spans="1:5" x14ac:dyDescent="0.2">
      <c r="A113" s="56">
        <v>5126</v>
      </c>
      <c r="B113" s="52" t="s">
        <v>341</v>
      </c>
      <c r="C113" s="53">
        <v>1089092.49</v>
      </c>
      <c r="D113" s="57">
        <v>9.0424726432430068E-3</v>
      </c>
      <c r="E113" s="52"/>
    </row>
    <row r="114" spans="1:5" x14ac:dyDescent="0.2">
      <c r="A114" s="56">
        <v>5127</v>
      </c>
      <c r="B114" s="52" t="s">
        <v>342</v>
      </c>
      <c r="C114" s="53">
        <v>26368.28</v>
      </c>
      <c r="D114" s="57">
        <v>2.189294782019585E-4</v>
      </c>
      <c r="E114" s="52"/>
    </row>
    <row r="115" spans="1:5" x14ac:dyDescent="0.2">
      <c r="A115" s="56">
        <v>5128</v>
      </c>
      <c r="B115" s="52" t="s">
        <v>343</v>
      </c>
      <c r="C115" s="53">
        <v>0</v>
      </c>
      <c r="D115" s="57">
        <v>0</v>
      </c>
      <c r="E115" s="52"/>
    </row>
    <row r="116" spans="1:5" x14ac:dyDescent="0.2">
      <c r="A116" s="56">
        <v>5129</v>
      </c>
      <c r="B116" s="52" t="s">
        <v>344</v>
      </c>
      <c r="C116" s="53">
        <v>183450.08</v>
      </c>
      <c r="D116" s="57">
        <v>1.5231418314166697E-3</v>
      </c>
      <c r="E116" s="52"/>
    </row>
    <row r="117" spans="1:5" x14ac:dyDescent="0.2">
      <c r="A117" s="56">
        <v>5130</v>
      </c>
      <c r="B117" s="52" t="s">
        <v>345</v>
      </c>
      <c r="C117" s="53">
        <v>13850700.880000001</v>
      </c>
      <c r="D117" s="57">
        <v>0.11499903355053147</v>
      </c>
      <c r="E117" s="52"/>
    </row>
    <row r="118" spans="1:5" x14ac:dyDescent="0.2">
      <c r="A118" s="56">
        <v>5131</v>
      </c>
      <c r="B118" s="52" t="s">
        <v>346</v>
      </c>
      <c r="C118" s="53">
        <v>1411378.61</v>
      </c>
      <c r="D118" s="57">
        <v>1.1718336676973452E-2</v>
      </c>
      <c r="E118" s="52"/>
    </row>
    <row r="119" spans="1:5" x14ac:dyDescent="0.2">
      <c r="A119" s="56">
        <v>5132</v>
      </c>
      <c r="B119" s="52" t="s">
        <v>347</v>
      </c>
      <c r="C119" s="53">
        <v>62690.95</v>
      </c>
      <c r="D119" s="57">
        <v>5.205078591203169E-4</v>
      </c>
      <c r="E119" s="52"/>
    </row>
    <row r="120" spans="1:5" x14ac:dyDescent="0.2">
      <c r="A120" s="56">
        <v>5133</v>
      </c>
      <c r="B120" s="52" t="s">
        <v>348</v>
      </c>
      <c r="C120" s="53">
        <v>5761960.7599999998</v>
      </c>
      <c r="D120" s="57">
        <v>4.7840172457473913E-2</v>
      </c>
      <c r="E120" s="52"/>
    </row>
    <row r="121" spans="1:5" x14ac:dyDescent="0.2">
      <c r="A121" s="56">
        <v>5134</v>
      </c>
      <c r="B121" s="52" t="s">
        <v>349</v>
      </c>
      <c r="C121" s="53">
        <v>440499.33</v>
      </c>
      <c r="D121" s="57">
        <v>3.6573598454359684E-3</v>
      </c>
      <c r="E121" s="52"/>
    </row>
    <row r="122" spans="1:5" x14ac:dyDescent="0.2">
      <c r="A122" s="56">
        <v>5135</v>
      </c>
      <c r="B122" s="52" t="s">
        <v>350</v>
      </c>
      <c r="C122" s="53">
        <v>2298733.4900000002</v>
      </c>
      <c r="D122" s="57">
        <v>1.90858305316489E-2</v>
      </c>
      <c r="E122" s="52"/>
    </row>
    <row r="123" spans="1:5" x14ac:dyDescent="0.2">
      <c r="A123" s="56">
        <v>5136</v>
      </c>
      <c r="B123" s="52" t="s">
        <v>351</v>
      </c>
      <c r="C123" s="53">
        <v>100920</v>
      </c>
      <c r="D123" s="57">
        <v>8.3791445403877895E-4</v>
      </c>
      <c r="E123" s="52"/>
    </row>
    <row r="124" spans="1:5" x14ac:dyDescent="0.2">
      <c r="A124" s="56">
        <v>5137</v>
      </c>
      <c r="B124" s="52" t="s">
        <v>352</v>
      </c>
      <c r="C124" s="53">
        <v>230399.07</v>
      </c>
      <c r="D124" s="57">
        <v>1.9129479880112209E-3</v>
      </c>
      <c r="E124" s="52"/>
    </row>
    <row r="125" spans="1:5" x14ac:dyDescent="0.2">
      <c r="A125" s="56">
        <v>5138</v>
      </c>
      <c r="B125" s="52" t="s">
        <v>353</v>
      </c>
      <c r="C125" s="53">
        <v>1679713.19</v>
      </c>
      <c r="D125" s="57">
        <v>1.3946254067980437E-2</v>
      </c>
      <c r="E125" s="52"/>
    </row>
    <row r="126" spans="1:5" x14ac:dyDescent="0.2">
      <c r="A126" s="56">
        <v>5139</v>
      </c>
      <c r="B126" s="52" t="s">
        <v>354</v>
      </c>
      <c r="C126" s="53">
        <v>1864405.48</v>
      </c>
      <c r="D126" s="57">
        <v>1.547970966984847E-2</v>
      </c>
      <c r="E126" s="52"/>
    </row>
    <row r="127" spans="1:5" x14ac:dyDescent="0.2">
      <c r="A127" s="56">
        <v>5200</v>
      </c>
      <c r="B127" s="52" t="s">
        <v>355</v>
      </c>
      <c r="C127" s="53">
        <v>8241532.2599999998</v>
      </c>
      <c r="D127" s="57">
        <v>6.8427457432430477E-2</v>
      </c>
      <c r="E127" s="52"/>
    </row>
    <row r="128" spans="1:5" x14ac:dyDescent="0.2">
      <c r="A128" s="56">
        <v>5210</v>
      </c>
      <c r="B128" s="52" t="s">
        <v>356</v>
      </c>
      <c r="C128" s="53">
        <v>0</v>
      </c>
      <c r="D128" s="57">
        <v>0</v>
      </c>
      <c r="E128" s="52"/>
    </row>
    <row r="129" spans="1:5" x14ac:dyDescent="0.2">
      <c r="A129" s="56">
        <v>5211</v>
      </c>
      <c r="B129" s="52" t="s">
        <v>357</v>
      </c>
      <c r="C129" s="53">
        <v>0</v>
      </c>
      <c r="D129" s="57">
        <v>0</v>
      </c>
      <c r="E129" s="52"/>
    </row>
    <row r="130" spans="1:5" x14ac:dyDescent="0.2">
      <c r="A130" s="56">
        <v>5212</v>
      </c>
      <c r="B130" s="52" t="s">
        <v>358</v>
      </c>
      <c r="C130" s="53">
        <v>0</v>
      </c>
      <c r="D130" s="57">
        <v>0</v>
      </c>
      <c r="E130" s="52"/>
    </row>
    <row r="131" spans="1:5" x14ac:dyDescent="0.2">
      <c r="A131" s="56">
        <v>5220</v>
      </c>
      <c r="B131" s="52" t="s">
        <v>359</v>
      </c>
      <c r="C131" s="53">
        <v>876020</v>
      </c>
      <c r="D131" s="57">
        <v>7.2733830759715724E-3</v>
      </c>
      <c r="E131" s="52"/>
    </row>
    <row r="132" spans="1:5" x14ac:dyDescent="0.2">
      <c r="A132" s="56">
        <v>5221</v>
      </c>
      <c r="B132" s="52" t="s">
        <v>360</v>
      </c>
      <c r="C132" s="53">
        <v>0</v>
      </c>
      <c r="D132" s="57">
        <v>0</v>
      </c>
      <c r="E132" s="52"/>
    </row>
    <row r="133" spans="1:5" x14ac:dyDescent="0.2">
      <c r="A133" s="56">
        <v>5222</v>
      </c>
      <c r="B133" s="52" t="s">
        <v>361</v>
      </c>
      <c r="C133" s="53">
        <v>876020</v>
      </c>
      <c r="D133" s="57">
        <v>7.2733830759715724E-3</v>
      </c>
      <c r="E133" s="52"/>
    </row>
    <row r="134" spans="1:5" x14ac:dyDescent="0.2">
      <c r="A134" s="56">
        <v>5230</v>
      </c>
      <c r="B134" s="52" t="s">
        <v>301</v>
      </c>
      <c r="C134" s="53">
        <v>0</v>
      </c>
      <c r="D134" s="57">
        <v>0</v>
      </c>
      <c r="E134" s="52"/>
    </row>
    <row r="135" spans="1:5" x14ac:dyDescent="0.2">
      <c r="A135" s="56">
        <v>5231</v>
      </c>
      <c r="B135" s="52" t="s">
        <v>362</v>
      </c>
      <c r="C135" s="53">
        <v>0</v>
      </c>
      <c r="D135" s="57">
        <v>0</v>
      </c>
      <c r="E135" s="52"/>
    </row>
    <row r="136" spans="1:5" x14ac:dyDescent="0.2">
      <c r="A136" s="56">
        <v>5232</v>
      </c>
      <c r="B136" s="52" t="s">
        <v>363</v>
      </c>
      <c r="C136" s="53">
        <v>0</v>
      </c>
      <c r="D136" s="57">
        <v>0</v>
      </c>
      <c r="E136" s="52"/>
    </row>
    <row r="137" spans="1:5" x14ac:dyDescent="0.2">
      <c r="A137" s="56">
        <v>5240</v>
      </c>
      <c r="B137" s="52" t="s">
        <v>364</v>
      </c>
      <c r="C137" s="53">
        <v>7365512.2599999998</v>
      </c>
      <c r="D137" s="57">
        <v>6.1154074356458907E-2</v>
      </c>
      <c r="E137" s="52"/>
    </row>
    <row r="138" spans="1:5" x14ac:dyDescent="0.2">
      <c r="A138" s="56">
        <v>5241</v>
      </c>
      <c r="B138" s="52" t="s">
        <v>365</v>
      </c>
      <c r="C138" s="53">
        <v>6381195.9699999997</v>
      </c>
      <c r="D138" s="57">
        <v>5.2981533267112628E-2</v>
      </c>
      <c r="E138" s="52"/>
    </row>
    <row r="139" spans="1:5" x14ac:dyDescent="0.2">
      <c r="A139" s="56">
        <v>5242</v>
      </c>
      <c r="B139" s="52" t="s">
        <v>366</v>
      </c>
      <c r="C139" s="53">
        <v>0</v>
      </c>
      <c r="D139" s="57">
        <v>0</v>
      </c>
      <c r="E139" s="52"/>
    </row>
    <row r="140" spans="1:5" x14ac:dyDescent="0.2">
      <c r="A140" s="56">
        <v>5243</v>
      </c>
      <c r="B140" s="52" t="s">
        <v>367</v>
      </c>
      <c r="C140" s="53">
        <v>984316.29</v>
      </c>
      <c r="D140" s="57">
        <v>8.1725410893462788E-3</v>
      </c>
      <c r="E140" s="52"/>
    </row>
    <row r="141" spans="1:5" x14ac:dyDescent="0.2">
      <c r="A141" s="56">
        <v>5244</v>
      </c>
      <c r="B141" s="52" t="s">
        <v>368</v>
      </c>
      <c r="C141" s="53">
        <v>0</v>
      </c>
      <c r="D141" s="57">
        <v>0</v>
      </c>
      <c r="E141" s="52"/>
    </row>
    <row r="142" spans="1:5" x14ac:dyDescent="0.2">
      <c r="A142" s="56">
        <v>5250</v>
      </c>
      <c r="B142" s="52" t="s">
        <v>302</v>
      </c>
      <c r="C142" s="53">
        <v>0</v>
      </c>
      <c r="D142" s="57">
        <v>0</v>
      </c>
      <c r="E142" s="52"/>
    </row>
    <row r="143" spans="1:5" x14ac:dyDescent="0.2">
      <c r="A143" s="56">
        <v>5251</v>
      </c>
      <c r="B143" s="52" t="s">
        <v>369</v>
      </c>
      <c r="C143" s="53">
        <v>0</v>
      </c>
      <c r="D143" s="57">
        <v>0</v>
      </c>
      <c r="E143" s="52"/>
    </row>
    <row r="144" spans="1:5" x14ac:dyDescent="0.2">
      <c r="A144" s="56">
        <v>5252</v>
      </c>
      <c r="B144" s="52" t="s">
        <v>370</v>
      </c>
      <c r="C144" s="53">
        <v>0</v>
      </c>
      <c r="D144" s="57">
        <v>0</v>
      </c>
      <c r="E144" s="52"/>
    </row>
    <row r="145" spans="1:5" x14ac:dyDescent="0.2">
      <c r="A145" s="56">
        <v>5259</v>
      </c>
      <c r="B145" s="52" t="s">
        <v>371</v>
      </c>
      <c r="C145" s="53">
        <v>0</v>
      </c>
      <c r="D145" s="57">
        <v>0</v>
      </c>
      <c r="E145" s="52"/>
    </row>
    <row r="146" spans="1:5" x14ac:dyDescent="0.2">
      <c r="A146" s="56">
        <v>5260</v>
      </c>
      <c r="B146" s="52" t="s">
        <v>372</v>
      </c>
      <c r="C146" s="53">
        <v>0</v>
      </c>
      <c r="D146" s="57">
        <v>0</v>
      </c>
      <c r="E146" s="52"/>
    </row>
    <row r="147" spans="1:5" x14ac:dyDescent="0.2">
      <c r="A147" s="56">
        <v>5261</v>
      </c>
      <c r="B147" s="52" t="s">
        <v>373</v>
      </c>
      <c r="C147" s="53">
        <v>0</v>
      </c>
      <c r="D147" s="57">
        <v>0</v>
      </c>
      <c r="E147" s="52"/>
    </row>
    <row r="148" spans="1:5" x14ac:dyDescent="0.2">
      <c r="A148" s="56">
        <v>5262</v>
      </c>
      <c r="B148" s="52" t="s">
        <v>374</v>
      </c>
      <c r="C148" s="53">
        <v>0</v>
      </c>
      <c r="D148" s="57">
        <v>0</v>
      </c>
      <c r="E148" s="52"/>
    </row>
    <row r="149" spans="1:5" x14ac:dyDescent="0.2">
      <c r="A149" s="56">
        <v>5270</v>
      </c>
      <c r="B149" s="52" t="s">
        <v>375</v>
      </c>
      <c r="C149" s="53">
        <v>0</v>
      </c>
      <c r="D149" s="57">
        <v>0</v>
      </c>
      <c r="E149" s="52"/>
    </row>
    <row r="150" spans="1:5" x14ac:dyDescent="0.2">
      <c r="A150" s="56">
        <v>5271</v>
      </c>
      <c r="B150" s="52" t="s">
        <v>376</v>
      </c>
      <c r="C150" s="53">
        <v>0</v>
      </c>
      <c r="D150" s="57">
        <v>0</v>
      </c>
      <c r="E150" s="52"/>
    </row>
    <row r="151" spans="1:5" x14ac:dyDescent="0.2">
      <c r="A151" s="56">
        <v>5280</v>
      </c>
      <c r="B151" s="52" t="s">
        <v>377</v>
      </c>
      <c r="C151" s="53">
        <v>0</v>
      </c>
      <c r="D151" s="57">
        <v>0</v>
      </c>
      <c r="E151" s="52"/>
    </row>
    <row r="152" spans="1:5" x14ac:dyDescent="0.2">
      <c r="A152" s="56">
        <v>5281</v>
      </c>
      <c r="B152" s="52" t="s">
        <v>378</v>
      </c>
      <c r="C152" s="53">
        <v>0</v>
      </c>
      <c r="D152" s="57">
        <v>0</v>
      </c>
      <c r="E152" s="52"/>
    </row>
    <row r="153" spans="1:5" x14ac:dyDescent="0.2">
      <c r="A153" s="56">
        <v>5282</v>
      </c>
      <c r="B153" s="52" t="s">
        <v>379</v>
      </c>
      <c r="C153" s="53">
        <v>0</v>
      </c>
      <c r="D153" s="57">
        <v>0</v>
      </c>
      <c r="E153" s="52"/>
    </row>
    <row r="154" spans="1:5" x14ac:dyDescent="0.2">
      <c r="A154" s="56">
        <v>5283</v>
      </c>
      <c r="B154" s="52" t="s">
        <v>380</v>
      </c>
      <c r="C154" s="53">
        <v>0</v>
      </c>
      <c r="D154" s="57">
        <v>0</v>
      </c>
      <c r="E154" s="52"/>
    </row>
    <row r="155" spans="1:5" x14ac:dyDescent="0.2">
      <c r="A155" s="56">
        <v>5284</v>
      </c>
      <c r="B155" s="52" t="s">
        <v>381</v>
      </c>
      <c r="C155" s="53">
        <v>0</v>
      </c>
      <c r="D155" s="57">
        <v>0</v>
      </c>
      <c r="E155" s="52"/>
    </row>
    <row r="156" spans="1:5" x14ac:dyDescent="0.2">
      <c r="A156" s="56">
        <v>5285</v>
      </c>
      <c r="B156" s="52" t="s">
        <v>382</v>
      </c>
      <c r="C156" s="53">
        <v>0</v>
      </c>
      <c r="D156" s="57">
        <v>0</v>
      </c>
      <c r="E156" s="52"/>
    </row>
    <row r="157" spans="1:5" x14ac:dyDescent="0.2">
      <c r="A157" s="56">
        <v>5290</v>
      </c>
      <c r="B157" s="52" t="s">
        <v>383</v>
      </c>
      <c r="C157" s="53">
        <v>0</v>
      </c>
      <c r="D157" s="57">
        <v>0</v>
      </c>
      <c r="E157" s="52"/>
    </row>
    <row r="158" spans="1:5" x14ac:dyDescent="0.2">
      <c r="A158" s="56">
        <v>5291</v>
      </c>
      <c r="B158" s="52" t="s">
        <v>384</v>
      </c>
      <c r="C158" s="53">
        <v>0</v>
      </c>
      <c r="D158" s="57">
        <v>0</v>
      </c>
      <c r="E158" s="52"/>
    </row>
    <row r="159" spans="1:5" x14ac:dyDescent="0.2">
      <c r="A159" s="56">
        <v>5292</v>
      </c>
      <c r="B159" s="52" t="s">
        <v>385</v>
      </c>
      <c r="C159" s="53">
        <v>0</v>
      </c>
      <c r="D159" s="57">
        <v>0</v>
      </c>
      <c r="E159" s="52"/>
    </row>
    <row r="160" spans="1:5" x14ac:dyDescent="0.2">
      <c r="A160" s="56">
        <v>5300</v>
      </c>
      <c r="B160" s="52" t="s">
        <v>386</v>
      </c>
      <c r="C160" s="53">
        <v>0</v>
      </c>
      <c r="D160" s="57">
        <v>0</v>
      </c>
      <c r="E160" s="52"/>
    </row>
    <row r="161" spans="1:5" x14ac:dyDescent="0.2">
      <c r="A161" s="56">
        <v>5310</v>
      </c>
      <c r="B161" s="52" t="s">
        <v>294</v>
      </c>
      <c r="C161" s="53">
        <v>0</v>
      </c>
      <c r="D161" s="57">
        <v>0</v>
      </c>
      <c r="E161" s="52"/>
    </row>
    <row r="162" spans="1:5" x14ac:dyDescent="0.2">
      <c r="A162" s="56">
        <v>5311</v>
      </c>
      <c r="B162" s="52" t="s">
        <v>387</v>
      </c>
      <c r="C162" s="53">
        <v>0</v>
      </c>
      <c r="D162" s="57">
        <v>0</v>
      </c>
      <c r="E162" s="52"/>
    </row>
    <row r="163" spans="1:5" x14ac:dyDescent="0.2">
      <c r="A163" s="56">
        <v>5312</v>
      </c>
      <c r="B163" s="52" t="s">
        <v>388</v>
      </c>
      <c r="C163" s="53">
        <v>0</v>
      </c>
      <c r="D163" s="57">
        <v>0</v>
      </c>
      <c r="E163" s="52"/>
    </row>
    <row r="164" spans="1:5" x14ac:dyDescent="0.2">
      <c r="A164" s="56">
        <v>5320</v>
      </c>
      <c r="B164" s="52" t="s">
        <v>295</v>
      </c>
      <c r="C164" s="53">
        <v>0</v>
      </c>
      <c r="D164" s="57">
        <v>0</v>
      </c>
      <c r="E164" s="52"/>
    </row>
    <row r="165" spans="1:5" x14ac:dyDescent="0.2">
      <c r="A165" s="56">
        <v>5321</v>
      </c>
      <c r="B165" s="52" t="s">
        <v>389</v>
      </c>
      <c r="C165" s="53">
        <v>0</v>
      </c>
      <c r="D165" s="57">
        <v>0</v>
      </c>
      <c r="E165" s="52"/>
    </row>
    <row r="166" spans="1:5" x14ac:dyDescent="0.2">
      <c r="A166" s="56">
        <v>5322</v>
      </c>
      <c r="B166" s="52" t="s">
        <v>390</v>
      </c>
      <c r="C166" s="53">
        <v>0</v>
      </c>
      <c r="D166" s="57">
        <v>0</v>
      </c>
      <c r="E166" s="52"/>
    </row>
    <row r="167" spans="1:5" x14ac:dyDescent="0.2">
      <c r="A167" s="56">
        <v>5330</v>
      </c>
      <c r="B167" s="52" t="s">
        <v>296</v>
      </c>
      <c r="C167" s="53">
        <v>0</v>
      </c>
      <c r="D167" s="57">
        <v>0</v>
      </c>
      <c r="E167" s="52"/>
    </row>
    <row r="168" spans="1:5" x14ac:dyDescent="0.2">
      <c r="A168" s="56">
        <v>5331</v>
      </c>
      <c r="B168" s="52" t="s">
        <v>391</v>
      </c>
      <c r="C168" s="53">
        <v>0</v>
      </c>
      <c r="D168" s="57">
        <v>0</v>
      </c>
      <c r="E168" s="52"/>
    </row>
    <row r="169" spans="1:5" x14ac:dyDescent="0.2">
      <c r="A169" s="56">
        <v>5332</v>
      </c>
      <c r="B169" s="52" t="s">
        <v>392</v>
      </c>
      <c r="C169" s="53">
        <v>0</v>
      </c>
      <c r="D169" s="57">
        <v>0</v>
      </c>
      <c r="E169" s="52"/>
    </row>
    <row r="170" spans="1:5" x14ac:dyDescent="0.2">
      <c r="A170" s="56">
        <v>5400</v>
      </c>
      <c r="B170" s="52" t="s">
        <v>393</v>
      </c>
      <c r="C170" s="53">
        <v>0</v>
      </c>
      <c r="D170" s="57">
        <v>0</v>
      </c>
      <c r="E170" s="52"/>
    </row>
    <row r="171" spans="1:5" x14ac:dyDescent="0.2">
      <c r="A171" s="56">
        <v>5410</v>
      </c>
      <c r="B171" s="52" t="s">
        <v>394</v>
      </c>
      <c r="C171" s="53">
        <v>0</v>
      </c>
      <c r="D171" s="57">
        <v>0</v>
      </c>
      <c r="E171" s="52"/>
    </row>
    <row r="172" spans="1:5" x14ac:dyDescent="0.2">
      <c r="A172" s="56">
        <v>5411</v>
      </c>
      <c r="B172" s="52" t="s">
        <v>395</v>
      </c>
      <c r="C172" s="53">
        <v>0</v>
      </c>
      <c r="D172" s="57">
        <v>0</v>
      </c>
      <c r="E172" s="52"/>
    </row>
    <row r="173" spans="1:5" x14ac:dyDescent="0.2">
      <c r="A173" s="56">
        <v>5412</v>
      </c>
      <c r="B173" s="52" t="s">
        <v>396</v>
      </c>
      <c r="C173" s="53">
        <v>0</v>
      </c>
      <c r="D173" s="57">
        <v>0</v>
      </c>
      <c r="E173" s="52"/>
    </row>
    <row r="174" spans="1:5" x14ac:dyDescent="0.2">
      <c r="A174" s="56">
        <v>5420</v>
      </c>
      <c r="B174" s="52" t="s">
        <v>397</v>
      </c>
      <c r="C174" s="53">
        <v>0</v>
      </c>
      <c r="D174" s="57">
        <v>0</v>
      </c>
      <c r="E174" s="52"/>
    </row>
    <row r="175" spans="1:5" x14ac:dyDescent="0.2">
      <c r="A175" s="56">
        <v>5421</v>
      </c>
      <c r="B175" s="52" t="s">
        <v>398</v>
      </c>
      <c r="C175" s="53">
        <v>0</v>
      </c>
      <c r="D175" s="57">
        <v>0</v>
      </c>
      <c r="E175" s="52"/>
    </row>
    <row r="176" spans="1:5" x14ac:dyDescent="0.2">
      <c r="A176" s="56">
        <v>5422</v>
      </c>
      <c r="B176" s="52" t="s">
        <v>399</v>
      </c>
      <c r="C176" s="53">
        <v>0</v>
      </c>
      <c r="D176" s="57">
        <v>0</v>
      </c>
      <c r="E176" s="52"/>
    </row>
    <row r="177" spans="1:5" x14ac:dyDescent="0.2">
      <c r="A177" s="56">
        <v>5430</v>
      </c>
      <c r="B177" s="52" t="s">
        <v>400</v>
      </c>
      <c r="C177" s="53">
        <v>0</v>
      </c>
      <c r="D177" s="57">
        <v>0</v>
      </c>
      <c r="E177" s="52"/>
    </row>
    <row r="178" spans="1:5" x14ac:dyDescent="0.2">
      <c r="A178" s="56">
        <v>5431</v>
      </c>
      <c r="B178" s="52" t="s">
        <v>401</v>
      </c>
      <c r="C178" s="53">
        <v>0</v>
      </c>
      <c r="D178" s="57">
        <v>0</v>
      </c>
      <c r="E178" s="52"/>
    </row>
    <row r="179" spans="1:5" x14ac:dyDescent="0.2">
      <c r="A179" s="56">
        <v>5432</v>
      </c>
      <c r="B179" s="52" t="s">
        <v>402</v>
      </c>
      <c r="C179" s="53">
        <v>0</v>
      </c>
      <c r="D179" s="57">
        <v>0</v>
      </c>
      <c r="E179" s="52"/>
    </row>
    <row r="180" spans="1:5" x14ac:dyDescent="0.2">
      <c r="A180" s="56">
        <v>5440</v>
      </c>
      <c r="B180" s="52" t="s">
        <v>403</v>
      </c>
      <c r="C180" s="53">
        <v>0</v>
      </c>
      <c r="D180" s="57">
        <v>0</v>
      </c>
      <c r="E180" s="52"/>
    </row>
    <row r="181" spans="1:5" x14ac:dyDescent="0.2">
      <c r="A181" s="56">
        <v>5441</v>
      </c>
      <c r="B181" s="52" t="s">
        <v>403</v>
      </c>
      <c r="C181" s="53">
        <v>0</v>
      </c>
      <c r="D181" s="57">
        <v>0</v>
      </c>
      <c r="E181" s="52"/>
    </row>
    <row r="182" spans="1:5" x14ac:dyDescent="0.2">
      <c r="A182" s="56">
        <v>5450</v>
      </c>
      <c r="B182" s="52" t="s">
        <v>404</v>
      </c>
      <c r="C182" s="53">
        <v>0</v>
      </c>
      <c r="D182" s="57">
        <v>0</v>
      </c>
      <c r="E182" s="52"/>
    </row>
    <row r="183" spans="1:5" x14ac:dyDescent="0.2">
      <c r="A183" s="56">
        <v>5451</v>
      </c>
      <c r="B183" s="52" t="s">
        <v>405</v>
      </c>
      <c r="C183" s="53">
        <v>0</v>
      </c>
      <c r="D183" s="57">
        <v>0</v>
      </c>
      <c r="E183" s="52"/>
    </row>
    <row r="184" spans="1:5" x14ac:dyDescent="0.2">
      <c r="A184" s="56">
        <v>5452</v>
      </c>
      <c r="B184" s="52" t="s">
        <v>406</v>
      </c>
      <c r="C184" s="53">
        <v>0</v>
      </c>
      <c r="D184" s="57">
        <v>0</v>
      </c>
      <c r="E184" s="52"/>
    </row>
    <row r="185" spans="1:5" x14ac:dyDescent="0.2">
      <c r="A185" s="56">
        <v>5500</v>
      </c>
      <c r="B185" s="52" t="s">
        <v>407</v>
      </c>
      <c r="C185" s="53">
        <v>3850321.09</v>
      </c>
      <c r="D185" s="57">
        <v>3.1968288684119564E-2</v>
      </c>
      <c r="E185" s="52"/>
    </row>
    <row r="186" spans="1:5" x14ac:dyDescent="0.2">
      <c r="A186" s="56">
        <v>5510</v>
      </c>
      <c r="B186" s="52" t="s">
        <v>408</v>
      </c>
      <c r="C186" s="53">
        <v>3850321.09</v>
      </c>
      <c r="D186" s="57">
        <v>3.1968288684119564E-2</v>
      </c>
      <c r="E186" s="52"/>
    </row>
    <row r="187" spans="1:5" x14ac:dyDescent="0.2">
      <c r="A187" s="56">
        <v>5511</v>
      </c>
      <c r="B187" s="52" t="s">
        <v>409</v>
      </c>
      <c r="C187" s="53">
        <v>0</v>
      </c>
      <c r="D187" s="57">
        <v>0</v>
      </c>
      <c r="E187" s="52"/>
    </row>
    <row r="188" spans="1:5" x14ac:dyDescent="0.2">
      <c r="A188" s="56">
        <v>5512</v>
      </c>
      <c r="B188" s="52" t="s">
        <v>410</v>
      </c>
      <c r="C188" s="53">
        <v>0</v>
      </c>
      <c r="D188" s="57">
        <v>0</v>
      </c>
      <c r="E188" s="52"/>
    </row>
    <row r="189" spans="1:5" x14ac:dyDescent="0.2">
      <c r="A189" s="56">
        <v>5513</v>
      </c>
      <c r="B189" s="52" t="s">
        <v>411</v>
      </c>
      <c r="C189" s="53">
        <v>1642020.24</v>
      </c>
      <c r="D189" s="57">
        <v>1.3633298582245587E-2</v>
      </c>
      <c r="E189" s="52"/>
    </row>
    <row r="190" spans="1:5" x14ac:dyDescent="0.2">
      <c r="A190" s="56">
        <v>5514</v>
      </c>
      <c r="B190" s="52" t="s">
        <v>412</v>
      </c>
      <c r="C190" s="53">
        <v>0</v>
      </c>
      <c r="D190" s="57">
        <v>0</v>
      </c>
      <c r="E190" s="52"/>
    </row>
    <row r="191" spans="1:5" x14ac:dyDescent="0.2">
      <c r="A191" s="56">
        <v>5515</v>
      </c>
      <c r="B191" s="52" t="s">
        <v>413</v>
      </c>
      <c r="C191" s="53">
        <v>2208300.85</v>
      </c>
      <c r="D191" s="57">
        <v>1.8334990101873973E-2</v>
      </c>
      <c r="E191" s="52"/>
    </row>
    <row r="192" spans="1:5" x14ac:dyDescent="0.2">
      <c r="A192" s="56">
        <v>5516</v>
      </c>
      <c r="B192" s="52" t="s">
        <v>414</v>
      </c>
      <c r="C192" s="53">
        <v>0</v>
      </c>
      <c r="D192" s="57">
        <v>0</v>
      </c>
      <c r="E192" s="52"/>
    </row>
    <row r="193" spans="1:5" x14ac:dyDescent="0.2">
      <c r="A193" s="56">
        <v>5517</v>
      </c>
      <c r="B193" s="52" t="s">
        <v>415</v>
      </c>
      <c r="C193" s="53">
        <v>0</v>
      </c>
      <c r="D193" s="57">
        <v>0</v>
      </c>
      <c r="E193" s="52"/>
    </row>
    <row r="194" spans="1:5" x14ac:dyDescent="0.2">
      <c r="A194" s="56">
        <v>5518</v>
      </c>
      <c r="B194" s="52" t="s">
        <v>416</v>
      </c>
      <c r="C194" s="53">
        <v>0</v>
      </c>
      <c r="D194" s="57">
        <v>0</v>
      </c>
      <c r="E194" s="52"/>
    </row>
    <row r="195" spans="1:5" x14ac:dyDescent="0.2">
      <c r="A195" s="56">
        <v>5520</v>
      </c>
      <c r="B195" s="52" t="s">
        <v>417</v>
      </c>
      <c r="C195" s="53">
        <v>0</v>
      </c>
      <c r="D195" s="57">
        <v>0</v>
      </c>
      <c r="E195" s="52"/>
    </row>
    <row r="196" spans="1:5" x14ac:dyDescent="0.2">
      <c r="A196" s="56">
        <v>5521</v>
      </c>
      <c r="B196" s="52" t="s">
        <v>418</v>
      </c>
      <c r="C196" s="53">
        <v>0</v>
      </c>
      <c r="D196" s="57">
        <v>0</v>
      </c>
      <c r="E196" s="52"/>
    </row>
    <row r="197" spans="1:5" x14ac:dyDescent="0.2">
      <c r="A197" s="56">
        <v>5522</v>
      </c>
      <c r="B197" s="52" t="s">
        <v>419</v>
      </c>
      <c r="C197" s="53">
        <v>0</v>
      </c>
      <c r="D197" s="57">
        <v>0</v>
      </c>
      <c r="E197" s="52"/>
    </row>
    <row r="198" spans="1:5" x14ac:dyDescent="0.2">
      <c r="A198" s="56">
        <v>5530</v>
      </c>
      <c r="B198" s="52" t="s">
        <v>420</v>
      </c>
      <c r="C198" s="53">
        <v>0</v>
      </c>
      <c r="D198" s="57">
        <v>0</v>
      </c>
      <c r="E198" s="52"/>
    </row>
    <row r="199" spans="1:5" x14ac:dyDescent="0.2">
      <c r="A199" s="56">
        <v>5531</v>
      </c>
      <c r="B199" s="52" t="s">
        <v>421</v>
      </c>
      <c r="C199" s="53">
        <v>0</v>
      </c>
      <c r="D199" s="57">
        <v>0</v>
      </c>
      <c r="E199" s="52"/>
    </row>
    <row r="200" spans="1:5" x14ac:dyDescent="0.2">
      <c r="A200" s="56">
        <v>5532</v>
      </c>
      <c r="B200" s="52" t="s">
        <v>422</v>
      </c>
      <c r="C200" s="53">
        <v>0</v>
      </c>
      <c r="D200" s="57">
        <v>0</v>
      </c>
      <c r="E200" s="52"/>
    </row>
    <row r="201" spans="1:5" x14ac:dyDescent="0.2">
      <c r="A201" s="56">
        <v>5533</v>
      </c>
      <c r="B201" s="52" t="s">
        <v>423</v>
      </c>
      <c r="C201" s="53">
        <v>0</v>
      </c>
      <c r="D201" s="57">
        <v>0</v>
      </c>
      <c r="E201" s="52"/>
    </row>
    <row r="202" spans="1:5" x14ac:dyDescent="0.2">
      <c r="A202" s="56">
        <v>5534</v>
      </c>
      <c r="B202" s="52" t="s">
        <v>424</v>
      </c>
      <c r="C202" s="53">
        <v>0</v>
      </c>
      <c r="D202" s="57">
        <v>0</v>
      </c>
      <c r="E202" s="52"/>
    </row>
    <row r="203" spans="1:5" x14ac:dyDescent="0.2">
      <c r="A203" s="56">
        <v>5535</v>
      </c>
      <c r="B203" s="52" t="s">
        <v>425</v>
      </c>
      <c r="C203" s="53">
        <v>0</v>
      </c>
      <c r="D203" s="57">
        <v>0</v>
      </c>
      <c r="E203" s="52"/>
    </row>
    <row r="204" spans="1:5" x14ac:dyDescent="0.2">
      <c r="A204" s="56">
        <v>5540</v>
      </c>
      <c r="B204" s="52" t="s">
        <v>426</v>
      </c>
      <c r="C204" s="53">
        <v>0</v>
      </c>
      <c r="D204" s="57">
        <v>0</v>
      </c>
      <c r="E204" s="52"/>
    </row>
    <row r="205" spans="1:5" x14ac:dyDescent="0.2">
      <c r="A205" s="56">
        <v>5541</v>
      </c>
      <c r="B205" s="52" t="s">
        <v>426</v>
      </c>
      <c r="C205" s="53">
        <v>0</v>
      </c>
      <c r="D205" s="57">
        <v>0</v>
      </c>
      <c r="E205" s="52"/>
    </row>
    <row r="206" spans="1:5" x14ac:dyDescent="0.2">
      <c r="A206" s="56">
        <v>5550</v>
      </c>
      <c r="B206" s="52" t="s">
        <v>427</v>
      </c>
      <c r="C206" s="53">
        <v>0</v>
      </c>
      <c r="D206" s="57">
        <v>0</v>
      </c>
      <c r="E206" s="52"/>
    </row>
    <row r="207" spans="1:5" x14ac:dyDescent="0.2">
      <c r="A207" s="56">
        <v>5551</v>
      </c>
      <c r="B207" s="52" t="s">
        <v>427</v>
      </c>
      <c r="C207" s="53">
        <v>0</v>
      </c>
      <c r="D207" s="57">
        <v>0</v>
      </c>
      <c r="E207" s="52"/>
    </row>
    <row r="208" spans="1:5" x14ac:dyDescent="0.2">
      <c r="A208" s="56">
        <v>5590</v>
      </c>
      <c r="B208" s="52" t="s">
        <v>428</v>
      </c>
      <c r="C208" s="53">
        <v>0</v>
      </c>
      <c r="D208" s="57">
        <v>0</v>
      </c>
      <c r="E208" s="52"/>
    </row>
    <row r="209" spans="1:5" x14ac:dyDescent="0.2">
      <c r="A209" s="56">
        <v>5591</v>
      </c>
      <c r="B209" s="52" t="s">
        <v>429</v>
      </c>
      <c r="C209" s="53">
        <v>0</v>
      </c>
      <c r="D209" s="57">
        <v>0</v>
      </c>
      <c r="E209" s="52"/>
    </row>
    <row r="210" spans="1:5" x14ac:dyDescent="0.2">
      <c r="A210" s="56">
        <v>5592</v>
      </c>
      <c r="B210" s="52" t="s">
        <v>430</v>
      </c>
      <c r="C210" s="53">
        <v>0</v>
      </c>
      <c r="D210" s="57">
        <v>0</v>
      </c>
      <c r="E210" s="52"/>
    </row>
    <row r="211" spans="1:5" x14ac:dyDescent="0.2">
      <c r="A211" s="56">
        <v>5593</v>
      </c>
      <c r="B211" s="52" t="s">
        <v>431</v>
      </c>
      <c r="C211" s="53">
        <v>0</v>
      </c>
      <c r="D211" s="57">
        <v>0</v>
      </c>
      <c r="E211" s="52"/>
    </row>
    <row r="212" spans="1:5" x14ac:dyDescent="0.2">
      <c r="A212" s="56">
        <v>5594</v>
      </c>
      <c r="B212" s="52" t="s">
        <v>432</v>
      </c>
      <c r="C212" s="53">
        <v>0</v>
      </c>
      <c r="D212" s="57">
        <v>0</v>
      </c>
      <c r="E212" s="52"/>
    </row>
    <row r="213" spans="1:5" x14ac:dyDescent="0.2">
      <c r="A213" s="56">
        <v>5595</v>
      </c>
      <c r="B213" s="52" t="s">
        <v>433</v>
      </c>
      <c r="C213" s="53">
        <v>0</v>
      </c>
      <c r="D213" s="57">
        <v>0</v>
      </c>
      <c r="E213" s="52"/>
    </row>
    <row r="214" spans="1:5" x14ac:dyDescent="0.2">
      <c r="A214" s="56">
        <v>5596</v>
      </c>
      <c r="B214" s="52" t="s">
        <v>321</v>
      </c>
      <c r="C214" s="53">
        <v>0</v>
      </c>
      <c r="D214" s="57">
        <v>0</v>
      </c>
      <c r="E214" s="52"/>
    </row>
    <row r="215" spans="1:5" x14ac:dyDescent="0.2">
      <c r="A215" s="56">
        <v>5597</v>
      </c>
      <c r="B215" s="52" t="s">
        <v>434</v>
      </c>
      <c r="C215" s="53">
        <v>0</v>
      </c>
      <c r="D215" s="57">
        <v>0</v>
      </c>
      <c r="E215" s="52"/>
    </row>
    <row r="216" spans="1:5" x14ac:dyDescent="0.2">
      <c r="A216" s="56">
        <v>5598</v>
      </c>
      <c r="B216" s="52" t="s">
        <v>435</v>
      </c>
      <c r="C216" s="53">
        <v>0</v>
      </c>
      <c r="D216" s="57">
        <v>0</v>
      </c>
      <c r="E216" s="52"/>
    </row>
    <row r="217" spans="1:5" x14ac:dyDescent="0.2">
      <c r="A217" s="56">
        <v>5599</v>
      </c>
      <c r="B217" s="52" t="s">
        <v>436</v>
      </c>
      <c r="C217" s="53">
        <v>0</v>
      </c>
      <c r="D217" s="57">
        <v>0</v>
      </c>
      <c r="E217" s="52"/>
    </row>
    <row r="218" spans="1:5" x14ac:dyDescent="0.2">
      <c r="A218" s="56">
        <v>5600</v>
      </c>
      <c r="B218" s="52" t="s">
        <v>437</v>
      </c>
      <c r="C218" s="53">
        <v>0</v>
      </c>
      <c r="D218" s="57">
        <v>0</v>
      </c>
      <c r="E218" s="52"/>
    </row>
    <row r="219" spans="1:5" x14ac:dyDescent="0.2">
      <c r="A219" s="56">
        <v>5610</v>
      </c>
      <c r="B219" s="52" t="s">
        <v>438</v>
      </c>
      <c r="C219" s="53">
        <v>0</v>
      </c>
      <c r="D219" s="57">
        <v>0</v>
      </c>
      <c r="E219" s="52"/>
    </row>
    <row r="220" spans="1:5" x14ac:dyDescent="0.2">
      <c r="A220" s="56">
        <v>5611</v>
      </c>
      <c r="B220" s="52" t="s">
        <v>439</v>
      </c>
      <c r="C220" s="53">
        <v>0</v>
      </c>
      <c r="D220" s="57">
        <v>0</v>
      </c>
      <c r="E220" s="52"/>
    </row>
    <row r="223" spans="1:5" x14ac:dyDescent="0.2">
      <c r="A223" s="14" t="s">
        <v>241</v>
      </c>
    </row>
  </sheetData>
  <mergeCells count="3">
    <mergeCell ref="A1:C1"/>
    <mergeCell ref="A2:C2"/>
    <mergeCell ref="A3:C3"/>
  </mergeCells>
  <pageMargins left="0.7" right="0.7" top="0.75" bottom="0.75" header="0.3" footer="0.3"/>
  <pageSetup paperSize="9" scale="9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x14ac:dyDescent="0.2">
      <c r="A1" s="830" t="s">
        <v>440</v>
      </c>
      <c r="B1" s="830"/>
      <c r="C1" s="830"/>
      <c r="D1" s="58" t="s">
        <v>98</v>
      </c>
      <c r="E1" s="59">
        <v>2020</v>
      </c>
    </row>
    <row r="2" spans="1:5" x14ac:dyDescent="0.2">
      <c r="A2" s="830" t="s">
        <v>442</v>
      </c>
      <c r="B2" s="830"/>
      <c r="C2" s="830"/>
      <c r="D2" s="58" t="s">
        <v>100</v>
      </c>
      <c r="E2" s="59" t="s">
        <v>441</v>
      </c>
    </row>
    <row r="3" spans="1:5" x14ac:dyDescent="0.2">
      <c r="A3" s="830" t="s">
        <v>101</v>
      </c>
      <c r="B3" s="830"/>
      <c r="C3" s="830"/>
      <c r="D3" s="58" t="s">
        <v>102</v>
      </c>
      <c r="E3" s="59">
        <v>4</v>
      </c>
    </row>
    <row r="4" spans="1:5" x14ac:dyDescent="0.2">
      <c r="A4" s="61" t="s">
        <v>103</v>
      </c>
      <c r="B4" s="62"/>
      <c r="C4" s="62"/>
      <c r="D4" s="62"/>
      <c r="E4" s="62"/>
    </row>
    <row r="6" spans="1:5" x14ac:dyDescent="0.2">
      <c r="A6" s="62" t="s">
        <v>443</v>
      </c>
      <c r="B6" s="62"/>
      <c r="C6" s="62"/>
      <c r="D6" s="62"/>
      <c r="E6" s="62"/>
    </row>
    <row r="7" spans="1:5" x14ac:dyDescent="0.2">
      <c r="A7" s="63" t="s">
        <v>105</v>
      </c>
      <c r="B7" s="63" t="s">
        <v>106</v>
      </c>
      <c r="C7" s="63" t="s">
        <v>107</v>
      </c>
      <c r="D7" s="63" t="s">
        <v>108</v>
      </c>
      <c r="E7" s="63" t="s">
        <v>219</v>
      </c>
    </row>
    <row r="8" spans="1:5" x14ac:dyDescent="0.2">
      <c r="A8" s="64">
        <v>3110</v>
      </c>
      <c r="B8" s="60" t="s">
        <v>295</v>
      </c>
      <c r="C8" s="65">
        <v>79700086</v>
      </c>
    </row>
    <row r="9" spans="1:5" x14ac:dyDescent="0.2">
      <c r="A9" s="64">
        <v>3120</v>
      </c>
      <c r="B9" s="60" t="s">
        <v>444</v>
      </c>
      <c r="C9" s="65">
        <v>0</v>
      </c>
    </row>
    <row r="10" spans="1:5" x14ac:dyDescent="0.2">
      <c r="A10" s="64">
        <v>3130</v>
      </c>
      <c r="B10" s="60" t="s">
        <v>445</v>
      </c>
      <c r="C10" s="65">
        <v>0</v>
      </c>
    </row>
    <row r="12" spans="1:5" x14ac:dyDescent="0.2">
      <c r="A12" s="62" t="s">
        <v>446</v>
      </c>
      <c r="B12" s="62"/>
      <c r="C12" s="62"/>
      <c r="D12" s="62"/>
      <c r="E12" s="62"/>
    </row>
    <row r="13" spans="1:5" x14ac:dyDescent="0.2">
      <c r="A13" s="63" t="s">
        <v>105</v>
      </c>
      <c r="B13" s="63" t="s">
        <v>106</v>
      </c>
      <c r="C13" s="63" t="s">
        <v>107</v>
      </c>
      <c r="D13" s="63" t="s">
        <v>447</v>
      </c>
      <c r="E13" s="63"/>
    </row>
    <row r="14" spans="1:5" x14ac:dyDescent="0.2">
      <c r="A14" s="64">
        <v>3210</v>
      </c>
      <c r="B14" s="60" t="s">
        <v>448</v>
      </c>
      <c r="C14" s="65">
        <v>-6778103.1799999997</v>
      </c>
    </row>
    <row r="15" spans="1:5" x14ac:dyDescent="0.2">
      <c r="A15" s="64">
        <v>3220</v>
      </c>
      <c r="B15" s="60" t="s">
        <v>449</v>
      </c>
      <c r="C15" s="65">
        <v>1446594.34</v>
      </c>
    </row>
    <row r="16" spans="1:5" x14ac:dyDescent="0.2">
      <c r="A16" s="64">
        <v>3230</v>
      </c>
      <c r="B16" s="60" t="s">
        <v>450</v>
      </c>
      <c r="C16" s="65">
        <v>0</v>
      </c>
    </row>
    <row r="17" spans="1:3" x14ac:dyDescent="0.2">
      <c r="A17" s="64">
        <v>3231</v>
      </c>
      <c r="B17" s="60" t="s">
        <v>451</v>
      </c>
      <c r="C17" s="65">
        <v>0</v>
      </c>
    </row>
    <row r="18" spans="1:3" x14ac:dyDescent="0.2">
      <c r="A18" s="64">
        <v>3232</v>
      </c>
      <c r="B18" s="60" t="s">
        <v>452</v>
      </c>
      <c r="C18" s="65">
        <v>0</v>
      </c>
    </row>
    <row r="19" spans="1:3" x14ac:dyDescent="0.2">
      <c r="A19" s="64">
        <v>3233</v>
      </c>
      <c r="B19" s="60" t="s">
        <v>453</v>
      </c>
      <c r="C19" s="65">
        <v>0</v>
      </c>
    </row>
    <row r="20" spans="1:3" x14ac:dyDescent="0.2">
      <c r="A20" s="64">
        <v>3239</v>
      </c>
      <c r="B20" s="60" t="s">
        <v>454</v>
      </c>
      <c r="C20" s="65">
        <v>0</v>
      </c>
    </row>
    <row r="21" spans="1:3" x14ac:dyDescent="0.2">
      <c r="A21" s="64">
        <v>3240</v>
      </c>
      <c r="B21" s="60" t="s">
        <v>455</v>
      </c>
      <c r="C21" s="65">
        <v>0</v>
      </c>
    </row>
    <row r="22" spans="1:3" x14ac:dyDescent="0.2">
      <c r="A22" s="64">
        <v>3241</v>
      </c>
      <c r="B22" s="60" t="s">
        <v>456</v>
      </c>
      <c r="C22" s="65">
        <v>0</v>
      </c>
    </row>
    <row r="23" spans="1:3" x14ac:dyDescent="0.2">
      <c r="A23" s="64">
        <v>3242</v>
      </c>
      <c r="B23" s="60" t="s">
        <v>457</v>
      </c>
      <c r="C23" s="65">
        <v>0</v>
      </c>
    </row>
    <row r="24" spans="1:3" x14ac:dyDescent="0.2">
      <c r="A24" s="64">
        <v>3243</v>
      </c>
      <c r="B24" s="60" t="s">
        <v>458</v>
      </c>
      <c r="C24" s="65">
        <v>0</v>
      </c>
    </row>
    <row r="25" spans="1:3" x14ac:dyDescent="0.2">
      <c r="A25" s="64">
        <v>3250</v>
      </c>
      <c r="B25" s="60" t="s">
        <v>459</v>
      </c>
      <c r="C25" s="65">
        <v>0</v>
      </c>
    </row>
    <row r="26" spans="1:3" x14ac:dyDescent="0.2">
      <c r="A26" s="64">
        <v>3251</v>
      </c>
      <c r="B26" s="60" t="s">
        <v>460</v>
      </c>
      <c r="C26" s="65">
        <v>0</v>
      </c>
    </row>
    <row r="27" spans="1:3" x14ac:dyDescent="0.2">
      <c r="A27" s="64">
        <v>3252</v>
      </c>
      <c r="B27" s="60" t="s">
        <v>461</v>
      </c>
      <c r="C27" s="65">
        <v>0</v>
      </c>
    </row>
    <row r="30" spans="1:3" x14ac:dyDescent="0.2">
      <c r="A30" s="14" t="s">
        <v>241</v>
      </c>
    </row>
  </sheetData>
  <mergeCells count="3">
    <mergeCell ref="A1:C1"/>
    <mergeCell ref="A2:C2"/>
    <mergeCell ref="A3:C3"/>
  </mergeCells>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3"/>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16384" width="9.140625" style="60"/>
  </cols>
  <sheetData>
    <row r="1" spans="1:5" s="66" customFormat="1" x14ac:dyDescent="0.25">
      <c r="A1" s="830" t="s">
        <v>440</v>
      </c>
      <c r="B1" s="830"/>
      <c r="C1" s="830"/>
      <c r="D1" s="58" t="s">
        <v>98</v>
      </c>
      <c r="E1" s="59">
        <v>2020</v>
      </c>
    </row>
    <row r="2" spans="1:5" s="66" customFormat="1" x14ac:dyDescent="0.25">
      <c r="A2" s="830" t="s">
        <v>462</v>
      </c>
      <c r="B2" s="830"/>
      <c r="C2" s="830"/>
      <c r="D2" s="58" t="s">
        <v>100</v>
      </c>
      <c r="E2" s="59" t="s">
        <v>441</v>
      </c>
    </row>
    <row r="3" spans="1:5" s="66" customFormat="1" x14ac:dyDescent="0.25">
      <c r="A3" s="830" t="s">
        <v>101</v>
      </c>
      <c r="B3" s="830"/>
      <c r="C3" s="830"/>
      <c r="D3" s="58" t="s">
        <v>102</v>
      </c>
      <c r="E3" s="59">
        <v>4</v>
      </c>
    </row>
    <row r="4" spans="1:5" x14ac:dyDescent="0.2">
      <c r="A4" s="61" t="s">
        <v>103</v>
      </c>
      <c r="B4" s="62"/>
      <c r="C4" s="62"/>
      <c r="D4" s="62"/>
      <c r="E4" s="62"/>
    </row>
    <row r="6" spans="1:5" x14ac:dyDescent="0.2">
      <c r="A6" s="62" t="s">
        <v>463</v>
      </c>
      <c r="B6" s="62"/>
      <c r="C6" s="62"/>
      <c r="D6" s="62"/>
      <c r="E6" s="62"/>
    </row>
    <row r="7" spans="1:5" x14ac:dyDescent="0.2">
      <c r="A7" s="63" t="s">
        <v>105</v>
      </c>
      <c r="B7" s="63" t="s">
        <v>106</v>
      </c>
      <c r="C7" s="63" t="s">
        <v>464</v>
      </c>
      <c r="D7" s="63" t="s">
        <v>465</v>
      </c>
      <c r="E7" s="63"/>
    </row>
    <row r="8" spans="1:5" x14ac:dyDescent="0.2">
      <c r="A8" s="64">
        <v>1111</v>
      </c>
      <c r="B8" s="60" t="s">
        <v>466</v>
      </c>
      <c r="C8" s="65">
        <v>113730</v>
      </c>
      <c r="D8" s="65">
        <v>105465</v>
      </c>
    </row>
    <row r="9" spans="1:5" x14ac:dyDescent="0.2">
      <c r="A9" s="64">
        <v>1112</v>
      </c>
      <c r="B9" s="60" t="s">
        <v>467</v>
      </c>
      <c r="C9" s="65">
        <v>16240626.859999999</v>
      </c>
      <c r="D9" s="65">
        <v>24193880.460000001</v>
      </c>
    </row>
    <row r="10" spans="1:5" x14ac:dyDescent="0.2">
      <c r="A10" s="64">
        <v>1113</v>
      </c>
      <c r="B10" s="60" t="s">
        <v>468</v>
      </c>
      <c r="C10" s="65">
        <v>0</v>
      </c>
      <c r="D10" s="65">
        <v>0</v>
      </c>
    </row>
    <row r="11" spans="1:5" x14ac:dyDescent="0.2">
      <c r="A11" s="64">
        <v>1114</v>
      </c>
      <c r="B11" s="60" t="s">
        <v>109</v>
      </c>
      <c r="C11" s="65">
        <v>169.36</v>
      </c>
      <c r="D11" s="65">
        <v>0</v>
      </c>
    </row>
    <row r="12" spans="1:5" x14ac:dyDescent="0.2">
      <c r="A12" s="64">
        <v>1115</v>
      </c>
      <c r="B12" s="60" t="s">
        <v>110</v>
      </c>
      <c r="C12" s="65">
        <v>0</v>
      </c>
      <c r="D12" s="65">
        <v>0</v>
      </c>
    </row>
    <row r="13" spans="1:5" x14ac:dyDescent="0.2">
      <c r="A13" s="64">
        <v>1116</v>
      </c>
      <c r="B13" s="60" t="s">
        <v>469</v>
      </c>
      <c r="C13" s="65">
        <v>0</v>
      </c>
      <c r="D13" s="65">
        <v>0</v>
      </c>
    </row>
    <row r="14" spans="1:5" x14ac:dyDescent="0.2">
      <c r="A14" s="64">
        <v>1119</v>
      </c>
      <c r="B14" s="60" t="s">
        <v>470</v>
      </c>
      <c r="C14" s="65">
        <v>0</v>
      </c>
      <c r="D14" s="65">
        <v>0</v>
      </c>
    </row>
    <row r="15" spans="1:5" x14ac:dyDescent="0.2">
      <c r="A15" s="67">
        <v>1110</v>
      </c>
      <c r="B15" s="68" t="s">
        <v>471</v>
      </c>
      <c r="C15" s="69">
        <v>16354526.220000001</v>
      </c>
      <c r="D15" s="69">
        <v>24299345.460000001</v>
      </c>
    </row>
    <row r="18" spans="1:5" x14ac:dyDescent="0.2">
      <c r="A18" s="62" t="s">
        <v>472</v>
      </c>
      <c r="B18" s="62"/>
      <c r="C18" s="62"/>
      <c r="D18" s="62"/>
      <c r="E18" s="62"/>
    </row>
    <row r="19" spans="1:5" x14ac:dyDescent="0.2">
      <c r="A19" s="63" t="s">
        <v>105</v>
      </c>
      <c r="B19" s="63" t="s">
        <v>106</v>
      </c>
      <c r="C19" s="63" t="s">
        <v>107</v>
      </c>
      <c r="D19" s="63" t="s">
        <v>473</v>
      </c>
      <c r="E19" s="63" t="s">
        <v>474</v>
      </c>
    </row>
    <row r="20" spans="1:5" x14ac:dyDescent="0.2">
      <c r="A20" s="64">
        <v>1230</v>
      </c>
      <c r="B20" s="60" t="s">
        <v>158</v>
      </c>
      <c r="C20" s="65">
        <v>274293.05</v>
      </c>
    </row>
    <row r="21" spans="1:5" x14ac:dyDescent="0.2">
      <c r="A21" s="64">
        <v>1231</v>
      </c>
      <c r="B21" s="60" t="s">
        <v>159</v>
      </c>
      <c r="C21" s="65">
        <v>0</v>
      </c>
    </row>
    <row r="22" spans="1:5" x14ac:dyDescent="0.2">
      <c r="A22" s="64">
        <v>1232</v>
      </c>
      <c r="B22" s="60" t="s">
        <v>160</v>
      </c>
      <c r="C22" s="65">
        <v>0</v>
      </c>
    </row>
    <row r="23" spans="1:5" x14ac:dyDescent="0.2">
      <c r="A23" s="64">
        <v>1233</v>
      </c>
      <c r="B23" s="60" t="s">
        <v>161</v>
      </c>
      <c r="C23" s="65">
        <v>0</v>
      </c>
    </row>
    <row r="24" spans="1:5" x14ac:dyDescent="0.2">
      <c r="A24" s="64">
        <v>1234</v>
      </c>
      <c r="B24" s="60" t="s">
        <v>162</v>
      </c>
      <c r="C24" s="65">
        <v>0</v>
      </c>
    </row>
    <row r="25" spans="1:5" x14ac:dyDescent="0.2">
      <c r="A25" s="64">
        <v>1235</v>
      </c>
      <c r="B25" s="60" t="s">
        <v>163</v>
      </c>
      <c r="C25" s="65">
        <v>0</v>
      </c>
    </row>
    <row r="26" spans="1:5" x14ac:dyDescent="0.2">
      <c r="A26" s="64">
        <v>1236</v>
      </c>
      <c r="B26" s="60" t="s">
        <v>164</v>
      </c>
      <c r="C26" s="65">
        <v>274293.05</v>
      </c>
    </row>
    <row r="27" spans="1:5" x14ac:dyDescent="0.2">
      <c r="A27" s="64">
        <v>1239</v>
      </c>
      <c r="B27" s="60" t="s">
        <v>165</v>
      </c>
      <c r="C27" s="65">
        <v>0</v>
      </c>
    </row>
    <row r="28" spans="1:5" x14ac:dyDescent="0.2">
      <c r="A28" s="64">
        <v>1240</v>
      </c>
      <c r="B28" s="60" t="s">
        <v>166</v>
      </c>
      <c r="C28" s="65">
        <v>670959.32999999996</v>
      </c>
    </row>
    <row r="29" spans="1:5" x14ac:dyDescent="0.2">
      <c r="A29" s="64">
        <v>1241</v>
      </c>
      <c r="B29" s="60" t="s">
        <v>167</v>
      </c>
      <c r="C29" s="65">
        <v>296001.35000000003</v>
      </c>
    </row>
    <row r="30" spans="1:5" x14ac:dyDescent="0.2">
      <c r="A30" s="64">
        <v>1242</v>
      </c>
      <c r="B30" s="60" t="s">
        <v>168</v>
      </c>
      <c r="C30" s="65">
        <v>16213.92</v>
      </c>
    </row>
    <row r="31" spans="1:5" x14ac:dyDescent="0.2">
      <c r="A31" s="64">
        <v>1243</v>
      </c>
      <c r="B31" s="60" t="s">
        <v>169</v>
      </c>
      <c r="C31" s="65">
        <v>0</v>
      </c>
    </row>
    <row r="32" spans="1:5" x14ac:dyDescent="0.2">
      <c r="A32" s="64">
        <v>1244</v>
      </c>
      <c r="B32" s="60" t="s">
        <v>170</v>
      </c>
      <c r="C32" s="65">
        <v>0</v>
      </c>
    </row>
    <row r="33" spans="1:4" x14ac:dyDescent="0.2">
      <c r="A33" s="64">
        <v>1245</v>
      </c>
      <c r="B33" s="60" t="s">
        <v>171</v>
      </c>
      <c r="C33" s="65">
        <v>0</v>
      </c>
    </row>
    <row r="34" spans="1:4" x14ac:dyDescent="0.2">
      <c r="A34" s="64">
        <v>1246</v>
      </c>
      <c r="B34" s="60" t="s">
        <v>172</v>
      </c>
      <c r="C34" s="65">
        <v>358744</v>
      </c>
    </row>
    <row r="35" spans="1:4" x14ac:dyDescent="0.2">
      <c r="A35" s="64">
        <v>1247</v>
      </c>
      <c r="B35" s="60" t="s">
        <v>173</v>
      </c>
      <c r="C35" s="65">
        <v>0</v>
      </c>
    </row>
    <row r="36" spans="1:4" x14ac:dyDescent="0.2">
      <c r="A36" s="64">
        <v>1248</v>
      </c>
      <c r="B36" s="60" t="s">
        <v>174</v>
      </c>
      <c r="C36" s="65">
        <v>0</v>
      </c>
    </row>
    <row r="37" spans="1:4" x14ac:dyDescent="0.2">
      <c r="A37" s="64">
        <v>1250</v>
      </c>
      <c r="B37" s="60" t="s">
        <v>178</v>
      </c>
      <c r="C37" s="65">
        <v>0</v>
      </c>
    </row>
    <row r="38" spans="1:4" x14ac:dyDescent="0.2">
      <c r="A38" s="64">
        <v>1251</v>
      </c>
      <c r="B38" s="60" t="s">
        <v>179</v>
      </c>
      <c r="C38" s="65">
        <v>0</v>
      </c>
    </row>
    <row r="39" spans="1:4" x14ac:dyDescent="0.2">
      <c r="A39" s="64">
        <v>1252</v>
      </c>
      <c r="B39" s="60" t="s">
        <v>180</v>
      </c>
      <c r="C39" s="65">
        <v>0</v>
      </c>
    </row>
    <row r="40" spans="1:4" x14ac:dyDescent="0.2">
      <c r="A40" s="64">
        <v>1253</v>
      </c>
      <c r="B40" s="60" t="s">
        <v>181</v>
      </c>
      <c r="C40" s="65">
        <v>0</v>
      </c>
    </row>
    <row r="41" spans="1:4" x14ac:dyDescent="0.2">
      <c r="A41" s="64">
        <v>1254</v>
      </c>
      <c r="B41" s="60" t="s">
        <v>182</v>
      </c>
      <c r="C41" s="65">
        <v>0</v>
      </c>
    </row>
    <row r="42" spans="1:4" x14ac:dyDescent="0.2">
      <c r="A42" s="64">
        <v>1259</v>
      </c>
      <c r="B42" s="60" t="s">
        <v>183</v>
      </c>
      <c r="C42" s="65">
        <v>0</v>
      </c>
    </row>
    <row r="44" spans="1:4" x14ac:dyDescent="0.2">
      <c r="A44" s="62" t="s">
        <v>475</v>
      </c>
      <c r="B44" s="62"/>
      <c r="C44" s="62"/>
      <c r="D44" s="62"/>
    </row>
    <row r="45" spans="1:4" x14ac:dyDescent="0.2">
      <c r="A45" s="63" t="s">
        <v>105</v>
      </c>
      <c r="B45" s="63" t="s">
        <v>106</v>
      </c>
      <c r="C45" s="70" t="s">
        <v>476</v>
      </c>
      <c r="D45" s="70" t="s">
        <v>464</v>
      </c>
    </row>
    <row r="46" spans="1:4" x14ac:dyDescent="0.2">
      <c r="A46" s="67">
        <v>5500</v>
      </c>
      <c r="B46" s="68" t="s">
        <v>407</v>
      </c>
      <c r="C46" s="65">
        <v>2882312.73</v>
      </c>
      <c r="D46" s="65">
        <v>3850321.09</v>
      </c>
    </row>
    <row r="47" spans="1:4" x14ac:dyDescent="0.2">
      <c r="A47" s="64">
        <v>5510</v>
      </c>
      <c r="B47" s="60" t="s">
        <v>408</v>
      </c>
      <c r="C47" s="65">
        <v>2882312.73</v>
      </c>
      <c r="D47" s="65">
        <v>3850321.09</v>
      </c>
    </row>
    <row r="48" spans="1:4" x14ac:dyDescent="0.2">
      <c r="A48" s="64">
        <v>5511</v>
      </c>
      <c r="B48" s="60" t="s">
        <v>409</v>
      </c>
      <c r="C48" s="65">
        <v>0</v>
      </c>
      <c r="D48" s="65">
        <v>0</v>
      </c>
    </row>
    <row r="49" spans="1:4" x14ac:dyDescent="0.2">
      <c r="A49" s="64">
        <v>5512</v>
      </c>
      <c r="B49" s="60" t="s">
        <v>410</v>
      </c>
      <c r="C49" s="65">
        <v>0</v>
      </c>
      <c r="D49" s="65">
        <v>0</v>
      </c>
    </row>
    <row r="50" spans="1:4" x14ac:dyDescent="0.2">
      <c r="A50" s="64">
        <v>5513</v>
      </c>
      <c r="B50" s="60" t="s">
        <v>411</v>
      </c>
      <c r="C50" s="65">
        <v>1231515.18</v>
      </c>
      <c r="D50" s="65">
        <v>1642020.24</v>
      </c>
    </row>
    <row r="51" spans="1:4" x14ac:dyDescent="0.2">
      <c r="A51" s="64">
        <v>5514</v>
      </c>
      <c r="B51" s="60" t="s">
        <v>412</v>
      </c>
      <c r="C51" s="65">
        <v>0</v>
      </c>
      <c r="D51" s="65">
        <v>0</v>
      </c>
    </row>
    <row r="52" spans="1:4" x14ac:dyDescent="0.2">
      <c r="A52" s="64">
        <v>5515</v>
      </c>
      <c r="B52" s="60" t="s">
        <v>413</v>
      </c>
      <c r="C52" s="65">
        <v>1650797.55</v>
      </c>
      <c r="D52" s="65">
        <v>2208300.85</v>
      </c>
    </row>
    <row r="53" spans="1:4" x14ac:dyDescent="0.2">
      <c r="A53" s="64">
        <v>5516</v>
      </c>
      <c r="B53" s="60" t="s">
        <v>414</v>
      </c>
      <c r="C53" s="65">
        <v>0</v>
      </c>
      <c r="D53" s="65">
        <v>0</v>
      </c>
    </row>
    <row r="54" spans="1:4" x14ac:dyDescent="0.2">
      <c r="A54" s="64">
        <v>5517</v>
      </c>
      <c r="B54" s="60" t="s">
        <v>415</v>
      </c>
      <c r="C54" s="65">
        <v>0</v>
      </c>
      <c r="D54" s="65">
        <v>0</v>
      </c>
    </row>
    <row r="55" spans="1:4" x14ac:dyDescent="0.2">
      <c r="A55" s="64">
        <v>5518</v>
      </c>
      <c r="B55" s="60" t="s">
        <v>416</v>
      </c>
      <c r="C55" s="65">
        <v>0</v>
      </c>
      <c r="D55" s="65">
        <v>0</v>
      </c>
    </row>
    <row r="56" spans="1:4" x14ac:dyDescent="0.2">
      <c r="A56" s="64">
        <v>5520</v>
      </c>
      <c r="B56" s="60" t="s">
        <v>417</v>
      </c>
      <c r="C56" s="65">
        <v>0</v>
      </c>
      <c r="D56" s="65">
        <v>0</v>
      </c>
    </row>
    <row r="57" spans="1:4" x14ac:dyDescent="0.2">
      <c r="A57" s="64">
        <v>5521</v>
      </c>
      <c r="B57" s="60" t="s">
        <v>418</v>
      </c>
      <c r="C57" s="65">
        <v>0</v>
      </c>
      <c r="D57" s="65">
        <v>0</v>
      </c>
    </row>
    <row r="58" spans="1:4" x14ac:dyDescent="0.2">
      <c r="A58" s="64">
        <v>5522</v>
      </c>
      <c r="B58" s="60" t="s">
        <v>419</v>
      </c>
      <c r="C58" s="65">
        <v>0</v>
      </c>
      <c r="D58" s="65">
        <v>0</v>
      </c>
    </row>
    <row r="59" spans="1:4" x14ac:dyDescent="0.2">
      <c r="A59" s="64">
        <v>5530</v>
      </c>
      <c r="B59" s="60" t="s">
        <v>420</v>
      </c>
      <c r="C59" s="65">
        <v>0</v>
      </c>
      <c r="D59" s="65">
        <v>0</v>
      </c>
    </row>
    <row r="60" spans="1:4" x14ac:dyDescent="0.2">
      <c r="A60" s="64">
        <v>5531</v>
      </c>
      <c r="B60" s="60" t="s">
        <v>421</v>
      </c>
      <c r="C60" s="65">
        <v>0</v>
      </c>
      <c r="D60" s="65">
        <v>0</v>
      </c>
    </row>
    <row r="61" spans="1:4" x14ac:dyDescent="0.2">
      <c r="A61" s="64">
        <v>5532</v>
      </c>
      <c r="B61" s="60" t="s">
        <v>422</v>
      </c>
      <c r="C61" s="65">
        <v>0</v>
      </c>
      <c r="D61" s="65">
        <v>0</v>
      </c>
    </row>
    <row r="62" spans="1:4" x14ac:dyDescent="0.2">
      <c r="A62" s="64">
        <v>5533</v>
      </c>
      <c r="B62" s="60" t="s">
        <v>423</v>
      </c>
      <c r="C62" s="65">
        <v>0</v>
      </c>
      <c r="D62" s="65">
        <v>0</v>
      </c>
    </row>
    <row r="63" spans="1:4" x14ac:dyDescent="0.2">
      <c r="A63" s="64">
        <v>5534</v>
      </c>
      <c r="B63" s="60" t="s">
        <v>424</v>
      </c>
      <c r="C63" s="65">
        <v>0</v>
      </c>
      <c r="D63" s="65">
        <v>0</v>
      </c>
    </row>
    <row r="64" spans="1:4" x14ac:dyDescent="0.2">
      <c r="A64" s="64">
        <v>5535</v>
      </c>
      <c r="B64" s="60" t="s">
        <v>425</v>
      </c>
      <c r="C64" s="65">
        <v>0</v>
      </c>
      <c r="D64" s="65">
        <v>0</v>
      </c>
    </row>
    <row r="65" spans="1:4" x14ac:dyDescent="0.2">
      <c r="A65" s="64">
        <v>5540</v>
      </c>
      <c r="B65" s="60" t="s">
        <v>426</v>
      </c>
      <c r="C65" s="65">
        <v>0</v>
      </c>
      <c r="D65" s="65">
        <v>0</v>
      </c>
    </row>
    <row r="66" spans="1:4" x14ac:dyDescent="0.2">
      <c r="A66" s="64">
        <v>5541</v>
      </c>
      <c r="B66" s="60" t="s">
        <v>426</v>
      </c>
      <c r="C66" s="65">
        <v>0</v>
      </c>
      <c r="D66" s="65">
        <v>0</v>
      </c>
    </row>
    <row r="67" spans="1:4" x14ac:dyDescent="0.2">
      <c r="A67" s="64">
        <v>5550</v>
      </c>
      <c r="B67" s="60" t="s">
        <v>427</v>
      </c>
      <c r="C67" s="65">
        <v>0</v>
      </c>
      <c r="D67" s="65">
        <v>0</v>
      </c>
    </row>
    <row r="68" spans="1:4" x14ac:dyDescent="0.2">
      <c r="A68" s="64">
        <v>5551</v>
      </c>
      <c r="B68" s="60" t="s">
        <v>427</v>
      </c>
      <c r="C68" s="65">
        <v>0</v>
      </c>
      <c r="D68" s="65">
        <v>0</v>
      </c>
    </row>
    <row r="69" spans="1:4" x14ac:dyDescent="0.2">
      <c r="A69" s="64">
        <v>5590</v>
      </c>
      <c r="B69" s="60" t="s">
        <v>428</v>
      </c>
      <c r="C69" s="65">
        <v>0</v>
      </c>
      <c r="D69" s="65">
        <v>0</v>
      </c>
    </row>
    <row r="70" spans="1:4" x14ac:dyDescent="0.2">
      <c r="A70" s="64">
        <v>5591</v>
      </c>
      <c r="B70" s="60" t="s">
        <v>429</v>
      </c>
      <c r="C70" s="65">
        <v>0</v>
      </c>
      <c r="D70" s="65">
        <v>0</v>
      </c>
    </row>
    <row r="71" spans="1:4" x14ac:dyDescent="0.2">
      <c r="A71" s="64">
        <v>5592</v>
      </c>
      <c r="B71" s="60" t="s">
        <v>430</v>
      </c>
      <c r="C71" s="65">
        <v>0</v>
      </c>
      <c r="D71" s="65">
        <v>0</v>
      </c>
    </row>
    <row r="72" spans="1:4" x14ac:dyDescent="0.2">
      <c r="A72" s="64">
        <v>5593</v>
      </c>
      <c r="B72" s="60" t="s">
        <v>431</v>
      </c>
      <c r="C72" s="65">
        <v>0</v>
      </c>
      <c r="D72" s="65">
        <v>0</v>
      </c>
    </row>
    <row r="73" spans="1:4" x14ac:dyDescent="0.2">
      <c r="A73" s="64">
        <v>5594</v>
      </c>
      <c r="B73" s="60" t="s">
        <v>477</v>
      </c>
      <c r="C73" s="65">
        <v>0</v>
      </c>
      <c r="D73" s="65">
        <v>0</v>
      </c>
    </row>
    <row r="74" spans="1:4" x14ac:dyDescent="0.2">
      <c r="A74" s="64">
        <v>5595</v>
      </c>
      <c r="B74" s="60" t="s">
        <v>433</v>
      </c>
      <c r="C74" s="65">
        <v>0</v>
      </c>
      <c r="D74" s="65">
        <v>0</v>
      </c>
    </row>
    <row r="75" spans="1:4" x14ac:dyDescent="0.2">
      <c r="A75" s="64">
        <v>5596</v>
      </c>
      <c r="B75" s="60" t="s">
        <v>321</v>
      </c>
      <c r="C75" s="65">
        <v>0</v>
      </c>
      <c r="D75" s="65">
        <v>0</v>
      </c>
    </row>
    <row r="76" spans="1:4" x14ac:dyDescent="0.2">
      <c r="A76" s="64">
        <v>5597</v>
      </c>
      <c r="B76" s="60" t="s">
        <v>434</v>
      </c>
      <c r="C76" s="65">
        <v>0</v>
      </c>
      <c r="D76" s="65">
        <v>0</v>
      </c>
    </row>
    <row r="77" spans="1:4" x14ac:dyDescent="0.2">
      <c r="A77" s="64">
        <v>5599</v>
      </c>
      <c r="B77" s="60" t="s">
        <v>436</v>
      </c>
      <c r="C77" s="65">
        <v>0</v>
      </c>
      <c r="D77" s="65">
        <v>0</v>
      </c>
    </row>
    <row r="78" spans="1:4" x14ac:dyDescent="0.2">
      <c r="A78" s="67">
        <v>5600</v>
      </c>
      <c r="B78" s="68" t="s">
        <v>437</v>
      </c>
      <c r="C78" s="65">
        <v>0</v>
      </c>
      <c r="D78" s="65">
        <v>0</v>
      </c>
    </row>
    <row r="79" spans="1:4" x14ac:dyDescent="0.2">
      <c r="A79" s="64">
        <v>5610</v>
      </c>
      <c r="B79" s="60" t="s">
        <v>438</v>
      </c>
      <c r="C79" s="65">
        <v>0</v>
      </c>
      <c r="D79" s="65">
        <v>0</v>
      </c>
    </row>
    <row r="80" spans="1:4" x14ac:dyDescent="0.2">
      <c r="A80" s="64">
        <v>5611</v>
      </c>
      <c r="B80" s="60" t="s">
        <v>439</v>
      </c>
      <c r="C80" s="65">
        <v>0</v>
      </c>
      <c r="D80" s="65">
        <v>0</v>
      </c>
    </row>
    <row r="83" spans="1:1" x14ac:dyDescent="0.2">
      <c r="A83" s="14" t="s">
        <v>241</v>
      </c>
    </row>
  </sheetData>
  <mergeCells count="3">
    <mergeCell ref="A1:C1"/>
    <mergeCell ref="A2:C2"/>
    <mergeCell ref="A3:C3"/>
  </mergeCells>
  <dataValidations count="3">
    <dataValidation allowBlank="1" showInputMessage="1" showErrorMessage="1" prompt="Importe del trimestre anterior." sqref="C45"/>
    <dataValidation allowBlank="1" showInputMessage="1" showErrorMessage="1" prompt="Saldo al 31 de diciembre del año anterior que se presenta" sqref="D7"/>
    <dataValidation allowBlank="1" showInputMessage="1" showErrorMessage="1" prompt="Importe final del periodo que corresponde la información financiera trimestral que se presenta." sqref="C7 C19 D45"/>
  </dataValidations>
  <pageMargins left="0.7" right="0.7" top="0.75" bottom="0.75" header="0.3" footer="0.3"/>
  <pageSetup paperSize="9" scale="7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showGridLines="0" view="pageBreakPreview" zoomScaleNormal="100" zoomScaleSheetLayoutView="100" workbookViewId="0">
      <selection sqref="A1:C1"/>
    </sheetView>
  </sheetViews>
  <sheetFormatPr baseColWidth="10" defaultRowHeight="11.25" x14ac:dyDescent="0.2"/>
  <cols>
    <col min="1" max="1" width="3.28515625" style="75" customWidth="1"/>
    <col min="2" max="2" width="63.140625" style="75" customWidth="1"/>
    <col min="3" max="3" width="17.7109375" style="75" customWidth="1"/>
    <col min="4" max="4" width="19.140625" style="75" customWidth="1"/>
    <col min="5" max="16384" width="11.42578125" style="75"/>
  </cols>
  <sheetData>
    <row r="1" spans="1:3" s="71" customFormat="1" x14ac:dyDescent="0.25">
      <c r="A1" s="831" t="s">
        <v>440</v>
      </c>
      <c r="B1" s="832"/>
      <c r="C1" s="833"/>
    </row>
    <row r="2" spans="1:3" s="71" customFormat="1" x14ac:dyDescent="0.25">
      <c r="A2" s="834" t="s">
        <v>478</v>
      </c>
      <c r="B2" s="835"/>
      <c r="C2" s="836"/>
    </row>
    <row r="3" spans="1:3" s="71" customFormat="1" x14ac:dyDescent="0.25">
      <c r="A3" s="834" t="s">
        <v>101</v>
      </c>
      <c r="B3" s="835"/>
      <c r="C3" s="836"/>
    </row>
    <row r="4" spans="1:3" s="72" customFormat="1" x14ac:dyDescent="0.2">
      <c r="A4" s="837" t="s">
        <v>479</v>
      </c>
      <c r="B4" s="838"/>
      <c r="C4" s="839"/>
    </row>
    <row r="5" spans="1:3" x14ac:dyDescent="0.2">
      <c r="A5" s="73" t="s">
        <v>480</v>
      </c>
      <c r="B5" s="73"/>
      <c r="C5" s="74">
        <v>130580592.01000001</v>
      </c>
    </row>
    <row r="6" spans="1:3" x14ac:dyDescent="0.2">
      <c r="B6" s="76"/>
      <c r="C6" s="77"/>
    </row>
    <row r="7" spans="1:3" x14ac:dyDescent="0.2">
      <c r="A7" s="78" t="s">
        <v>481</v>
      </c>
      <c r="B7" s="78"/>
      <c r="C7" s="79">
        <v>0</v>
      </c>
    </row>
    <row r="8" spans="1:3" x14ac:dyDescent="0.2">
      <c r="A8" s="80" t="s">
        <v>482</v>
      </c>
      <c r="B8" s="81" t="s">
        <v>306</v>
      </c>
      <c r="C8" s="82">
        <v>0</v>
      </c>
    </row>
    <row r="9" spans="1:3" x14ac:dyDescent="0.2">
      <c r="A9" s="83" t="s">
        <v>483</v>
      </c>
      <c r="B9" s="84" t="s">
        <v>484</v>
      </c>
      <c r="C9" s="82">
        <v>0</v>
      </c>
    </row>
    <row r="10" spans="1:3" x14ac:dyDescent="0.2">
      <c r="A10" s="83" t="s">
        <v>485</v>
      </c>
      <c r="B10" s="84" t="s">
        <v>315</v>
      </c>
      <c r="C10" s="82">
        <v>0</v>
      </c>
    </row>
    <row r="11" spans="1:3" x14ac:dyDescent="0.2">
      <c r="A11" s="83" t="s">
        <v>486</v>
      </c>
      <c r="B11" s="84" t="s">
        <v>316</v>
      </c>
      <c r="C11" s="82">
        <v>0</v>
      </c>
    </row>
    <row r="12" spans="1:3" x14ac:dyDescent="0.2">
      <c r="A12" s="83" t="s">
        <v>487</v>
      </c>
      <c r="B12" s="84" t="s">
        <v>317</v>
      </c>
      <c r="C12" s="82">
        <v>0</v>
      </c>
    </row>
    <row r="13" spans="1:3" x14ac:dyDescent="0.2">
      <c r="A13" s="85" t="s">
        <v>488</v>
      </c>
      <c r="B13" s="86" t="s">
        <v>489</v>
      </c>
      <c r="C13" s="82">
        <v>0</v>
      </c>
    </row>
    <row r="14" spans="1:3" x14ac:dyDescent="0.2">
      <c r="B14" s="87"/>
      <c r="C14" s="88"/>
    </row>
    <row r="15" spans="1:3" x14ac:dyDescent="0.2">
      <c r="A15" s="78" t="s">
        <v>490</v>
      </c>
      <c r="B15" s="76"/>
      <c r="C15" s="79">
        <v>4824952.4400000004</v>
      </c>
    </row>
    <row r="16" spans="1:3" x14ac:dyDescent="0.2">
      <c r="A16" s="89">
        <v>3.1</v>
      </c>
      <c r="B16" s="84" t="s">
        <v>491</v>
      </c>
      <c r="C16" s="82">
        <v>0</v>
      </c>
    </row>
    <row r="17" spans="1:3" x14ac:dyDescent="0.2">
      <c r="A17" s="90">
        <v>3.2</v>
      </c>
      <c r="B17" s="84" t="s">
        <v>492</v>
      </c>
      <c r="C17" s="82">
        <v>0</v>
      </c>
    </row>
    <row r="18" spans="1:3" x14ac:dyDescent="0.2">
      <c r="A18" s="90">
        <v>3.3</v>
      </c>
      <c r="B18" s="86" t="s">
        <v>493</v>
      </c>
      <c r="C18" s="91">
        <v>4824952.4400000004</v>
      </c>
    </row>
    <row r="19" spans="1:3" x14ac:dyDescent="0.2">
      <c r="B19" s="92"/>
      <c r="C19" s="93"/>
    </row>
    <row r="20" spans="1:3" x14ac:dyDescent="0.2">
      <c r="A20" s="94" t="s">
        <v>494</v>
      </c>
      <c r="B20" s="94"/>
      <c r="C20" s="74">
        <v>125755639.57000001</v>
      </c>
    </row>
    <row r="22" spans="1:3" x14ac:dyDescent="0.2">
      <c r="A22" s="14" t="s">
        <v>241</v>
      </c>
    </row>
  </sheetData>
  <mergeCells count="4">
    <mergeCell ref="A1:C1"/>
    <mergeCell ref="A2:C2"/>
    <mergeCell ref="A3:C3"/>
    <mergeCell ref="A4:C4"/>
  </mergeCells>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0"/>
  <sheetViews>
    <sheetView showGridLines="0" view="pageBreakPreview" zoomScaleNormal="100" zoomScaleSheetLayoutView="100" workbookViewId="0">
      <selection sqref="A1:C1"/>
    </sheetView>
  </sheetViews>
  <sheetFormatPr baseColWidth="10" defaultRowHeight="11.25" x14ac:dyDescent="0.2"/>
  <cols>
    <col min="1" max="1" width="3.7109375" style="75" customWidth="1"/>
    <col min="2" max="2" width="62.140625" style="75" customWidth="1"/>
    <col min="3" max="3" width="17.7109375" style="75" customWidth="1"/>
    <col min="4" max="4" width="20" style="75" customWidth="1"/>
    <col min="5" max="16384" width="11.42578125" style="75"/>
  </cols>
  <sheetData>
    <row r="1" spans="1:3" s="95" customFormat="1" x14ac:dyDescent="0.25">
      <c r="A1" s="840" t="s">
        <v>440</v>
      </c>
      <c r="B1" s="841"/>
      <c r="C1" s="842"/>
    </row>
    <row r="2" spans="1:3" s="95" customFormat="1" x14ac:dyDescent="0.25">
      <c r="A2" s="843" t="s">
        <v>495</v>
      </c>
      <c r="B2" s="844"/>
      <c r="C2" s="845"/>
    </row>
    <row r="3" spans="1:3" s="95" customFormat="1" x14ac:dyDescent="0.25">
      <c r="A3" s="843" t="s">
        <v>101</v>
      </c>
      <c r="B3" s="844"/>
      <c r="C3" s="845"/>
    </row>
    <row r="4" spans="1:3" x14ac:dyDescent="0.2">
      <c r="A4" s="837" t="s">
        <v>479</v>
      </c>
      <c r="B4" s="838"/>
      <c r="C4" s="839"/>
    </row>
    <row r="5" spans="1:3" x14ac:dyDescent="0.2">
      <c r="A5" s="96" t="s">
        <v>496</v>
      </c>
      <c r="B5" s="73"/>
      <c r="C5" s="97">
        <v>129918279.58</v>
      </c>
    </row>
    <row r="6" spans="1:3" x14ac:dyDescent="0.2">
      <c r="A6" s="98"/>
      <c r="B6" s="76"/>
      <c r="C6" s="99"/>
    </row>
    <row r="7" spans="1:3" x14ac:dyDescent="0.2">
      <c r="A7" s="78" t="s">
        <v>497</v>
      </c>
      <c r="B7" s="100"/>
      <c r="C7" s="79">
        <v>1234857.98</v>
      </c>
    </row>
    <row r="8" spans="1:3" x14ac:dyDescent="0.2">
      <c r="A8" s="101">
        <v>2.1</v>
      </c>
      <c r="B8" s="102" t="s">
        <v>338</v>
      </c>
      <c r="C8" s="103">
        <v>0</v>
      </c>
    </row>
    <row r="9" spans="1:3" x14ac:dyDescent="0.2">
      <c r="A9" s="101">
        <v>2.2000000000000002</v>
      </c>
      <c r="B9" s="102" t="s">
        <v>335</v>
      </c>
      <c r="C9" s="103">
        <v>0</v>
      </c>
    </row>
    <row r="10" spans="1:3" x14ac:dyDescent="0.2">
      <c r="A10" s="104">
        <v>2.2999999999999998</v>
      </c>
      <c r="B10" s="105" t="s">
        <v>167</v>
      </c>
      <c r="C10" s="103">
        <v>585607.01</v>
      </c>
    </row>
    <row r="11" spans="1:3" x14ac:dyDescent="0.2">
      <c r="A11" s="104">
        <v>2.4</v>
      </c>
      <c r="B11" s="105" t="s">
        <v>168</v>
      </c>
      <c r="C11" s="103">
        <v>16213.92</v>
      </c>
    </row>
    <row r="12" spans="1:3" x14ac:dyDescent="0.2">
      <c r="A12" s="104">
        <v>2.5</v>
      </c>
      <c r="B12" s="105" t="s">
        <v>169</v>
      </c>
      <c r="C12" s="103">
        <v>0</v>
      </c>
    </row>
    <row r="13" spans="1:3" x14ac:dyDescent="0.2">
      <c r="A13" s="104">
        <v>2.6</v>
      </c>
      <c r="B13" s="105" t="s">
        <v>170</v>
      </c>
      <c r="C13" s="103">
        <v>0</v>
      </c>
    </row>
    <row r="14" spans="1:3" x14ac:dyDescent="0.2">
      <c r="A14" s="104">
        <v>2.7</v>
      </c>
      <c r="B14" s="105" t="s">
        <v>171</v>
      </c>
      <c r="C14" s="103">
        <v>0</v>
      </c>
    </row>
    <row r="15" spans="1:3" x14ac:dyDescent="0.2">
      <c r="A15" s="104">
        <v>2.8</v>
      </c>
      <c r="B15" s="105" t="s">
        <v>172</v>
      </c>
      <c r="C15" s="103">
        <v>358744</v>
      </c>
    </row>
    <row r="16" spans="1:3" x14ac:dyDescent="0.2">
      <c r="A16" s="104">
        <v>2.9</v>
      </c>
      <c r="B16" s="105" t="s">
        <v>174</v>
      </c>
      <c r="C16" s="103">
        <v>0</v>
      </c>
    </row>
    <row r="17" spans="1:3" x14ac:dyDescent="0.2">
      <c r="A17" s="104" t="s">
        <v>498</v>
      </c>
      <c r="B17" s="105" t="s">
        <v>499</v>
      </c>
      <c r="C17" s="103">
        <v>274293.05</v>
      </c>
    </row>
    <row r="18" spans="1:3" x14ac:dyDescent="0.2">
      <c r="A18" s="104" t="s">
        <v>500</v>
      </c>
      <c r="B18" s="105" t="s">
        <v>178</v>
      </c>
      <c r="C18" s="103">
        <v>0</v>
      </c>
    </row>
    <row r="19" spans="1:3" x14ac:dyDescent="0.2">
      <c r="A19" s="104" t="s">
        <v>501</v>
      </c>
      <c r="B19" s="105" t="s">
        <v>502</v>
      </c>
      <c r="C19" s="103">
        <v>0</v>
      </c>
    </row>
    <row r="20" spans="1:3" x14ac:dyDescent="0.2">
      <c r="A20" s="104" t="s">
        <v>503</v>
      </c>
      <c r="B20" s="105" t="s">
        <v>504</v>
      </c>
      <c r="C20" s="103">
        <v>0</v>
      </c>
    </row>
    <row r="21" spans="1:3" x14ac:dyDescent="0.2">
      <c r="A21" s="104" t="s">
        <v>505</v>
      </c>
      <c r="B21" s="105" t="s">
        <v>506</v>
      </c>
      <c r="C21" s="103">
        <v>0</v>
      </c>
    </row>
    <row r="22" spans="1:3" x14ac:dyDescent="0.2">
      <c r="A22" s="104" t="s">
        <v>507</v>
      </c>
      <c r="B22" s="105" t="s">
        <v>508</v>
      </c>
      <c r="C22" s="103">
        <v>0</v>
      </c>
    </row>
    <row r="23" spans="1:3" x14ac:dyDescent="0.2">
      <c r="A23" s="104" t="s">
        <v>509</v>
      </c>
      <c r="B23" s="105" t="s">
        <v>510</v>
      </c>
      <c r="C23" s="103">
        <v>0</v>
      </c>
    </row>
    <row r="24" spans="1:3" x14ac:dyDescent="0.2">
      <c r="A24" s="104" t="s">
        <v>511</v>
      </c>
      <c r="B24" s="105" t="s">
        <v>512</v>
      </c>
      <c r="C24" s="103">
        <v>0</v>
      </c>
    </row>
    <row r="25" spans="1:3" x14ac:dyDescent="0.2">
      <c r="A25" s="104" t="s">
        <v>513</v>
      </c>
      <c r="B25" s="105" t="s">
        <v>514</v>
      </c>
      <c r="C25" s="103">
        <v>0</v>
      </c>
    </row>
    <row r="26" spans="1:3" x14ac:dyDescent="0.2">
      <c r="A26" s="104" t="s">
        <v>515</v>
      </c>
      <c r="B26" s="105" t="s">
        <v>516</v>
      </c>
      <c r="C26" s="103">
        <v>0</v>
      </c>
    </row>
    <row r="27" spans="1:3" x14ac:dyDescent="0.2">
      <c r="A27" s="104" t="s">
        <v>517</v>
      </c>
      <c r="B27" s="105" t="s">
        <v>518</v>
      </c>
      <c r="C27" s="103">
        <v>0</v>
      </c>
    </row>
    <row r="28" spans="1:3" x14ac:dyDescent="0.2">
      <c r="A28" s="104" t="s">
        <v>519</v>
      </c>
      <c r="B28" s="102" t="s">
        <v>520</v>
      </c>
      <c r="C28" s="103">
        <v>0</v>
      </c>
    </row>
    <row r="29" spans="1:3" x14ac:dyDescent="0.2">
      <c r="A29" s="106"/>
      <c r="B29" s="107"/>
      <c r="C29" s="108"/>
    </row>
    <row r="30" spans="1:3" x14ac:dyDescent="0.2">
      <c r="A30" s="109" t="s">
        <v>521</v>
      </c>
      <c r="B30" s="110"/>
      <c r="C30" s="111">
        <v>3850321.09</v>
      </c>
    </row>
    <row r="31" spans="1:3" x14ac:dyDescent="0.2">
      <c r="A31" s="104" t="s">
        <v>522</v>
      </c>
      <c r="B31" s="105" t="s">
        <v>408</v>
      </c>
      <c r="C31" s="103">
        <v>3850321.09</v>
      </c>
    </row>
    <row r="32" spans="1:3" x14ac:dyDescent="0.2">
      <c r="A32" s="104" t="s">
        <v>523</v>
      </c>
      <c r="B32" s="105" t="s">
        <v>417</v>
      </c>
      <c r="C32" s="103">
        <v>0</v>
      </c>
    </row>
    <row r="33" spans="1:3" x14ac:dyDescent="0.2">
      <c r="A33" s="104" t="s">
        <v>524</v>
      </c>
      <c r="B33" s="105" t="s">
        <v>420</v>
      </c>
      <c r="C33" s="103">
        <v>0</v>
      </c>
    </row>
    <row r="34" spans="1:3" x14ac:dyDescent="0.2">
      <c r="A34" s="104" t="s">
        <v>525</v>
      </c>
      <c r="B34" s="105" t="s">
        <v>526</v>
      </c>
      <c r="C34" s="103">
        <v>0</v>
      </c>
    </row>
    <row r="35" spans="1:3" x14ac:dyDescent="0.2">
      <c r="A35" s="104" t="s">
        <v>527</v>
      </c>
      <c r="B35" s="105" t="s">
        <v>528</v>
      </c>
      <c r="C35" s="103">
        <v>0</v>
      </c>
    </row>
    <row r="36" spans="1:3" x14ac:dyDescent="0.2">
      <c r="A36" s="104" t="s">
        <v>529</v>
      </c>
      <c r="B36" s="105" t="s">
        <v>428</v>
      </c>
      <c r="C36" s="103">
        <v>0</v>
      </c>
    </row>
    <row r="37" spans="1:3" x14ac:dyDescent="0.2">
      <c r="A37" s="104" t="s">
        <v>530</v>
      </c>
      <c r="B37" s="102" t="s">
        <v>531</v>
      </c>
      <c r="C37" s="112">
        <v>0</v>
      </c>
    </row>
    <row r="38" spans="1:3" x14ac:dyDescent="0.2">
      <c r="A38" s="98"/>
      <c r="B38" s="113"/>
      <c r="C38" s="114"/>
    </row>
    <row r="39" spans="1:3" x14ac:dyDescent="0.2">
      <c r="A39" s="115" t="s">
        <v>532</v>
      </c>
      <c r="B39" s="73"/>
      <c r="C39" s="74">
        <v>132533742.69</v>
      </c>
    </row>
    <row r="40" spans="1:3" ht="25.5" customHeight="1" x14ac:dyDescent="0.2">
      <c r="A40" s="846" t="s">
        <v>241</v>
      </c>
      <c r="B40" s="846"/>
      <c r="C40" s="846"/>
    </row>
  </sheetData>
  <mergeCells count="5">
    <mergeCell ref="A1:C1"/>
    <mergeCell ref="A2:C2"/>
    <mergeCell ref="A3:C3"/>
    <mergeCell ref="A4:C4"/>
    <mergeCell ref="A40:C4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60" customWidth="1"/>
    <col min="2" max="2" width="68.5703125" style="60" bestFit="1" customWidth="1"/>
    <col min="3" max="3" width="17.42578125" style="60" bestFit="1" customWidth="1"/>
    <col min="4" max="5" width="23.7109375" style="60" bestFit="1" customWidth="1"/>
    <col min="6" max="6" width="19.28515625" style="60" customWidth="1"/>
    <col min="7" max="7" width="20.5703125" style="60" customWidth="1"/>
    <col min="8" max="10" width="20.28515625" style="60" customWidth="1"/>
    <col min="11" max="16384" width="9.140625" style="60"/>
  </cols>
  <sheetData>
    <row r="1" spans="1:10" x14ac:dyDescent="0.2">
      <c r="A1" s="830" t="s">
        <v>440</v>
      </c>
      <c r="B1" s="847"/>
      <c r="C1" s="847"/>
      <c r="D1" s="847"/>
      <c r="E1" s="847"/>
      <c r="F1" s="847"/>
      <c r="G1" s="58" t="s">
        <v>98</v>
      </c>
      <c r="H1" s="59">
        <v>2020</v>
      </c>
    </row>
    <row r="2" spans="1:10" x14ac:dyDescent="0.2">
      <c r="A2" s="830" t="s">
        <v>533</v>
      </c>
      <c r="B2" s="847"/>
      <c r="C2" s="847"/>
      <c r="D2" s="847"/>
      <c r="E2" s="847"/>
      <c r="F2" s="847"/>
      <c r="G2" s="58" t="s">
        <v>100</v>
      </c>
      <c r="H2" s="59" t="s">
        <v>441</v>
      </c>
    </row>
    <row r="3" spans="1:10" x14ac:dyDescent="0.2">
      <c r="A3" s="848" t="s">
        <v>101</v>
      </c>
      <c r="B3" s="849"/>
      <c r="C3" s="849"/>
      <c r="D3" s="849"/>
      <c r="E3" s="849"/>
      <c r="F3" s="849"/>
      <c r="G3" s="58" t="s">
        <v>102</v>
      </c>
      <c r="H3" s="59">
        <v>4</v>
      </c>
    </row>
    <row r="4" spans="1:10" x14ac:dyDescent="0.2">
      <c r="A4" s="61" t="s">
        <v>103</v>
      </c>
      <c r="B4" s="62"/>
      <c r="C4" s="62"/>
      <c r="D4" s="62"/>
      <c r="E4" s="62"/>
      <c r="F4" s="62"/>
      <c r="G4" s="62"/>
      <c r="H4" s="62"/>
    </row>
    <row r="7" spans="1:10" x14ac:dyDescent="0.2">
      <c r="A7" s="63" t="s">
        <v>105</v>
      </c>
      <c r="B7" s="63" t="s">
        <v>534</v>
      </c>
      <c r="C7" s="63" t="s">
        <v>465</v>
      </c>
      <c r="D7" s="63" t="s">
        <v>535</v>
      </c>
      <c r="E7" s="63" t="s">
        <v>536</v>
      </c>
      <c r="F7" s="63" t="s">
        <v>464</v>
      </c>
      <c r="G7" s="63" t="s">
        <v>537</v>
      </c>
      <c r="H7" s="63" t="s">
        <v>538</v>
      </c>
      <c r="I7" s="63" t="s">
        <v>539</v>
      </c>
      <c r="J7" s="63" t="s">
        <v>540</v>
      </c>
    </row>
    <row r="8" spans="1:10" s="68" customFormat="1" x14ac:dyDescent="0.2">
      <c r="A8" s="67">
        <v>7000</v>
      </c>
      <c r="B8" s="68" t="s">
        <v>541</v>
      </c>
    </row>
    <row r="9" spans="1:10" x14ac:dyDescent="0.2">
      <c r="A9" s="60">
        <v>7110</v>
      </c>
      <c r="B9" s="60" t="s">
        <v>537</v>
      </c>
      <c r="C9" s="65">
        <v>0</v>
      </c>
      <c r="D9" s="65">
        <v>0</v>
      </c>
      <c r="E9" s="65">
        <v>0</v>
      </c>
      <c r="F9" s="65">
        <v>0</v>
      </c>
    </row>
    <row r="10" spans="1:10" x14ac:dyDescent="0.2">
      <c r="A10" s="60">
        <v>7120</v>
      </c>
      <c r="B10" s="60" t="s">
        <v>542</v>
      </c>
      <c r="C10" s="65">
        <v>0</v>
      </c>
      <c r="D10" s="65">
        <v>0</v>
      </c>
      <c r="E10" s="65">
        <v>0</v>
      </c>
      <c r="F10" s="65">
        <v>0</v>
      </c>
    </row>
    <row r="11" spans="1:10" x14ac:dyDescent="0.2">
      <c r="A11" s="60">
        <v>7130</v>
      </c>
      <c r="B11" s="60" t="s">
        <v>543</v>
      </c>
      <c r="C11" s="65">
        <v>0</v>
      </c>
      <c r="D11" s="65">
        <v>0</v>
      </c>
      <c r="E11" s="65">
        <v>0</v>
      </c>
      <c r="F11" s="65">
        <v>0</v>
      </c>
    </row>
    <row r="12" spans="1:10" x14ac:dyDescent="0.2">
      <c r="A12" s="60">
        <v>7140</v>
      </c>
      <c r="B12" s="60" t="s">
        <v>544</v>
      </c>
      <c r="C12" s="65">
        <v>0</v>
      </c>
      <c r="D12" s="65">
        <v>0</v>
      </c>
      <c r="E12" s="65">
        <v>0</v>
      </c>
      <c r="F12" s="65">
        <v>0</v>
      </c>
    </row>
    <row r="13" spans="1:10" x14ac:dyDescent="0.2">
      <c r="A13" s="60">
        <v>7150</v>
      </c>
      <c r="B13" s="60" t="s">
        <v>545</v>
      </c>
      <c r="C13" s="65">
        <v>0</v>
      </c>
      <c r="D13" s="65">
        <v>0</v>
      </c>
      <c r="E13" s="65">
        <v>0</v>
      </c>
      <c r="F13" s="65">
        <v>0</v>
      </c>
    </row>
    <row r="14" spans="1:10" x14ac:dyDescent="0.2">
      <c r="A14" s="60">
        <v>7160</v>
      </c>
      <c r="B14" s="60" t="s">
        <v>546</v>
      </c>
      <c r="C14" s="65">
        <v>0</v>
      </c>
      <c r="D14" s="65">
        <v>0</v>
      </c>
      <c r="E14" s="65">
        <v>0</v>
      </c>
      <c r="F14" s="65">
        <v>0</v>
      </c>
    </row>
    <row r="15" spans="1:10" x14ac:dyDescent="0.2">
      <c r="A15" s="60">
        <v>7210</v>
      </c>
      <c r="B15" s="60" t="s">
        <v>547</v>
      </c>
      <c r="C15" s="65">
        <v>0</v>
      </c>
      <c r="D15" s="65">
        <v>0</v>
      </c>
      <c r="E15" s="65">
        <v>0</v>
      </c>
      <c r="F15" s="65">
        <v>0</v>
      </c>
    </row>
    <row r="16" spans="1:10" x14ac:dyDescent="0.2">
      <c r="A16" s="60">
        <v>7220</v>
      </c>
      <c r="B16" s="60" t="s">
        <v>548</v>
      </c>
      <c r="C16" s="65">
        <v>0</v>
      </c>
      <c r="D16" s="65">
        <v>0</v>
      </c>
      <c r="E16" s="65">
        <v>0</v>
      </c>
      <c r="F16" s="65">
        <v>0</v>
      </c>
    </row>
    <row r="17" spans="1:6" x14ac:dyDescent="0.2">
      <c r="A17" s="60">
        <v>7230</v>
      </c>
      <c r="B17" s="60" t="s">
        <v>549</v>
      </c>
      <c r="C17" s="65">
        <v>0</v>
      </c>
      <c r="D17" s="65">
        <v>0</v>
      </c>
      <c r="E17" s="65">
        <v>0</v>
      </c>
      <c r="F17" s="65">
        <v>0</v>
      </c>
    </row>
    <row r="18" spans="1:6" x14ac:dyDescent="0.2">
      <c r="A18" s="60">
        <v>7240</v>
      </c>
      <c r="B18" s="60" t="s">
        <v>550</v>
      </c>
      <c r="C18" s="65">
        <v>0</v>
      </c>
      <c r="D18" s="65">
        <v>0</v>
      </c>
      <c r="E18" s="65">
        <v>0</v>
      </c>
      <c r="F18" s="65">
        <v>0</v>
      </c>
    </row>
    <row r="19" spans="1:6" x14ac:dyDescent="0.2">
      <c r="A19" s="60">
        <v>7250</v>
      </c>
      <c r="B19" s="60" t="s">
        <v>551</v>
      </c>
      <c r="C19" s="65">
        <v>0</v>
      </c>
      <c r="D19" s="65">
        <v>0</v>
      </c>
      <c r="E19" s="65">
        <v>0</v>
      </c>
      <c r="F19" s="65">
        <v>0</v>
      </c>
    </row>
    <row r="20" spans="1:6" x14ac:dyDescent="0.2">
      <c r="A20" s="60">
        <v>7260</v>
      </c>
      <c r="B20" s="60" t="s">
        <v>552</v>
      </c>
      <c r="C20" s="65">
        <v>0</v>
      </c>
      <c r="D20" s="65">
        <v>0</v>
      </c>
      <c r="E20" s="65">
        <v>0</v>
      </c>
      <c r="F20" s="65">
        <v>0</v>
      </c>
    </row>
    <row r="21" spans="1:6" x14ac:dyDescent="0.2">
      <c r="A21" s="60">
        <v>7310</v>
      </c>
      <c r="B21" s="60" t="s">
        <v>553</v>
      </c>
      <c r="C21" s="65">
        <v>0</v>
      </c>
      <c r="D21" s="65">
        <v>0</v>
      </c>
      <c r="E21" s="65">
        <v>0</v>
      </c>
      <c r="F21" s="65">
        <v>0</v>
      </c>
    </row>
    <row r="22" spans="1:6" x14ac:dyDescent="0.2">
      <c r="A22" s="60">
        <v>7320</v>
      </c>
      <c r="B22" s="60" t="s">
        <v>554</v>
      </c>
      <c r="C22" s="65">
        <v>0</v>
      </c>
      <c r="D22" s="65">
        <v>0</v>
      </c>
      <c r="E22" s="65">
        <v>0</v>
      </c>
      <c r="F22" s="65">
        <v>0</v>
      </c>
    </row>
    <row r="23" spans="1:6" x14ac:dyDescent="0.2">
      <c r="A23" s="60">
        <v>7330</v>
      </c>
      <c r="B23" s="60" t="s">
        <v>555</v>
      </c>
      <c r="C23" s="65">
        <v>0</v>
      </c>
      <c r="D23" s="65">
        <v>0</v>
      </c>
      <c r="E23" s="65">
        <v>0</v>
      </c>
      <c r="F23" s="65">
        <v>0</v>
      </c>
    </row>
    <row r="24" spans="1:6" x14ac:dyDescent="0.2">
      <c r="A24" s="60">
        <v>7340</v>
      </c>
      <c r="B24" s="60" t="s">
        <v>556</v>
      </c>
      <c r="C24" s="65">
        <v>0</v>
      </c>
      <c r="D24" s="65">
        <v>0</v>
      </c>
      <c r="E24" s="65">
        <v>0</v>
      </c>
      <c r="F24" s="65">
        <v>0</v>
      </c>
    </row>
    <row r="25" spans="1:6" x14ac:dyDescent="0.2">
      <c r="A25" s="60">
        <v>7350</v>
      </c>
      <c r="B25" s="60" t="s">
        <v>557</v>
      </c>
      <c r="C25" s="65">
        <v>0</v>
      </c>
      <c r="D25" s="65">
        <v>0</v>
      </c>
      <c r="E25" s="65">
        <v>0</v>
      </c>
      <c r="F25" s="65">
        <v>0</v>
      </c>
    </row>
    <row r="26" spans="1:6" x14ac:dyDescent="0.2">
      <c r="A26" s="60">
        <v>7360</v>
      </c>
      <c r="B26" s="60" t="s">
        <v>558</v>
      </c>
      <c r="C26" s="65">
        <v>0</v>
      </c>
      <c r="D26" s="65">
        <v>0</v>
      </c>
      <c r="E26" s="65">
        <v>0</v>
      </c>
      <c r="F26" s="65">
        <v>0</v>
      </c>
    </row>
    <row r="27" spans="1:6" x14ac:dyDescent="0.2">
      <c r="A27" s="60">
        <v>7410</v>
      </c>
      <c r="B27" s="60" t="s">
        <v>559</v>
      </c>
      <c r="C27" s="65">
        <v>0</v>
      </c>
      <c r="D27" s="65">
        <v>0</v>
      </c>
      <c r="E27" s="65">
        <v>0</v>
      </c>
      <c r="F27" s="65">
        <v>0</v>
      </c>
    </row>
    <row r="28" spans="1:6" x14ac:dyDescent="0.2">
      <c r="A28" s="60">
        <v>7420</v>
      </c>
      <c r="B28" s="60" t="s">
        <v>560</v>
      </c>
      <c r="C28" s="65">
        <v>0</v>
      </c>
      <c r="D28" s="65">
        <v>0</v>
      </c>
      <c r="E28" s="65">
        <v>0</v>
      </c>
      <c r="F28" s="65">
        <v>0</v>
      </c>
    </row>
    <row r="29" spans="1:6" x14ac:dyDescent="0.2">
      <c r="A29" s="60">
        <v>7510</v>
      </c>
      <c r="B29" s="60" t="s">
        <v>561</v>
      </c>
      <c r="C29" s="65">
        <v>0</v>
      </c>
      <c r="D29" s="65">
        <v>0</v>
      </c>
      <c r="E29" s="65">
        <v>0</v>
      </c>
      <c r="F29" s="65">
        <v>0</v>
      </c>
    </row>
    <row r="30" spans="1:6" x14ac:dyDescent="0.2">
      <c r="A30" s="60">
        <v>7520</v>
      </c>
      <c r="B30" s="60" t="s">
        <v>562</v>
      </c>
      <c r="C30" s="65">
        <v>0</v>
      </c>
      <c r="D30" s="65">
        <v>0</v>
      </c>
      <c r="E30" s="65">
        <v>0</v>
      </c>
      <c r="F30" s="65">
        <v>0</v>
      </c>
    </row>
    <row r="31" spans="1:6" x14ac:dyDescent="0.2">
      <c r="A31" s="60">
        <v>7610</v>
      </c>
      <c r="B31" s="60" t="s">
        <v>563</v>
      </c>
      <c r="C31" s="65">
        <v>0</v>
      </c>
      <c r="D31" s="65">
        <v>0</v>
      </c>
      <c r="E31" s="65">
        <v>0</v>
      </c>
      <c r="F31" s="65">
        <v>0</v>
      </c>
    </row>
    <row r="32" spans="1:6" x14ac:dyDescent="0.2">
      <c r="A32" s="60">
        <v>7620</v>
      </c>
      <c r="B32" s="60" t="s">
        <v>564</v>
      </c>
      <c r="C32" s="65">
        <v>0</v>
      </c>
      <c r="D32" s="65">
        <v>0</v>
      </c>
      <c r="E32" s="65">
        <v>0</v>
      </c>
      <c r="F32" s="65">
        <v>0</v>
      </c>
    </row>
    <row r="33" spans="1:6" x14ac:dyDescent="0.2">
      <c r="A33" s="60">
        <v>7630</v>
      </c>
      <c r="B33" s="60" t="s">
        <v>565</v>
      </c>
      <c r="C33" s="65">
        <v>0</v>
      </c>
      <c r="D33" s="65">
        <v>0</v>
      </c>
      <c r="E33" s="65">
        <v>0</v>
      </c>
      <c r="F33" s="65">
        <v>0</v>
      </c>
    </row>
    <row r="34" spans="1:6" x14ac:dyDescent="0.2">
      <c r="A34" s="60">
        <v>7640</v>
      </c>
      <c r="B34" s="60" t="s">
        <v>566</v>
      </c>
      <c r="C34" s="65">
        <v>0</v>
      </c>
      <c r="D34" s="65">
        <v>0</v>
      </c>
      <c r="E34" s="65">
        <v>0</v>
      </c>
      <c r="F34" s="65">
        <v>0</v>
      </c>
    </row>
    <row r="35" spans="1:6" s="68" customFormat="1" x14ac:dyDescent="0.2">
      <c r="A35" s="67">
        <v>8000</v>
      </c>
      <c r="B35" s="68" t="s">
        <v>567</v>
      </c>
    </row>
    <row r="36" spans="1:6" x14ac:dyDescent="0.2">
      <c r="A36" s="60">
        <v>8110</v>
      </c>
      <c r="B36" s="60" t="s">
        <v>568</v>
      </c>
      <c r="C36" s="65">
        <v>129663404</v>
      </c>
      <c r="D36" s="65">
        <v>0</v>
      </c>
      <c r="E36" s="65">
        <v>0</v>
      </c>
      <c r="F36" s="65">
        <v>0</v>
      </c>
    </row>
    <row r="37" spans="1:6" x14ac:dyDescent="0.2">
      <c r="A37" s="60">
        <v>8120</v>
      </c>
      <c r="B37" s="60" t="s">
        <v>569</v>
      </c>
      <c r="C37" s="65">
        <v>0</v>
      </c>
      <c r="D37" s="65">
        <v>130580592.00999999</v>
      </c>
      <c r="E37" s="65">
        <v>130580592.00999999</v>
      </c>
      <c r="F37" s="65">
        <v>0</v>
      </c>
    </row>
    <row r="38" spans="1:6" x14ac:dyDescent="0.2">
      <c r="A38" s="60">
        <v>8130</v>
      </c>
      <c r="B38" s="60" t="s">
        <v>570</v>
      </c>
      <c r="C38" s="65">
        <v>0</v>
      </c>
      <c r="D38" s="65">
        <v>917188.01000000373</v>
      </c>
      <c r="E38" s="65">
        <v>0</v>
      </c>
      <c r="F38" s="65">
        <v>917188.01000000373</v>
      </c>
    </row>
    <row r="39" spans="1:6" x14ac:dyDescent="0.2">
      <c r="A39" s="60">
        <v>8140</v>
      </c>
      <c r="B39" s="60" t="s">
        <v>571</v>
      </c>
      <c r="C39" s="65">
        <v>0</v>
      </c>
      <c r="D39" s="65">
        <v>130580592.00999999</v>
      </c>
      <c r="E39" s="65">
        <v>130580592.00999999</v>
      </c>
      <c r="F39" s="65">
        <v>0</v>
      </c>
    </row>
    <row r="40" spans="1:6" x14ac:dyDescent="0.2">
      <c r="A40" s="60">
        <v>8150</v>
      </c>
      <c r="B40" s="60" t="s">
        <v>572</v>
      </c>
      <c r="C40" s="65">
        <v>0</v>
      </c>
      <c r="D40" s="65"/>
      <c r="E40" s="65">
        <v>130580592.00999999</v>
      </c>
      <c r="F40" s="65">
        <v>-130580592.00999999</v>
      </c>
    </row>
    <row r="41" spans="1:6" x14ac:dyDescent="0.2">
      <c r="A41" s="60">
        <v>8210</v>
      </c>
      <c r="B41" s="60" t="s">
        <v>573</v>
      </c>
      <c r="C41" s="65">
        <v>129663404</v>
      </c>
      <c r="D41" s="65">
        <v>0</v>
      </c>
      <c r="E41" s="65">
        <v>0</v>
      </c>
      <c r="F41" s="65">
        <v>0</v>
      </c>
    </row>
    <row r="42" spans="1:6" x14ac:dyDescent="0.2">
      <c r="A42" s="60">
        <v>8220</v>
      </c>
      <c r="B42" s="60" t="s">
        <v>574</v>
      </c>
      <c r="C42" s="65">
        <v>0</v>
      </c>
      <c r="D42" s="65">
        <v>944858138.32000005</v>
      </c>
      <c r="E42" s="65">
        <v>944228528.50999999</v>
      </c>
      <c r="F42" s="65">
        <v>629609.81000006199</v>
      </c>
    </row>
    <row r="43" spans="1:6" x14ac:dyDescent="0.2">
      <c r="A43" s="60">
        <v>8230</v>
      </c>
      <c r="B43" s="60" t="s">
        <v>575</v>
      </c>
      <c r="C43" s="65">
        <v>0</v>
      </c>
      <c r="D43" s="65">
        <v>917188.01000000373</v>
      </c>
      <c r="E43" s="65">
        <v>0</v>
      </c>
      <c r="F43" s="65">
        <v>-917188.01000000373</v>
      </c>
    </row>
    <row r="44" spans="1:6" x14ac:dyDescent="0.2">
      <c r="A44" s="60">
        <v>8240</v>
      </c>
      <c r="B44" s="60" t="s">
        <v>576</v>
      </c>
      <c r="C44" s="65">
        <v>0</v>
      </c>
      <c r="D44" s="65">
        <v>129943877.81999999</v>
      </c>
      <c r="E44" s="65">
        <v>129943877.81999999</v>
      </c>
      <c r="F44" s="65">
        <v>0</v>
      </c>
    </row>
    <row r="45" spans="1:6" x14ac:dyDescent="0.2">
      <c r="A45" s="60">
        <v>8250</v>
      </c>
      <c r="B45" s="60" t="s">
        <v>577</v>
      </c>
      <c r="C45" s="65">
        <v>0</v>
      </c>
      <c r="D45" s="65">
        <v>129943877.81999999</v>
      </c>
      <c r="E45" s="65">
        <v>129172805.81</v>
      </c>
      <c r="F45" s="65">
        <v>-771072.00999999046</v>
      </c>
    </row>
    <row r="46" spans="1:6" x14ac:dyDescent="0.2">
      <c r="A46" s="60">
        <v>8260</v>
      </c>
      <c r="B46" s="60" t="s">
        <v>578</v>
      </c>
      <c r="C46" s="65">
        <v>0</v>
      </c>
      <c r="D46" s="65">
        <v>129172805.81</v>
      </c>
      <c r="E46" s="65">
        <v>129172805.81</v>
      </c>
      <c r="F46" s="65">
        <v>0</v>
      </c>
    </row>
    <row r="47" spans="1:6" x14ac:dyDescent="0.2">
      <c r="A47" s="60">
        <v>8270</v>
      </c>
      <c r="B47" s="60" t="s">
        <v>579</v>
      </c>
      <c r="C47" s="65">
        <v>0</v>
      </c>
      <c r="D47" s="65">
        <v>129172805.81</v>
      </c>
      <c r="E47" s="65">
        <v>0</v>
      </c>
      <c r="F47" s="65">
        <v>-129172805.81</v>
      </c>
    </row>
  </sheetData>
  <mergeCells count="3">
    <mergeCell ref="A1:F1"/>
    <mergeCell ref="A2:F2"/>
    <mergeCell ref="A3:F3"/>
  </mergeCells>
  <pageMargins left="0.7" right="0.7" top="0.75" bottom="0.75" header="0.3" footer="0.3"/>
  <pageSetup paperSize="9" scale="5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8" style="41" customWidth="1"/>
    <col min="6" max="6" width="22.7109375" style="41" customWidth="1"/>
    <col min="7" max="7" width="16.7109375" style="41" customWidth="1"/>
    <col min="8" max="8" width="19" style="41" customWidth="1"/>
    <col min="9" max="16384" width="9.140625" style="41"/>
  </cols>
  <sheetData>
    <row r="1" spans="1:8" s="38" customFormat="1" x14ac:dyDescent="0.25">
      <c r="A1" s="828" t="s">
        <v>581</v>
      </c>
      <c r="B1" s="829"/>
      <c r="C1" s="829"/>
      <c r="D1" s="829"/>
      <c r="E1" s="829"/>
      <c r="F1" s="829"/>
      <c r="G1" s="36" t="s">
        <v>98</v>
      </c>
      <c r="H1" s="37">
        <v>2020</v>
      </c>
    </row>
    <row r="2" spans="1:8" s="38" customFormat="1" x14ac:dyDescent="0.25">
      <c r="A2" s="828" t="s">
        <v>99</v>
      </c>
      <c r="B2" s="829"/>
      <c r="C2" s="829"/>
      <c r="D2" s="829"/>
      <c r="E2" s="829"/>
      <c r="F2" s="829"/>
      <c r="G2" s="36" t="s">
        <v>100</v>
      </c>
      <c r="H2" s="37" t="s">
        <v>441</v>
      </c>
    </row>
    <row r="3" spans="1:8" s="38" customFormat="1" x14ac:dyDescent="0.25">
      <c r="A3" s="828" t="s">
        <v>582</v>
      </c>
      <c r="B3" s="829"/>
      <c r="C3" s="829"/>
      <c r="D3" s="829"/>
      <c r="E3" s="829"/>
      <c r="F3" s="829"/>
      <c r="G3" s="36" t="s">
        <v>102</v>
      </c>
      <c r="H3" s="37">
        <v>4</v>
      </c>
    </row>
    <row r="4" spans="1:8" x14ac:dyDescent="0.2">
      <c r="A4" s="39" t="s">
        <v>103</v>
      </c>
      <c r="B4" s="40"/>
      <c r="C4" s="40"/>
      <c r="D4" s="40"/>
      <c r="E4" s="40"/>
      <c r="F4" s="40"/>
      <c r="G4" s="40"/>
      <c r="H4" s="40"/>
    </row>
    <row r="6" spans="1:8" x14ac:dyDescent="0.2">
      <c r="A6" s="40" t="s">
        <v>104</v>
      </c>
      <c r="B6" s="40"/>
      <c r="C6" s="40"/>
      <c r="D6" s="40"/>
      <c r="E6" s="40"/>
      <c r="F6" s="40"/>
      <c r="G6" s="40"/>
      <c r="H6" s="40"/>
    </row>
    <row r="7" spans="1:8" x14ac:dyDescent="0.2">
      <c r="A7" s="42" t="s">
        <v>105</v>
      </c>
      <c r="B7" s="42" t="s">
        <v>106</v>
      </c>
      <c r="C7" s="42" t="s">
        <v>107</v>
      </c>
      <c r="D7" s="42" t="s">
        <v>108</v>
      </c>
      <c r="E7" s="42"/>
      <c r="F7" s="42"/>
      <c r="G7" s="42"/>
      <c r="H7" s="42"/>
    </row>
    <row r="8" spans="1:8" x14ac:dyDescent="0.2">
      <c r="A8" s="43">
        <v>1114</v>
      </c>
      <c r="B8" s="41" t="s">
        <v>109</v>
      </c>
      <c r="C8" s="44">
        <v>7849399.4199999999</v>
      </c>
    </row>
    <row r="9" spans="1:8" x14ac:dyDescent="0.2">
      <c r="A9" s="43">
        <v>1115</v>
      </c>
      <c r="B9" s="41" t="s">
        <v>110</v>
      </c>
      <c r="C9" s="44">
        <v>0</v>
      </c>
    </row>
    <row r="10" spans="1:8" x14ac:dyDescent="0.2">
      <c r="A10" s="43">
        <v>1121</v>
      </c>
      <c r="B10" s="41" t="s">
        <v>111</v>
      </c>
      <c r="C10" s="44">
        <v>0</v>
      </c>
    </row>
    <row r="11" spans="1:8" x14ac:dyDescent="0.2">
      <c r="A11" s="43">
        <v>1211</v>
      </c>
      <c r="B11" s="41" t="s">
        <v>112</v>
      </c>
      <c r="C11" s="44">
        <v>0</v>
      </c>
    </row>
    <row r="13" spans="1:8" x14ac:dyDescent="0.2">
      <c r="A13" s="40" t="s">
        <v>113</v>
      </c>
      <c r="B13" s="40"/>
      <c r="C13" s="40"/>
      <c r="D13" s="40"/>
      <c r="E13" s="40"/>
      <c r="F13" s="40"/>
      <c r="G13" s="40"/>
      <c r="H13" s="40"/>
    </row>
    <row r="14" spans="1:8" x14ac:dyDescent="0.2">
      <c r="A14" s="42" t="s">
        <v>105</v>
      </c>
      <c r="B14" s="42" t="s">
        <v>106</v>
      </c>
      <c r="C14" s="42" t="s">
        <v>107</v>
      </c>
      <c r="D14" s="42">
        <v>2019</v>
      </c>
      <c r="E14" s="42">
        <f>D14-1</f>
        <v>2018</v>
      </c>
      <c r="F14" s="42">
        <f>E14-1</f>
        <v>2017</v>
      </c>
      <c r="G14" s="42">
        <f>F14-1</f>
        <v>2016</v>
      </c>
      <c r="H14" s="42" t="s">
        <v>114</v>
      </c>
    </row>
    <row r="15" spans="1:8" x14ac:dyDescent="0.2">
      <c r="A15" s="43">
        <v>1122</v>
      </c>
      <c r="B15" s="41" t="s">
        <v>115</v>
      </c>
      <c r="C15" s="44">
        <v>0</v>
      </c>
      <c r="D15" s="44">
        <v>0</v>
      </c>
      <c r="E15" s="44">
        <v>0</v>
      </c>
      <c r="F15" s="44">
        <v>0</v>
      </c>
      <c r="G15" s="44">
        <v>0</v>
      </c>
    </row>
    <row r="16" spans="1:8" x14ac:dyDescent="0.2">
      <c r="A16" s="43">
        <v>1124</v>
      </c>
      <c r="B16" s="41" t="s">
        <v>116</v>
      </c>
      <c r="C16" s="44">
        <v>0</v>
      </c>
      <c r="D16" s="44">
        <v>0</v>
      </c>
      <c r="E16" s="44">
        <v>0</v>
      </c>
      <c r="F16" s="44">
        <v>0</v>
      </c>
      <c r="G16" s="44">
        <v>0</v>
      </c>
    </row>
    <row r="18" spans="1:8" x14ac:dyDescent="0.2">
      <c r="A18" s="40" t="s">
        <v>117</v>
      </c>
      <c r="B18" s="40"/>
      <c r="C18" s="40"/>
      <c r="D18" s="40"/>
      <c r="E18" s="40"/>
      <c r="F18" s="40"/>
      <c r="G18" s="40"/>
      <c r="H18" s="40"/>
    </row>
    <row r="19" spans="1:8" x14ac:dyDescent="0.2">
      <c r="A19" s="42" t="s">
        <v>105</v>
      </c>
      <c r="B19" s="42" t="s">
        <v>106</v>
      </c>
      <c r="C19" s="42" t="s">
        <v>107</v>
      </c>
      <c r="D19" s="42" t="s">
        <v>118</v>
      </c>
      <c r="E19" s="42" t="s">
        <v>119</v>
      </c>
      <c r="F19" s="42" t="s">
        <v>120</v>
      </c>
      <c r="G19" s="42" t="s">
        <v>121</v>
      </c>
      <c r="H19" s="42" t="s">
        <v>122</v>
      </c>
    </row>
    <row r="20" spans="1:8" x14ac:dyDescent="0.2">
      <c r="A20" s="43">
        <v>1123</v>
      </c>
      <c r="B20" s="41" t="s">
        <v>123</v>
      </c>
      <c r="C20" s="44">
        <v>98436.93</v>
      </c>
      <c r="D20" s="44">
        <v>33315.94</v>
      </c>
      <c r="E20" s="44">
        <v>1800.99</v>
      </c>
      <c r="F20" s="44">
        <v>0</v>
      </c>
      <c r="G20" s="44">
        <v>63320</v>
      </c>
    </row>
    <row r="21" spans="1:8" x14ac:dyDescent="0.2">
      <c r="A21" s="43">
        <v>1125</v>
      </c>
      <c r="B21" s="41" t="s">
        <v>124</v>
      </c>
      <c r="C21" s="44">
        <v>0</v>
      </c>
      <c r="D21" s="44">
        <v>0</v>
      </c>
      <c r="E21" s="44">
        <v>0</v>
      </c>
      <c r="F21" s="44">
        <v>0</v>
      </c>
      <c r="G21" s="44">
        <v>0</v>
      </c>
      <c r="H21" s="44"/>
    </row>
    <row r="22" spans="1:8" x14ac:dyDescent="0.2">
      <c r="A22" s="45">
        <v>1126</v>
      </c>
      <c r="B22" s="46" t="s">
        <v>125</v>
      </c>
      <c r="C22" s="44">
        <v>0</v>
      </c>
      <c r="D22" s="44">
        <v>0</v>
      </c>
      <c r="E22" s="44">
        <v>0</v>
      </c>
      <c r="F22" s="44">
        <v>0</v>
      </c>
      <c r="G22" s="44">
        <v>0</v>
      </c>
    </row>
    <row r="23" spans="1:8" x14ac:dyDescent="0.2">
      <c r="A23" s="45">
        <v>1129</v>
      </c>
      <c r="B23" s="46" t="s">
        <v>126</v>
      </c>
      <c r="C23" s="44">
        <v>0</v>
      </c>
      <c r="D23" s="44">
        <v>0</v>
      </c>
      <c r="E23" s="44">
        <v>0</v>
      </c>
      <c r="F23" s="44">
        <v>0</v>
      </c>
      <c r="G23" s="44">
        <v>0</v>
      </c>
    </row>
    <row r="24" spans="1:8" x14ac:dyDescent="0.2">
      <c r="A24" s="43">
        <v>1131</v>
      </c>
      <c r="B24" s="41" t="s">
        <v>127</v>
      </c>
      <c r="C24" s="44">
        <v>0</v>
      </c>
      <c r="D24" s="44">
        <v>0</v>
      </c>
      <c r="E24" s="44">
        <v>0</v>
      </c>
      <c r="F24" s="44">
        <v>0</v>
      </c>
      <c r="G24" s="44">
        <v>0</v>
      </c>
    </row>
    <row r="25" spans="1:8" x14ac:dyDescent="0.2">
      <c r="A25" s="43">
        <v>1132</v>
      </c>
      <c r="B25" s="41" t="s">
        <v>128</v>
      </c>
      <c r="C25" s="44">
        <v>0</v>
      </c>
      <c r="D25" s="44">
        <v>0</v>
      </c>
      <c r="E25" s="44">
        <v>0</v>
      </c>
      <c r="F25" s="44">
        <v>0</v>
      </c>
      <c r="G25" s="44">
        <v>0</v>
      </c>
    </row>
    <row r="26" spans="1:8" x14ac:dyDescent="0.2">
      <c r="A26" s="43">
        <v>1133</v>
      </c>
      <c r="B26" s="41" t="s">
        <v>129</v>
      </c>
      <c r="C26" s="44">
        <v>0</v>
      </c>
      <c r="D26" s="44">
        <v>0</v>
      </c>
      <c r="E26" s="44">
        <v>0</v>
      </c>
      <c r="F26" s="44">
        <v>0</v>
      </c>
      <c r="G26" s="44">
        <v>0</v>
      </c>
    </row>
    <row r="27" spans="1:8" x14ac:dyDescent="0.2">
      <c r="A27" s="43">
        <v>1134</v>
      </c>
      <c r="B27" s="41" t="s">
        <v>130</v>
      </c>
      <c r="C27" s="44">
        <v>0</v>
      </c>
      <c r="D27" s="44">
        <v>0</v>
      </c>
      <c r="E27" s="44">
        <v>0</v>
      </c>
      <c r="F27" s="44">
        <v>0</v>
      </c>
      <c r="G27" s="44">
        <v>0</v>
      </c>
    </row>
    <row r="28" spans="1:8" x14ac:dyDescent="0.2">
      <c r="A28" s="43">
        <v>1139</v>
      </c>
      <c r="B28" s="41" t="s">
        <v>131</v>
      </c>
      <c r="C28" s="44">
        <v>757176.08</v>
      </c>
      <c r="D28" s="44">
        <v>0</v>
      </c>
      <c r="E28" s="44">
        <v>0</v>
      </c>
      <c r="F28" s="44">
        <v>0</v>
      </c>
      <c r="G28" s="44">
        <v>757176.08</v>
      </c>
    </row>
    <row r="30" spans="1:8" x14ac:dyDescent="0.2">
      <c r="A30" s="40" t="s">
        <v>132</v>
      </c>
      <c r="B30" s="40"/>
      <c r="C30" s="40"/>
      <c r="D30" s="40"/>
      <c r="E30" s="40"/>
      <c r="F30" s="40"/>
      <c r="G30" s="40"/>
      <c r="H30" s="40"/>
    </row>
    <row r="31" spans="1:8" x14ac:dyDescent="0.2">
      <c r="A31" s="42" t="s">
        <v>105</v>
      </c>
      <c r="B31" s="42" t="s">
        <v>106</v>
      </c>
      <c r="C31" s="42" t="s">
        <v>107</v>
      </c>
      <c r="D31" s="42" t="s">
        <v>133</v>
      </c>
      <c r="E31" s="42" t="s">
        <v>134</v>
      </c>
      <c r="F31" s="42" t="s">
        <v>135</v>
      </c>
      <c r="G31" s="42" t="s">
        <v>136</v>
      </c>
      <c r="H31" s="42"/>
    </row>
    <row r="32" spans="1:8" x14ac:dyDescent="0.2">
      <c r="A32" s="43">
        <v>1140</v>
      </c>
      <c r="B32" s="41" t="s">
        <v>137</v>
      </c>
      <c r="C32" s="44">
        <v>0</v>
      </c>
    </row>
    <row r="33" spans="1:8" x14ac:dyDescent="0.2">
      <c r="A33" s="43">
        <v>1141</v>
      </c>
      <c r="B33" s="41" t="s">
        <v>138</v>
      </c>
      <c r="C33" s="44">
        <v>0</v>
      </c>
    </row>
    <row r="34" spans="1:8" x14ac:dyDescent="0.2">
      <c r="A34" s="43">
        <v>1142</v>
      </c>
      <c r="B34" s="41" t="s">
        <v>139</v>
      </c>
      <c r="C34" s="44">
        <v>0</v>
      </c>
    </row>
    <row r="35" spans="1:8" x14ac:dyDescent="0.2">
      <c r="A35" s="43">
        <v>1143</v>
      </c>
      <c r="B35" s="41" t="s">
        <v>140</v>
      </c>
      <c r="C35" s="44">
        <v>0</v>
      </c>
    </row>
    <row r="36" spans="1:8" x14ac:dyDescent="0.2">
      <c r="A36" s="43">
        <v>1144</v>
      </c>
      <c r="B36" s="41" t="s">
        <v>141</v>
      </c>
      <c r="C36" s="44">
        <v>0</v>
      </c>
    </row>
    <row r="37" spans="1:8" x14ac:dyDescent="0.2">
      <c r="A37" s="43">
        <v>1145</v>
      </c>
      <c r="B37" s="41" t="s">
        <v>142</v>
      </c>
      <c r="C37" s="44">
        <v>0</v>
      </c>
    </row>
    <row r="39" spans="1:8" x14ac:dyDescent="0.2">
      <c r="A39" s="40" t="s">
        <v>143</v>
      </c>
      <c r="B39" s="40"/>
      <c r="C39" s="40"/>
      <c r="D39" s="40"/>
      <c r="E39" s="40"/>
      <c r="F39" s="40"/>
      <c r="G39" s="40"/>
      <c r="H39" s="40"/>
    </row>
    <row r="40" spans="1:8" x14ac:dyDescent="0.2">
      <c r="A40" s="42" t="s">
        <v>105</v>
      </c>
      <c r="B40" s="42" t="s">
        <v>106</v>
      </c>
      <c r="C40" s="42" t="s">
        <v>107</v>
      </c>
      <c r="D40" s="42" t="s">
        <v>144</v>
      </c>
      <c r="E40" s="42" t="s">
        <v>145</v>
      </c>
      <c r="F40" s="42" t="s">
        <v>146</v>
      </c>
      <c r="G40" s="42"/>
      <c r="H40" s="42"/>
    </row>
    <row r="41" spans="1:8" x14ac:dyDescent="0.2">
      <c r="A41" s="43">
        <v>1150</v>
      </c>
      <c r="B41" s="41" t="s">
        <v>147</v>
      </c>
      <c r="C41" s="44">
        <v>96637.72</v>
      </c>
    </row>
    <row r="42" spans="1:8" x14ac:dyDescent="0.2">
      <c r="A42" s="43">
        <v>1151</v>
      </c>
      <c r="B42" s="41" t="s">
        <v>148</v>
      </c>
      <c r="C42" s="44">
        <v>96637.72</v>
      </c>
    </row>
    <row r="44" spans="1:8" x14ac:dyDescent="0.2">
      <c r="A44" s="40" t="s">
        <v>149</v>
      </c>
      <c r="B44" s="40"/>
      <c r="C44" s="40"/>
      <c r="D44" s="40"/>
      <c r="E44" s="40"/>
      <c r="F44" s="40"/>
      <c r="G44" s="40"/>
      <c r="H44" s="40"/>
    </row>
    <row r="45" spans="1:8" x14ac:dyDescent="0.2">
      <c r="A45" s="42" t="s">
        <v>105</v>
      </c>
      <c r="B45" s="42" t="s">
        <v>106</v>
      </c>
      <c r="C45" s="42" t="s">
        <v>107</v>
      </c>
      <c r="D45" s="42" t="s">
        <v>108</v>
      </c>
      <c r="E45" s="42" t="s">
        <v>122</v>
      </c>
      <c r="F45" s="42"/>
      <c r="G45" s="42"/>
      <c r="H45" s="42"/>
    </row>
    <row r="46" spans="1:8" x14ac:dyDescent="0.2">
      <c r="A46" s="43">
        <v>1213</v>
      </c>
      <c r="B46" s="41" t="s">
        <v>150</v>
      </c>
      <c r="C46" s="44">
        <v>0</v>
      </c>
    </row>
    <row r="48" spans="1:8" x14ac:dyDescent="0.2">
      <c r="A48" s="40" t="s">
        <v>151</v>
      </c>
      <c r="B48" s="40"/>
      <c r="C48" s="40"/>
      <c r="D48" s="40"/>
      <c r="E48" s="40"/>
      <c r="F48" s="40"/>
      <c r="G48" s="40"/>
      <c r="H48" s="40"/>
    </row>
    <row r="49" spans="1:8" x14ac:dyDescent="0.2">
      <c r="A49" s="42" t="s">
        <v>105</v>
      </c>
      <c r="B49" s="42" t="s">
        <v>106</v>
      </c>
      <c r="C49" s="42" t="s">
        <v>107</v>
      </c>
      <c r="D49" s="42"/>
      <c r="E49" s="42"/>
      <c r="F49" s="42"/>
      <c r="G49" s="42"/>
      <c r="H49" s="42"/>
    </row>
    <row r="50" spans="1:8" x14ac:dyDescent="0.2">
      <c r="A50" s="43">
        <v>1214</v>
      </c>
      <c r="B50" s="41" t="s">
        <v>152</v>
      </c>
      <c r="C50" s="44">
        <v>0</v>
      </c>
    </row>
    <row r="52" spans="1:8" x14ac:dyDescent="0.2">
      <c r="A52" s="40" t="s">
        <v>153</v>
      </c>
      <c r="B52" s="40"/>
      <c r="C52" s="40"/>
      <c r="D52" s="40"/>
      <c r="E52" s="40"/>
      <c r="F52" s="40"/>
      <c r="G52" s="40"/>
      <c r="H52" s="40"/>
    </row>
    <row r="53" spans="1:8" x14ac:dyDescent="0.2">
      <c r="A53" s="42" t="s">
        <v>105</v>
      </c>
      <c r="B53" s="42" t="s">
        <v>106</v>
      </c>
      <c r="C53" s="42" t="s">
        <v>107</v>
      </c>
      <c r="D53" s="42" t="s">
        <v>154</v>
      </c>
      <c r="E53" s="42" t="s">
        <v>155</v>
      </c>
      <c r="F53" s="42" t="s">
        <v>144</v>
      </c>
      <c r="G53" s="42" t="s">
        <v>156</v>
      </c>
      <c r="H53" s="42" t="s">
        <v>157</v>
      </c>
    </row>
    <row r="54" spans="1:8" x14ac:dyDescent="0.2">
      <c r="A54" s="43">
        <v>1230</v>
      </c>
      <c r="B54" s="41" t="s">
        <v>158</v>
      </c>
      <c r="C54" s="44">
        <v>0</v>
      </c>
      <c r="D54" s="44">
        <v>0</v>
      </c>
      <c r="E54" s="44">
        <v>0</v>
      </c>
    </row>
    <row r="55" spans="1:8" x14ac:dyDescent="0.2">
      <c r="A55" s="43">
        <v>1231</v>
      </c>
      <c r="B55" s="41" t="s">
        <v>159</v>
      </c>
      <c r="C55" s="44">
        <v>0</v>
      </c>
      <c r="D55" s="44">
        <v>0</v>
      </c>
      <c r="E55" s="44">
        <v>0</v>
      </c>
    </row>
    <row r="56" spans="1:8" x14ac:dyDescent="0.2">
      <c r="A56" s="43">
        <v>1232</v>
      </c>
      <c r="B56" s="41" t="s">
        <v>160</v>
      </c>
      <c r="C56" s="44">
        <v>0</v>
      </c>
      <c r="D56" s="44">
        <v>0</v>
      </c>
      <c r="E56" s="44">
        <v>0</v>
      </c>
    </row>
    <row r="57" spans="1:8" x14ac:dyDescent="0.2">
      <c r="A57" s="43">
        <v>1233</v>
      </c>
      <c r="B57" s="41" t="s">
        <v>161</v>
      </c>
      <c r="C57" s="44">
        <v>0</v>
      </c>
      <c r="D57" s="44">
        <v>0</v>
      </c>
      <c r="E57" s="44">
        <v>0</v>
      </c>
    </row>
    <row r="58" spans="1:8" x14ac:dyDescent="0.2">
      <c r="A58" s="43">
        <v>1234</v>
      </c>
      <c r="B58" s="41" t="s">
        <v>162</v>
      </c>
      <c r="C58" s="44">
        <v>0</v>
      </c>
      <c r="D58" s="44">
        <v>0</v>
      </c>
      <c r="E58" s="44">
        <v>0</v>
      </c>
    </row>
    <row r="59" spans="1:8" x14ac:dyDescent="0.2">
      <c r="A59" s="43">
        <v>1235</v>
      </c>
      <c r="B59" s="41" t="s">
        <v>163</v>
      </c>
      <c r="C59" s="44">
        <v>0</v>
      </c>
      <c r="D59" s="44">
        <v>0</v>
      </c>
      <c r="E59" s="44">
        <v>0</v>
      </c>
    </row>
    <row r="60" spans="1:8" x14ac:dyDescent="0.2">
      <c r="A60" s="43">
        <v>1236</v>
      </c>
      <c r="B60" s="41" t="s">
        <v>164</v>
      </c>
      <c r="C60" s="44">
        <v>0</v>
      </c>
      <c r="D60" s="44">
        <v>0</v>
      </c>
      <c r="E60" s="44">
        <v>0</v>
      </c>
    </row>
    <row r="61" spans="1:8" x14ac:dyDescent="0.2">
      <c r="A61" s="43">
        <v>1239</v>
      </c>
      <c r="B61" s="41" t="s">
        <v>165</v>
      </c>
      <c r="C61" s="44">
        <v>0</v>
      </c>
      <c r="D61" s="116">
        <v>0</v>
      </c>
      <c r="E61" s="116">
        <v>0</v>
      </c>
    </row>
    <row r="62" spans="1:8" x14ac:dyDescent="0.2">
      <c r="A62" s="43">
        <v>1240</v>
      </c>
      <c r="B62" s="41" t="s">
        <v>166</v>
      </c>
      <c r="C62" s="116">
        <v>25409986.690000001</v>
      </c>
      <c r="D62" s="116">
        <v>2713114.51</v>
      </c>
      <c r="E62" s="116">
        <v>12573687.1</v>
      </c>
    </row>
    <row r="63" spans="1:8" x14ac:dyDescent="0.2">
      <c r="A63" s="43">
        <v>1241</v>
      </c>
      <c r="B63" s="41" t="s">
        <v>167</v>
      </c>
      <c r="C63" s="116">
        <v>3320108.94</v>
      </c>
      <c r="D63" s="116">
        <v>241212.22</v>
      </c>
      <c r="E63" s="116">
        <v>2448889.7999999998</v>
      </c>
      <c r="F63" s="44"/>
    </row>
    <row r="64" spans="1:8" x14ac:dyDescent="0.2">
      <c r="A64" s="43">
        <v>1242</v>
      </c>
      <c r="B64" s="41" t="s">
        <v>168</v>
      </c>
      <c r="C64" s="116">
        <v>4065321.5</v>
      </c>
      <c r="D64" s="116">
        <v>756354.64</v>
      </c>
      <c r="E64" s="116">
        <v>1821235.68</v>
      </c>
    </row>
    <row r="65" spans="1:8" x14ac:dyDescent="0.2">
      <c r="A65" s="43">
        <v>1243</v>
      </c>
      <c r="B65" s="41" t="s">
        <v>169</v>
      </c>
      <c r="C65" s="116">
        <v>200219.83</v>
      </c>
      <c r="D65" s="116">
        <v>43933.71</v>
      </c>
      <c r="E65" s="116">
        <v>170351.79</v>
      </c>
    </row>
    <row r="66" spans="1:8" x14ac:dyDescent="0.2">
      <c r="A66" s="43">
        <v>1244</v>
      </c>
      <c r="B66" s="41" t="s">
        <v>170</v>
      </c>
      <c r="C66" s="116">
        <v>2283624.42</v>
      </c>
      <c r="D66" s="116">
        <v>97848.84</v>
      </c>
      <c r="E66" s="116">
        <v>1729334.99</v>
      </c>
    </row>
    <row r="67" spans="1:8" x14ac:dyDescent="0.2">
      <c r="A67" s="43">
        <v>1245</v>
      </c>
      <c r="B67" s="41" t="s">
        <v>171</v>
      </c>
      <c r="C67" s="116">
        <v>0</v>
      </c>
      <c r="D67" s="116">
        <v>0</v>
      </c>
      <c r="E67" s="116">
        <v>0</v>
      </c>
    </row>
    <row r="68" spans="1:8" x14ac:dyDescent="0.2">
      <c r="A68" s="43">
        <v>1246</v>
      </c>
      <c r="B68" s="41" t="s">
        <v>172</v>
      </c>
      <c r="C68" s="116">
        <v>15540712</v>
      </c>
      <c r="D68" s="116">
        <v>1573765.0999999999</v>
      </c>
      <c r="E68" s="116">
        <v>6403874.8399999999</v>
      </c>
    </row>
    <row r="69" spans="1:8" x14ac:dyDescent="0.2">
      <c r="A69" s="43">
        <v>1247</v>
      </c>
      <c r="B69" s="41" t="s">
        <v>173</v>
      </c>
      <c r="C69" s="44">
        <v>0</v>
      </c>
      <c r="D69" s="116">
        <v>0</v>
      </c>
      <c r="E69" s="116">
        <v>0</v>
      </c>
    </row>
    <row r="70" spans="1:8" x14ac:dyDescent="0.2">
      <c r="A70" s="43">
        <v>1248</v>
      </c>
      <c r="B70" s="41" t="s">
        <v>174</v>
      </c>
      <c r="C70" s="44">
        <v>0</v>
      </c>
      <c r="D70" s="116">
        <v>0</v>
      </c>
      <c r="E70" s="116">
        <v>0</v>
      </c>
    </row>
    <row r="72" spans="1:8" x14ac:dyDescent="0.2">
      <c r="A72" s="40" t="s">
        <v>175</v>
      </c>
      <c r="B72" s="40"/>
      <c r="C72" s="40"/>
      <c r="D72" s="40"/>
      <c r="E72" s="40"/>
      <c r="F72" s="40"/>
      <c r="G72" s="40"/>
      <c r="H72" s="40"/>
    </row>
    <row r="73" spans="1:8" x14ac:dyDescent="0.2">
      <c r="A73" s="42" t="s">
        <v>105</v>
      </c>
      <c r="B73" s="42" t="s">
        <v>106</v>
      </c>
      <c r="C73" s="42" t="s">
        <v>107</v>
      </c>
      <c r="D73" s="42" t="s">
        <v>176</v>
      </c>
      <c r="E73" s="42" t="s">
        <v>177</v>
      </c>
      <c r="F73" s="42" t="s">
        <v>144</v>
      </c>
      <c r="G73" s="42" t="s">
        <v>156</v>
      </c>
      <c r="H73" s="42" t="s">
        <v>157</v>
      </c>
    </row>
    <row r="74" spans="1:8" x14ac:dyDescent="0.2">
      <c r="A74" s="43">
        <v>1250</v>
      </c>
      <c r="B74" s="41" t="s">
        <v>178</v>
      </c>
      <c r="C74" s="44">
        <v>571568.56999999995</v>
      </c>
      <c r="D74" s="116">
        <v>37214.25</v>
      </c>
      <c r="E74" s="116">
        <v>464198.22</v>
      </c>
    </row>
    <row r="75" spans="1:8" x14ac:dyDescent="0.2">
      <c r="A75" s="43">
        <v>1251</v>
      </c>
      <c r="B75" s="41" t="s">
        <v>179</v>
      </c>
      <c r="C75" s="44">
        <v>571568.56999999995</v>
      </c>
      <c r="D75" s="116">
        <v>37214.25</v>
      </c>
      <c r="E75" s="116">
        <v>464198.22</v>
      </c>
    </row>
    <row r="76" spans="1:8" x14ac:dyDescent="0.2">
      <c r="A76" s="43">
        <v>1252</v>
      </c>
      <c r="B76" s="41" t="s">
        <v>180</v>
      </c>
      <c r="C76" s="44">
        <v>0</v>
      </c>
      <c r="D76" s="116">
        <v>0</v>
      </c>
      <c r="E76" s="116">
        <v>0</v>
      </c>
    </row>
    <row r="77" spans="1:8" x14ac:dyDescent="0.2">
      <c r="A77" s="43">
        <v>1253</v>
      </c>
      <c r="B77" s="41" t="s">
        <v>181</v>
      </c>
      <c r="C77" s="44">
        <v>0</v>
      </c>
      <c r="D77" s="116">
        <v>0</v>
      </c>
      <c r="E77" s="116">
        <v>0</v>
      </c>
    </row>
    <row r="78" spans="1:8" x14ac:dyDescent="0.2">
      <c r="A78" s="43">
        <v>1254</v>
      </c>
      <c r="B78" s="41" t="s">
        <v>182</v>
      </c>
      <c r="C78" s="44">
        <v>0</v>
      </c>
      <c r="D78" s="44">
        <v>0</v>
      </c>
      <c r="E78" s="44">
        <v>0</v>
      </c>
    </row>
    <row r="79" spans="1:8" x14ac:dyDescent="0.2">
      <c r="A79" s="43">
        <v>1259</v>
      </c>
      <c r="B79" s="41" t="s">
        <v>183</v>
      </c>
      <c r="C79" s="44">
        <v>0</v>
      </c>
      <c r="D79" s="44">
        <v>0</v>
      </c>
      <c r="E79" s="44">
        <v>0</v>
      </c>
    </row>
    <row r="80" spans="1:8" x14ac:dyDescent="0.2">
      <c r="A80" s="43">
        <v>1270</v>
      </c>
      <c r="B80" s="41" t="s">
        <v>184</v>
      </c>
      <c r="C80" s="44">
        <v>0</v>
      </c>
      <c r="D80" s="44">
        <v>0</v>
      </c>
      <c r="E80" s="44">
        <v>0</v>
      </c>
    </row>
    <row r="81" spans="1:8" x14ac:dyDescent="0.2">
      <c r="A81" s="43">
        <v>1271</v>
      </c>
      <c r="B81" s="41" t="s">
        <v>185</v>
      </c>
      <c r="C81" s="44">
        <v>0</v>
      </c>
      <c r="D81" s="44">
        <v>0</v>
      </c>
      <c r="E81" s="44">
        <v>0</v>
      </c>
    </row>
    <row r="82" spans="1:8" x14ac:dyDescent="0.2">
      <c r="A82" s="43">
        <v>1272</v>
      </c>
      <c r="B82" s="41" t="s">
        <v>186</v>
      </c>
      <c r="C82" s="44">
        <v>0</v>
      </c>
      <c r="D82" s="44">
        <v>0</v>
      </c>
      <c r="E82" s="44">
        <v>0</v>
      </c>
    </row>
    <row r="83" spans="1:8" x14ac:dyDescent="0.2">
      <c r="A83" s="43">
        <v>1273</v>
      </c>
      <c r="B83" s="41" t="s">
        <v>187</v>
      </c>
      <c r="C83" s="44">
        <v>0</v>
      </c>
      <c r="D83" s="44">
        <v>0</v>
      </c>
      <c r="E83" s="44">
        <v>0</v>
      </c>
    </row>
    <row r="84" spans="1:8" x14ac:dyDescent="0.2">
      <c r="A84" s="43">
        <v>1274</v>
      </c>
      <c r="B84" s="41" t="s">
        <v>188</v>
      </c>
      <c r="C84" s="44">
        <v>0</v>
      </c>
      <c r="D84" s="44">
        <v>0</v>
      </c>
      <c r="E84" s="44">
        <v>0</v>
      </c>
    </row>
    <row r="85" spans="1:8" x14ac:dyDescent="0.2">
      <c r="A85" s="43">
        <v>1275</v>
      </c>
      <c r="B85" s="41" t="s">
        <v>189</v>
      </c>
      <c r="C85" s="44">
        <v>0</v>
      </c>
      <c r="D85" s="44">
        <v>0</v>
      </c>
      <c r="E85" s="44">
        <v>0</v>
      </c>
    </row>
    <row r="86" spans="1:8" x14ac:dyDescent="0.2">
      <c r="A86" s="43">
        <v>1279</v>
      </c>
      <c r="B86" s="41" t="s">
        <v>190</v>
      </c>
      <c r="C86" s="44">
        <v>0</v>
      </c>
      <c r="D86" s="44">
        <v>0</v>
      </c>
      <c r="E86" s="44">
        <v>0</v>
      </c>
    </row>
    <row r="88" spans="1:8" x14ac:dyDescent="0.2">
      <c r="A88" s="40" t="s">
        <v>191</v>
      </c>
      <c r="B88" s="40"/>
      <c r="C88" s="40"/>
      <c r="D88" s="40"/>
      <c r="E88" s="40"/>
      <c r="F88" s="40"/>
      <c r="G88" s="40"/>
      <c r="H88" s="40"/>
    </row>
    <row r="89" spans="1:8" x14ac:dyDescent="0.2">
      <c r="A89" s="42" t="s">
        <v>105</v>
      </c>
      <c r="B89" s="42" t="s">
        <v>106</v>
      </c>
      <c r="C89" s="42" t="s">
        <v>107</v>
      </c>
      <c r="D89" s="42" t="s">
        <v>192</v>
      </c>
      <c r="E89" s="42"/>
      <c r="F89" s="42"/>
      <c r="G89" s="42"/>
      <c r="H89" s="42"/>
    </row>
    <row r="90" spans="1:8" x14ac:dyDescent="0.2">
      <c r="A90" s="43">
        <v>1160</v>
      </c>
      <c r="B90" s="117" t="s">
        <v>193</v>
      </c>
      <c r="C90" s="44">
        <v>0</v>
      </c>
    </row>
    <row r="91" spans="1:8" x14ac:dyDescent="0.2">
      <c r="A91" s="43">
        <v>1161</v>
      </c>
      <c r="B91" s="41" t="s">
        <v>194</v>
      </c>
      <c r="C91" s="44">
        <v>0</v>
      </c>
    </row>
    <row r="92" spans="1:8" x14ac:dyDescent="0.2">
      <c r="A92" s="43">
        <v>1162</v>
      </c>
      <c r="B92" s="41" t="s">
        <v>195</v>
      </c>
      <c r="C92" s="44">
        <v>0</v>
      </c>
    </row>
    <row r="94" spans="1:8" x14ac:dyDescent="0.2">
      <c r="A94" s="40" t="s">
        <v>196</v>
      </c>
      <c r="B94" s="40"/>
      <c r="C94" s="40"/>
      <c r="D94" s="40"/>
      <c r="E94" s="40"/>
      <c r="F94" s="40"/>
      <c r="G94" s="40"/>
      <c r="H94" s="40"/>
    </row>
    <row r="95" spans="1:8" x14ac:dyDescent="0.2">
      <c r="A95" s="42" t="s">
        <v>105</v>
      </c>
      <c r="B95" s="42" t="s">
        <v>106</v>
      </c>
      <c r="C95" s="42" t="s">
        <v>107</v>
      </c>
      <c r="D95" s="42" t="s">
        <v>122</v>
      </c>
      <c r="E95" s="42"/>
      <c r="F95" s="42"/>
      <c r="G95" s="42"/>
      <c r="H95" s="42"/>
    </row>
    <row r="96" spans="1:8" x14ac:dyDescent="0.2">
      <c r="A96" s="43">
        <v>1290</v>
      </c>
      <c r="B96" s="41" t="s">
        <v>197</v>
      </c>
      <c r="C96" s="44">
        <v>0</v>
      </c>
    </row>
    <row r="97" spans="1:8" x14ac:dyDescent="0.2">
      <c r="A97" s="43">
        <v>1291</v>
      </c>
      <c r="B97" s="41" t="s">
        <v>198</v>
      </c>
      <c r="C97" s="44">
        <v>0</v>
      </c>
    </row>
    <row r="98" spans="1:8" x14ac:dyDescent="0.2">
      <c r="A98" s="43">
        <v>1292</v>
      </c>
      <c r="B98" s="41" t="s">
        <v>199</v>
      </c>
      <c r="C98" s="44">
        <v>0</v>
      </c>
    </row>
    <row r="99" spans="1:8" x14ac:dyDescent="0.2">
      <c r="A99" s="43">
        <v>1293</v>
      </c>
      <c r="B99" s="41" t="s">
        <v>200</v>
      </c>
      <c r="C99" s="44">
        <v>0</v>
      </c>
    </row>
    <row r="101" spans="1:8" x14ac:dyDescent="0.2">
      <c r="A101" s="40" t="s">
        <v>201</v>
      </c>
      <c r="B101" s="40"/>
      <c r="C101" s="40"/>
      <c r="D101" s="40"/>
      <c r="E101" s="40"/>
      <c r="F101" s="40"/>
      <c r="G101" s="40"/>
      <c r="H101" s="40"/>
    </row>
    <row r="102" spans="1:8" x14ac:dyDescent="0.2">
      <c r="A102" s="42" t="s">
        <v>105</v>
      </c>
      <c r="B102" s="42" t="s">
        <v>106</v>
      </c>
      <c r="C102" s="42" t="s">
        <v>107</v>
      </c>
      <c r="D102" s="42" t="s">
        <v>118</v>
      </c>
      <c r="E102" s="42" t="s">
        <v>119</v>
      </c>
      <c r="F102" s="42" t="s">
        <v>120</v>
      </c>
      <c r="G102" s="42" t="s">
        <v>202</v>
      </c>
      <c r="H102" s="42" t="s">
        <v>203</v>
      </c>
    </row>
    <row r="103" spans="1:8" x14ac:dyDescent="0.2">
      <c r="A103" s="43">
        <v>2110</v>
      </c>
      <c r="B103" s="41" t="s">
        <v>204</v>
      </c>
      <c r="C103" s="44">
        <v>4336557.92</v>
      </c>
      <c r="D103" s="44">
        <v>3734132.75</v>
      </c>
      <c r="E103" s="44">
        <v>0</v>
      </c>
      <c r="F103" s="44">
        <v>0</v>
      </c>
      <c r="G103" s="44">
        <v>602425.17000000004</v>
      </c>
      <c r="H103" s="44"/>
    </row>
    <row r="104" spans="1:8" x14ac:dyDescent="0.2">
      <c r="A104" s="43">
        <v>2111</v>
      </c>
      <c r="B104" s="41" t="s">
        <v>205</v>
      </c>
      <c r="C104" s="44">
        <v>0</v>
      </c>
      <c r="D104" s="44">
        <v>0</v>
      </c>
      <c r="E104" s="44">
        <v>0</v>
      </c>
      <c r="F104" s="44">
        <v>0</v>
      </c>
      <c r="G104" s="44">
        <v>0</v>
      </c>
    </row>
    <row r="105" spans="1:8" x14ac:dyDescent="0.2">
      <c r="A105" s="43">
        <v>2112</v>
      </c>
      <c r="B105" s="41" t="s">
        <v>206</v>
      </c>
      <c r="C105" s="44">
        <v>1390670.66</v>
      </c>
      <c r="D105" s="44">
        <v>788245.49000000011</v>
      </c>
      <c r="E105" s="44">
        <v>0</v>
      </c>
      <c r="F105" s="44">
        <v>0</v>
      </c>
      <c r="G105" s="44">
        <v>602425.17000000004</v>
      </c>
    </row>
    <row r="106" spans="1:8" x14ac:dyDescent="0.2">
      <c r="A106" s="43">
        <v>2113</v>
      </c>
      <c r="B106" s="41" t="s">
        <v>207</v>
      </c>
      <c r="C106" s="44">
        <v>0</v>
      </c>
      <c r="D106" s="44">
        <v>0</v>
      </c>
      <c r="E106" s="44">
        <v>0</v>
      </c>
      <c r="F106" s="44">
        <v>0</v>
      </c>
      <c r="G106" s="44">
        <v>0</v>
      </c>
    </row>
    <row r="107" spans="1:8" x14ac:dyDescent="0.2">
      <c r="A107" s="43">
        <v>2114</v>
      </c>
      <c r="B107" s="41" t="s">
        <v>208</v>
      </c>
      <c r="C107" s="44">
        <v>0</v>
      </c>
      <c r="D107" s="44">
        <v>0</v>
      </c>
      <c r="E107" s="44">
        <v>0</v>
      </c>
      <c r="F107" s="44">
        <v>0</v>
      </c>
      <c r="G107" s="44">
        <v>0</v>
      </c>
    </row>
    <row r="108" spans="1:8" x14ac:dyDescent="0.2">
      <c r="A108" s="43">
        <v>2115</v>
      </c>
      <c r="B108" s="41" t="s">
        <v>209</v>
      </c>
      <c r="C108" s="44">
        <v>0</v>
      </c>
      <c r="D108" s="44">
        <v>0</v>
      </c>
      <c r="E108" s="44">
        <v>0</v>
      </c>
      <c r="F108" s="44">
        <v>0</v>
      </c>
      <c r="G108" s="44">
        <v>0</v>
      </c>
    </row>
    <row r="109" spans="1:8" x14ac:dyDescent="0.2">
      <c r="A109" s="43">
        <v>2116</v>
      </c>
      <c r="B109" s="41" t="s">
        <v>210</v>
      </c>
      <c r="C109" s="44">
        <v>0</v>
      </c>
      <c r="D109" s="44">
        <v>0</v>
      </c>
      <c r="E109" s="44">
        <v>0</v>
      </c>
      <c r="F109" s="44">
        <v>0</v>
      </c>
      <c r="G109" s="44">
        <v>0</v>
      </c>
    </row>
    <row r="110" spans="1:8" x14ac:dyDescent="0.2">
      <c r="A110" s="43">
        <v>2117</v>
      </c>
      <c r="B110" s="41" t="s">
        <v>211</v>
      </c>
      <c r="C110" s="44">
        <v>1730513.98</v>
      </c>
      <c r="D110" s="44">
        <v>1730513.98</v>
      </c>
      <c r="E110" s="44">
        <v>0</v>
      </c>
      <c r="F110" s="44">
        <v>0</v>
      </c>
      <c r="G110" s="44">
        <v>0</v>
      </c>
    </row>
    <row r="111" spans="1:8" x14ac:dyDescent="0.2">
      <c r="A111" s="43">
        <v>2118</v>
      </c>
      <c r="B111" s="41" t="s">
        <v>212</v>
      </c>
      <c r="C111" s="44">
        <v>0</v>
      </c>
      <c r="D111" s="44">
        <v>0</v>
      </c>
      <c r="E111" s="44">
        <v>0</v>
      </c>
      <c r="F111" s="44">
        <v>0</v>
      </c>
      <c r="G111" s="44">
        <v>0</v>
      </c>
    </row>
    <row r="112" spans="1:8" x14ac:dyDescent="0.2">
      <c r="A112" s="43">
        <v>2119</v>
      </c>
      <c r="B112" s="41" t="s">
        <v>213</v>
      </c>
      <c r="C112" s="44">
        <v>1215373.28</v>
      </c>
      <c r="D112" s="44">
        <v>1215373.28</v>
      </c>
      <c r="E112" s="44">
        <v>0</v>
      </c>
      <c r="F112" s="44">
        <v>0</v>
      </c>
      <c r="G112" s="44">
        <v>0</v>
      </c>
      <c r="H112" s="44"/>
    </row>
    <row r="113" spans="1:8" x14ac:dyDescent="0.2">
      <c r="A113" s="43">
        <v>2120</v>
      </c>
      <c r="B113" s="41" t="s">
        <v>214</v>
      </c>
      <c r="C113" s="44">
        <v>0</v>
      </c>
      <c r="D113" s="44">
        <v>0</v>
      </c>
      <c r="E113" s="44">
        <v>0</v>
      </c>
      <c r="F113" s="44">
        <v>0</v>
      </c>
      <c r="G113" s="44">
        <v>0</v>
      </c>
    </row>
    <row r="114" spans="1:8" x14ac:dyDescent="0.2">
      <c r="A114" s="43">
        <v>2121</v>
      </c>
      <c r="B114" s="41" t="s">
        <v>215</v>
      </c>
      <c r="C114" s="44">
        <v>0</v>
      </c>
      <c r="D114" s="44">
        <v>0</v>
      </c>
      <c r="E114" s="44">
        <v>0</v>
      </c>
      <c r="F114" s="44">
        <v>0</v>
      </c>
      <c r="G114" s="44">
        <v>0</v>
      </c>
    </row>
    <row r="115" spans="1:8" x14ac:dyDescent="0.2">
      <c r="A115" s="43">
        <v>2122</v>
      </c>
      <c r="B115" s="41" t="s">
        <v>216</v>
      </c>
      <c r="C115" s="44">
        <v>0</v>
      </c>
      <c r="D115" s="44">
        <v>0</v>
      </c>
      <c r="E115" s="44">
        <v>0</v>
      </c>
      <c r="F115" s="44">
        <v>0</v>
      </c>
      <c r="G115" s="44">
        <v>0</v>
      </c>
    </row>
    <row r="116" spans="1:8" x14ac:dyDescent="0.2">
      <c r="A116" s="43">
        <v>2129</v>
      </c>
      <c r="B116" s="41" t="s">
        <v>217</v>
      </c>
      <c r="C116" s="44">
        <v>0</v>
      </c>
      <c r="D116" s="44">
        <v>0</v>
      </c>
      <c r="E116" s="44">
        <v>0</v>
      </c>
      <c r="F116" s="44">
        <v>0</v>
      </c>
      <c r="G116" s="44">
        <v>0</v>
      </c>
    </row>
    <row r="118" spans="1:8" x14ac:dyDescent="0.2">
      <c r="A118" s="40" t="s">
        <v>218</v>
      </c>
      <c r="B118" s="40"/>
      <c r="C118" s="40"/>
      <c r="D118" s="40"/>
      <c r="E118" s="40"/>
      <c r="F118" s="40"/>
      <c r="G118" s="40"/>
      <c r="H118" s="40"/>
    </row>
    <row r="119" spans="1:8" x14ac:dyDescent="0.2">
      <c r="A119" s="42" t="s">
        <v>105</v>
      </c>
      <c r="B119" s="42" t="s">
        <v>106</v>
      </c>
      <c r="C119" s="42" t="s">
        <v>107</v>
      </c>
      <c r="D119" s="42" t="s">
        <v>219</v>
      </c>
      <c r="E119" s="42" t="s">
        <v>122</v>
      </c>
      <c r="F119" s="42"/>
      <c r="G119" s="42"/>
      <c r="H119" s="42"/>
    </row>
    <row r="120" spans="1:8" x14ac:dyDescent="0.2">
      <c r="A120" s="43">
        <v>2160</v>
      </c>
      <c r="B120" s="41" t="s">
        <v>220</v>
      </c>
      <c r="C120" s="44">
        <v>0</v>
      </c>
    </row>
    <row r="121" spans="1:8" x14ac:dyDescent="0.2">
      <c r="A121" s="43">
        <v>2161</v>
      </c>
      <c r="B121" s="41" t="s">
        <v>221</v>
      </c>
      <c r="C121" s="44">
        <v>0</v>
      </c>
    </row>
    <row r="122" spans="1:8" x14ac:dyDescent="0.2">
      <c r="A122" s="43">
        <v>2162</v>
      </c>
      <c r="B122" s="41" t="s">
        <v>222</v>
      </c>
      <c r="C122" s="44">
        <v>0</v>
      </c>
    </row>
    <row r="123" spans="1:8" x14ac:dyDescent="0.2">
      <c r="A123" s="43">
        <v>2163</v>
      </c>
      <c r="B123" s="41" t="s">
        <v>223</v>
      </c>
      <c r="C123" s="44">
        <v>0</v>
      </c>
    </row>
    <row r="124" spans="1:8" x14ac:dyDescent="0.2">
      <c r="A124" s="43">
        <v>2164</v>
      </c>
      <c r="B124" s="41" t="s">
        <v>224</v>
      </c>
      <c r="C124" s="44">
        <v>0</v>
      </c>
    </row>
    <row r="125" spans="1:8" x14ac:dyDescent="0.2">
      <c r="A125" s="43">
        <v>2165</v>
      </c>
      <c r="B125" s="41" t="s">
        <v>225</v>
      </c>
      <c r="C125" s="44">
        <v>0</v>
      </c>
    </row>
    <row r="126" spans="1:8" x14ac:dyDescent="0.2">
      <c r="A126" s="43">
        <v>2166</v>
      </c>
      <c r="B126" s="41" t="s">
        <v>226</v>
      </c>
      <c r="C126" s="44">
        <v>0</v>
      </c>
    </row>
    <row r="127" spans="1:8" x14ac:dyDescent="0.2">
      <c r="A127" s="43">
        <v>2250</v>
      </c>
      <c r="B127" s="41" t="s">
        <v>227</v>
      </c>
      <c r="C127" s="44">
        <v>0</v>
      </c>
    </row>
    <row r="128" spans="1:8" x14ac:dyDescent="0.2">
      <c r="A128" s="43">
        <v>2251</v>
      </c>
      <c r="B128" s="41" t="s">
        <v>228</v>
      </c>
      <c r="C128" s="44">
        <v>0</v>
      </c>
    </row>
    <row r="129" spans="1:8" x14ac:dyDescent="0.2">
      <c r="A129" s="43">
        <v>2252</v>
      </c>
      <c r="B129" s="41" t="s">
        <v>229</v>
      </c>
      <c r="C129" s="44">
        <v>0</v>
      </c>
    </row>
    <row r="130" spans="1:8" x14ac:dyDescent="0.2">
      <c r="A130" s="43">
        <v>2253</v>
      </c>
      <c r="B130" s="41" t="s">
        <v>230</v>
      </c>
      <c r="C130" s="44">
        <v>0</v>
      </c>
    </row>
    <row r="131" spans="1:8" x14ac:dyDescent="0.2">
      <c r="A131" s="43">
        <v>2254</v>
      </c>
      <c r="B131" s="41" t="s">
        <v>231</v>
      </c>
      <c r="C131" s="44">
        <v>0</v>
      </c>
    </row>
    <row r="132" spans="1:8" x14ac:dyDescent="0.2">
      <c r="A132" s="43">
        <v>2255</v>
      </c>
      <c r="B132" s="41" t="s">
        <v>232</v>
      </c>
      <c r="C132" s="44">
        <v>0</v>
      </c>
    </row>
    <row r="133" spans="1:8" x14ac:dyDescent="0.2">
      <c r="A133" s="43">
        <v>2256</v>
      </c>
      <c r="B133" s="41" t="s">
        <v>233</v>
      </c>
      <c r="C133" s="44">
        <v>0</v>
      </c>
    </row>
    <row r="135" spans="1:8" x14ac:dyDescent="0.2">
      <c r="A135" s="40" t="s">
        <v>234</v>
      </c>
      <c r="B135" s="40"/>
      <c r="C135" s="40"/>
      <c r="D135" s="40"/>
      <c r="E135" s="40"/>
      <c r="F135" s="40"/>
      <c r="G135" s="40"/>
      <c r="H135" s="40"/>
    </row>
    <row r="136" spans="1:8" x14ac:dyDescent="0.2">
      <c r="A136" s="47" t="s">
        <v>105</v>
      </c>
      <c r="B136" s="47" t="s">
        <v>106</v>
      </c>
      <c r="C136" s="47" t="s">
        <v>107</v>
      </c>
      <c r="D136" s="47" t="s">
        <v>219</v>
      </c>
      <c r="E136" s="47" t="s">
        <v>122</v>
      </c>
      <c r="F136" s="47"/>
      <c r="G136" s="47"/>
      <c r="H136" s="47"/>
    </row>
    <row r="137" spans="1:8" x14ac:dyDescent="0.2">
      <c r="A137" s="43">
        <v>2159</v>
      </c>
      <c r="B137" s="41" t="s">
        <v>235</v>
      </c>
      <c r="C137" s="44">
        <v>0</v>
      </c>
    </row>
    <row r="138" spans="1:8" x14ac:dyDescent="0.2">
      <c r="A138" s="43">
        <v>2199</v>
      </c>
      <c r="B138" s="41" t="s">
        <v>236</v>
      </c>
      <c r="C138" s="44">
        <v>0</v>
      </c>
    </row>
    <row r="139" spans="1:8" x14ac:dyDescent="0.2">
      <c r="A139" s="43">
        <v>2240</v>
      </c>
      <c r="B139" s="41" t="s">
        <v>237</v>
      </c>
      <c r="C139" s="44">
        <v>0</v>
      </c>
    </row>
    <row r="140" spans="1:8" x14ac:dyDescent="0.2">
      <c r="A140" s="43">
        <v>2241</v>
      </c>
      <c r="B140" s="41" t="s">
        <v>238</v>
      </c>
      <c r="C140" s="44">
        <v>0</v>
      </c>
    </row>
    <row r="141" spans="1:8" x14ac:dyDescent="0.2">
      <c r="A141" s="43">
        <v>2242</v>
      </c>
      <c r="B141" s="41" t="s">
        <v>239</v>
      </c>
      <c r="C141" s="44">
        <v>0</v>
      </c>
    </row>
    <row r="142" spans="1:8" x14ac:dyDescent="0.2">
      <c r="A142" s="43">
        <v>2249</v>
      </c>
      <c r="B142" s="41" t="s">
        <v>240</v>
      </c>
      <c r="C142" s="44">
        <v>0</v>
      </c>
    </row>
  </sheetData>
  <mergeCells count="3">
    <mergeCell ref="A1:F1"/>
    <mergeCell ref="A2:F2"/>
    <mergeCell ref="A3:F3"/>
  </mergeCells>
  <pageMargins left="0.7" right="0.7" top="0.75" bottom="0.75" header="0.3" footer="0.3"/>
  <pageSetup paperSize="9" scale="6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16384" width="9.140625" style="41"/>
  </cols>
  <sheetData>
    <row r="1" spans="1:5" s="48" customFormat="1" x14ac:dyDescent="0.25">
      <c r="A1" s="809" t="s">
        <v>581</v>
      </c>
      <c r="B1" s="809"/>
      <c r="C1" s="809"/>
      <c r="D1" s="36" t="s">
        <v>98</v>
      </c>
      <c r="E1" s="37">
        <v>2020</v>
      </c>
    </row>
    <row r="2" spans="1:5" s="38" customFormat="1" x14ac:dyDescent="0.25">
      <c r="A2" s="809" t="s">
        <v>242</v>
      </c>
      <c r="B2" s="809"/>
      <c r="C2" s="809"/>
      <c r="D2" s="36" t="s">
        <v>100</v>
      </c>
      <c r="E2" s="37" t="s">
        <v>441</v>
      </c>
    </row>
    <row r="3" spans="1:5" s="38" customFormat="1" x14ac:dyDescent="0.25">
      <c r="A3" s="809" t="s">
        <v>582</v>
      </c>
      <c r="B3" s="809"/>
      <c r="C3" s="809"/>
      <c r="D3" s="36" t="s">
        <v>102</v>
      </c>
      <c r="E3" s="37">
        <v>4</v>
      </c>
    </row>
    <row r="4" spans="1:5" x14ac:dyDescent="0.2">
      <c r="A4" s="39" t="s">
        <v>103</v>
      </c>
      <c r="B4" s="40"/>
      <c r="C4" s="40"/>
      <c r="D4" s="40"/>
      <c r="E4" s="40"/>
    </row>
    <row r="6" spans="1:5" x14ac:dyDescent="0.2">
      <c r="A6" s="49" t="s">
        <v>243</v>
      </c>
      <c r="B6" s="49"/>
      <c r="C6" s="49"/>
      <c r="D6" s="49"/>
      <c r="E6" s="49"/>
    </row>
    <row r="7" spans="1:5" x14ac:dyDescent="0.2">
      <c r="A7" s="50" t="s">
        <v>105</v>
      </c>
      <c r="B7" s="50" t="s">
        <v>106</v>
      </c>
      <c r="C7" s="50" t="s">
        <v>107</v>
      </c>
      <c r="D7" s="50" t="s">
        <v>244</v>
      </c>
      <c r="E7" s="50"/>
    </row>
    <row r="8" spans="1:5" x14ac:dyDescent="0.2">
      <c r="A8" s="51">
        <v>4100</v>
      </c>
      <c r="B8" s="52" t="s">
        <v>245</v>
      </c>
      <c r="C8" s="53">
        <v>20015316.530000001</v>
      </c>
      <c r="D8" s="118" t="s">
        <v>583</v>
      </c>
      <c r="E8" s="54"/>
    </row>
    <row r="9" spans="1:5" x14ac:dyDescent="0.2">
      <c r="A9" s="51">
        <v>4110</v>
      </c>
      <c r="B9" s="52" t="s">
        <v>246</v>
      </c>
      <c r="C9" s="53">
        <v>0</v>
      </c>
      <c r="D9" s="52"/>
      <c r="E9" s="54"/>
    </row>
    <row r="10" spans="1:5" x14ac:dyDescent="0.2">
      <c r="A10" s="51">
        <v>4111</v>
      </c>
      <c r="B10" s="52" t="s">
        <v>247</v>
      </c>
      <c r="C10" s="53">
        <v>0</v>
      </c>
      <c r="D10" s="52"/>
      <c r="E10" s="54"/>
    </row>
    <row r="11" spans="1:5" x14ac:dyDescent="0.2">
      <c r="A11" s="51">
        <v>4112</v>
      </c>
      <c r="B11" s="52" t="s">
        <v>248</v>
      </c>
      <c r="C11" s="53">
        <v>0</v>
      </c>
      <c r="D11" s="52"/>
      <c r="E11" s="54"/>
    </row>
    <row r="12" spans="1:5" x14ac:dyDescent="0.2">
      <c r="A12" s="51">
        <v>4113</v>
      </c>
      <c r="B12" s="52" t="s">
        <v>249</v>
      </c>
      <c r="C12" s="53">
        <v>0</v>
      </c>
      <c r="D12" s="52"/>
      <c r="E12" s="54"/>
    </row>
    <row r="13" spans="1:5" x14ac:dyDescent="0.2">
      <c r="A13" s="51">
        <v>4114</v>
      </c>
      <c r="B13" s="52" t="s">
        <v>250</v>
      </c>
      <c r="C13" s="53">
        <v>0</v>
      </c>
      <c r="D13" s="52"/>
      <c r="E13" s="54"/>
    </row>
    <row r="14" spans="1:5" x14ac:dyDescent="0.2">
      <c r="A14" s="51">
        <v>4115</v>
      </c>
      <c r="B14" s="52" t="s">
        <v>251</v>
      </c>
      <c r="C14" s="53">
        <v>0</v>
      </c>
      <c r="D14" s="52"/>
      <c r="E14" s="54"/>
    </row>
    <row r="15" spans="1:5" x14ac:dyDescent="0.2">
      <c r="A15" s="51">
        <v>4116</v>
      </c>
      <c r="B15" s="52" t="s">
        <v>252</v>
      </c>
      <c r="C15" s="53">
        <v>0</v>
      </c>
      <c r="D15" s="52"/>
      <c r="E15" s="54"/>
    </row>
    <row r="16" spans="1:5" x14ac:dyDescent="0.2">
      <c r="A16" s="51">
        <v>4117</v>
      </c>
      <c r="B16" s="52" t="s">
        <v>253</v>
      </c>
      <c r="C16" s="53">
        <v>0</v>
      </c>
      <c r="D16" s="52"/>
      <c r="E16" s="54"/>
    </row>
    <row r="17" spans="1:5" ht="22.5" x14ac:dyDescent="0.2">
      <c r="A17" s="51">
        <v>4118</v>
      </c>
      <c r="B17" s="55" t="s">
        <v>254</v>
      </c>
      <c r="C17" s="53">
        <v>0</v>
      </c>
      <c r="D17" s="52"/>
      <c r="E17" s="54"/>
    </row>
    <row r="18" spans="1:5" x14ac:dyDescent="0.2">
      <c r="A18" s="51">
        <v>4119</v>
      </c>
      <c r="B18" s="52" t="s">
        <v>255</v>
      </c>
      <c r="C18" s="53">
        <v>0</v>
      </c>
      <c r="D18" s="52"/>
      <c r="E18" s="54"/>
    </row>
    <row r="19" spans="1:5" x14ac:dyDescent="0.2">
      <c r="A19" s="51">
        <v>4120</v>
      </c>
      <c r="B19" s="52" t="s">
        <v>256</v>
      </c>
      <c r="C19" s="53">
        <v>0</v>
      </c>
      <c r="D19" s="52"/>
      <c r="E19" s="54"/>
    </row>
    <row r="20" spans="1:5" x14ac:dyDescent="0.2">
      <c r="A20" s="51">
        <v>4121</v>
      </c>
      <c r="B20" s="52" t="s">
        <v>257</v>
      </c>
      <c r="C20" s="53">
        <v>0</v>
      </c>
      <c r="D20" s="52"/>
      <c r="E20" s="54"/>
    </row>
    <row r="21" spans="1:5" x14ac:dyDescent="0.2">
      <c r="A21" s="51">
        <v>4122</v>
      </c>
      <c r="B21" s="52" t="s">
        <v>258</v>
      </c>
      <c r="C21" s="53">
        <v>0</v>
      </c>
      <c r="D21" s="52"/>
      <c r="E21" s="54"/>
    </row>
    <row r="22" spans="1:5" x14ac:dyDescent="0.2">
      <c r="A22" s="51">
        <v>4123</v>
      </c>
      <c r="B22" s="52" t="s">
        <v>259</v>
      </c>
      <c r="C22" s="53">
        <v>0</v>
      </c>
      <c r="D22" s="52"/>
      <c r="E22" s="54"/>
    </row>
    <row r="23" spans="1:5" x14ac:dyDescent="0.2">
      <c r="A23" s="51">
        <v>4124</v>
      </c>
      <c r="B23" s="52" t="s">
        <v>260</v>
      </c>
      <c r="C23" s="53">
        <v>0</v>
      </c>
      <c r="D23" s="52"/>
      <c r="E23" s="54"/>
    </row>
    <row r="24" spans="1:5" x14ac:dyDescent="0.2">
      <c r="A24" s="51">
        <v>4129</v>
      </c>
      <c r="B24" s="52" t="s">
        <v>261</v>
      </c>
      <c r="C24" s="53">
        <v>0</v>
      </c>
      <c r="D24" s="52"/>
      <c r="E24" s="54"/>
    </row>
    <row r="25" spans="1:5" x14ac:dyDescent="0.2">
      <c r="A25" s="51">
        <v>4130</v>
      </c>
      <c r="B25" s="52" t="s">
        <v>262</v>
      </c>
      <c r="C25" s="53">
        <v>0</v>
      </c>
      <c r="D25" s="52"/>
      <c r="E25" s="54"/>
    </row>
    <row r="26" spans="1:5" x14ac:dyDescent="0.2">
      <c r="A26" s="51">
        <v>4131</v>
      </c>
      <c r="B26" s="52" t="s">
        <v>263</v>
      </c>
      <c r="C26" s="53">
        <v>0</v>
      </c>
      <c r="D26" s="52"/>
      <c r="E26" s="54"/>
    </row>
    <row r="27" spans="1:5" ht="22.5" x14ac:dyDescent="0.2">
      <c r="A27" s="51">
        <v>4132</v>
      </c>
      <c r="B27" s="55" t="s">
        <v>264</v>
      </c>
      <c r="C27" s="53">
        <v>0</v>
      </c>
      <c r="D27" s="52"/>
      <c r="E27" s="54"/>
    </row>
    <row r="28" spans="1:5" x14ac:dyDescent="0.2">
      <c r="A28" s="51">
        <v>4140</v>
      </c>
      <c r="B28" s="52" t="s">
        <v>265</v>
      </c>
      <c r="C28" s="53">
        <v>0</v>
      </c>
      <c r="D28" s="52"/>
      <c r="E28" s="54"/>
    </row>
    <row r="29" spans="1:5" x14ac:dyDescent="0.2">
      <c r="A29" s="51">
        <v>4141</v>
      </c>
      <c r="B29" s="52" t="s">
        <v>266</v>
      </c>
      <c r="C29" s="53">
        <v>0</v>
      </c>
      <c r="D29" s="52"/>
      <c r="E29" s="54"/>
    </row>
    <row r="30" spans="1:5" x14ac:dyDescent="0.2">
      <c r="A30" s="51">
        <v>4143</v>
      </c>
      <c r="B30" s="52" t="s">
        <v>267</v>
      </c>
      <c r="C30" s="53">
        <v>0</v>
      </c>
      <c r="D30" s="52"/>
      <c r="E30" s="54"/>
    </row>
    <row r="31" spans="1:5" x14ac:dyDescent="0.2">
      <c r="A31" s="51">
        <v>4144</v>
      </c>
      <c r="B31" s="52" t="s">
        <v>268</v>
      </c>
      <c r="C31" s="53">
        <v>0</v>
      </c>
      <c r="D31" s="52"/>
      <c r="E31" s="54"/>
    </row>
    <row r="32" spans="1:5" ht="22.5" x14ac:dyDescent="0.2">
      <c r="A32" s="51">
        <v>4145</v>
      </c>
      <c r="B32" s="55" t="s">
        <v>269</v>
      </c>
      <c r="C32" s="53">
        <v>0</v>
      </c>
      <c r="D32" s="52"/>
      <c r="E32" s="54"/>
    </row>
    <row r="33" spans="1:5" x14ac:dyDescent="0.2">
      <c r="A33" s="51">
        <v>4149</v>
      </c>
      <c r="B33" s="52" t="s">
        <v>270</v>
      </c>
      <c r="C33" s="53">
        <v>0</v>
      </c>
      <c r="D33" s="52"/>
      <c r="E33" s="54"/>
    </row>
    <row r="34" spans="1:5" x14ac:dyDescent="0.2">
      <c r="A34" s="51">
        <v>4150</v>
      </c>
      <c r="B34" s="52" t="s">
        <v>271</v>
      </c>
      <c r="C34" s="53">
        <v>0</v>
      </c>
      <c r="D34" s="52"/>
      <c r="E34" s="54"/>
    </row>
    <row r="35" spans="1:5" x14ac:dyDescent="0.2">
      <c r="A35" s="51">
        <v>4151</v>
      </c>
      <c r="B35" s="52" t="s">
        <v>271</v>
      </c>
      <c r="C35" s="53">
        <v>0</v>
      </c>
      <c r="D35" s="52"/>
      <c r="E35" s="54"/>
    </row>
    <row r="36" spans="1:5" ht="22.5" x14ac:dyDescent="0.2">
      <c r="A36" s="51">
        <v>4154</v>
      </c>
      <c r="B36" s="55" t="s">
        <v>272</v>
      </c>
      <c r="C36" s="53">
        <v>0</v>
      </c>
      <c r="D36" s="52"/>
      <c r="E36" s="54"/>
    </row>
    <row r="37" spans="1:5" x14ac:dyDescent="0.2">
      <c r="A37" s="51">
        <v>4160</v>
      </c>
      <c r="B37" s="52" t="s">
        <v>273</v>
      </c>
      <c r="C37" s="53">
        <v>0</v>
      </c>
      <c r="D37" s="52"/>
      <c r="E37" s="54"/>
    </row>
    <row r="38" spans="1:5" x14ac:dyDescent="0.2">
      <c r="A38" s="51">
        <v>4161</v>
      </c>
      <c r="B38" s="52" t="s">
        <v>274</v>
      </c>
      <c r="C38" s="53">
        <v>0</v>
      </c>
      <c r="D38" s="52"/>
      <c r="E38" s="54"/>
    </row>
    <row r="39" spans="1:5" x14ac:dyDescent="0.2">
      <c r="A39" s="51">
        <v>4162</v>
      </c>
      <c r="B39" s="52" t="s">
        <v>275</v>
      </c>
      <c r="C39" s="53">
        <v>0</v>
      </c>
      <c r="D39" s="52"/>
      <c r="E39" s="54"/>
    </row>
    <row r="40" spans="1:5" x14ac:dyDescent="0.2">
      <c r="A40" s="51">
        <v>4163</v>
      </c>
      <c r="B40" s="52" t="s">
        <v>276</v>
      </c>
      <c r="C40" s="53">
        <v>0</v>
      </c>
      <c r="D40" s="52"/>
      <c r="E40" s="54"/>
    </row>
    <row r="41" spans="1:5" x14ac:dyDescent="0.2">
      <c r="A41" s="51">
        <v>4164</v>
      </c>
      <c r="B41" s="52" t="s">
        <v>277</v>
      </c>
      <c r="C41" s="53">
        <v>0</v>
      </c>
      <c r="D41" s="52"/>
      <c r="E41" s="54"/>
    </row>
    <row r="42" spans="1:5" x14ac:dyDescent="0.2">
      <c r="A42" s="51">
        <v>4165</v>
      </c>
      <c r="B42" s="52" t="s">
        <v>278</v>
      </c>
      <c r="C42" s="53">
        <v>0</v>
      </c>
      <c r="D42" s="52"/>
      <c r="E42" s="54"/>
    </row>
    <row r="43" spans="1:5" ht="22.5" x14ac:dyDescent="0.2">
      <c r="A43" s="51">
        <v>4166</v>
      </c>
      <c r="B43" s="55" t="s">
        <v>279</v>
      </c>
      <c r="C43" s="53">
        <v>0</v>
      </c>
      <c r="D43" s="52"/>
      <c r="E43" s="54"/>
    </row>
    <row r="44" spans="1:5" x14ac:dyDescent="0.2">
      <c r="A44" s="51">
        <v>4168</v>
      </c>
      <c r="B44" s="52" t="s">
        <v>280</v>
      </c>
      <c r="C44" s="53">
        <v>0</v>
      </c>
      <c r="D44" s="52"/>
      <c r="E44" s="54"/>
    </row>
    <row r="45" spans="1:5" x14ac:dyDescent="0.2">
      <c r="A45" s="51">
        <v>4169</v>
      </c>
      <c r="B45" s="52" t="s">
        <v>281</v>
      </c>
      <c r="C45" s="53">
        <v>0</v>
      </c>
      <c r="D45" s="52"/>
      <c r="E45" s="54"/>
    </row>
    <row r="46" spans="1:5" x14ac:dyDescent="0.2">
      <c r="A46" s="51">
        <v>4170</v>
      </c>
      <c r="B46" s="52" t="s">
        <v>282</v>
      </c>
      <c r="C46" s="53">
        <v>20015316.530000001</v>
      </c>
      <c r="D46" s="118" t="s">
        <v>583</v>
      </c>
      <c r="E46" s="54"/>
    </row>
    <row r="47" spans="1:5" x14ac:dyDescent="0.2">
      <c r="A47" s="51">
        <v>4171</v>
      </c>
      <c r="B47" s="52" t="s">
        <v>283</v>
      </c>
      <c r="C47" s="53">
        <v>0</v>
      </c>
      <c r="D47" s="52"/>
      <c r="E47" s="54"/>
    </row>
    <row r="48" spans="1:5" x14ac:dyDescent="0.2">
      <c r="A48" s="51">
        <v>4172</v>
      </c>
      <c r="B48" s="52" t="s">
        <v>284</v>
      </c>
      <c r="C48" s="53">
        <v>0</v>
      </c>
      <c r="D48" s="52"/>
      <c r="E48" s="54"/>
    </row>
    <row r="49" spans="1:5" ht="22.5" x14ac:dyDescent="0.2">
      <c r="A49" s="51">
        <v>4173</v>
      </c>
      <c r="B49" s="55" t="s">
        <v>285</v>
      </c>
      <c r="C49" s="53">
        <v>20015316.530000001</v>
      </c>
      <c r="D49" s="118" t="s">
        <v>583</v>
      </c>
      <c r="E49" s="54"/>
    </row>
    <row r="50" spans="1:5" ht="22.5" x14ac:dyDescent="0.2">
      <c r="A50" s="51">
        <v>4174</v>
      </c>
      <c r="B50" s="55" t="s">
        <v>286</v>
      </c>
      <c r="C50" s="53">
        <v>0</v>
      </c>
      <c r="D50" s="52"/>
      <c r="E50" s="54"/>
    </row>
    <row r="51" spans="1:5" ht="22.5" x14ac:dyDescent="0.2">
      <c r="A51" s="51">
        <v>4175</v>
      </c>
      <c r="B51" s="55" t="s">
        <v>287</v>
      </c>
      <c r="C51" s="53">
        <v>0</v>
      </c>
      <c r="D51" s="52"/>
      <c r="E51" s="54"/>
    </row>
    <row r="52" spans="1:5" ht="22.5" x14ac:dyDescent="0.2">
      <c r="A52" s="51">
        <v>4176</v>
      </c>
      <c r="B52" s="55" t="s">
        <v>288</v>
      </c>
      <c r="C52" s="53">
        <v>0</v>
      </c>
      <c r="D52" s="52"/>
      <c r="E52" s="54"/>
    </row>
    <row r="53" spans="1:5" ht="22.5" x14ac:dyDescent="0.2">
      <c r="A53" s="51">
        <v>4177</v>
      </c>
      <c r="B53" s="55" t="s">
        <v>289</v>
      </c>
      <c r="C53" s="53">
        <v>0</v>
      </c>
      <c r="D53" s="52"/>
      <c r="E53" s="54"/>
    </row>
    <row r="54" spans="1:5" ht="22.5" x14ac:dyDescent="0.2">
      <c r="A54" s="51">
        <v>4178</v>
      </c>
      <c r="B54" s="55" t="s">
        <v>290</v>
      </c>
      <c r="C54" s="53">
        <v>0</v>
      </c>
      <c r="D54" s="52"/>
      <c r="E54" s="54"/>
    </row>
    <row r="55" spans="1:5" x14ac:dyDescent="0.2">
      <c r="A55" s="51"/>
      <c r="B55" s="55"/>
      <c r="C55" s="53"/>
      <c r="D55" s="52"/>
      <c r="E55" s="54"/>
    </row>
    <row r="56" spans="1:5" x14ac:dyDescent="0.2">
      <c r="A56" s="49" t="s">
        <v>291</v>
      </c>
      <c r="B56" s="49"/>
      <c r="C56" s="49"/>
      <c r="D56" s="49"/>
      <c r="E56" s="49"/>
    </row>
    <row r="57" spans="1:5" x14ac:dyDescent="0.2">
      <c r="A57" s="50" t="s">
        <v>105</v>
      </c>
      <c r="B57" s="50" t="s">
        <v>106</v>
      </c>
      <c r="C57" s="50" t="s">
        <v>107</v>
      </c>
      <c r="D57" s="50" t="s">
        <v>244</v>
      </c>
      <c r="E57" s="50"/>
    </row>
    <row r="58" spans="1:5" ht="33.75" x14ac:dyDescent="0.2">
      <c r="A58" s="51">
        <v>4200</v>
      </c>
      <c r="B58" s="55" t="s">
        <v>292</v>
      </c>
      <c r="C58" s="53">
        <v>69461109.790000007</v>
      </c>
      <c r="D58" s="118" t="s">
        <v>584</v>
      </c>
      <c r="E58" s="54"/>
    </row>
    <row r="59" spans="1:5" ht="22.5" x14ac:dyDescent="0.2">
      <c r="A59" s="51">
        <v>4210</v>
      </c>
      <c r="B59" s="55" t="s">
        <v>293</v>
      </c>
      <c r="C59" s="53">
        <v>0</v>
      </c>
      <c r="D59" s="52"/>
      <c r="E59" s="54"/>
    </row>
    <row r="60" spans="1:5" x14ac:dyDescent="0.2">
      <c r="A60" s="51">
        <v>4211</v>
      </c>
      <c r="B60" s="52" t="s">
        <v>294</v>
      </c>
      <c r="C60" s="53">
        <v>0</v>
      </c>
      <c r="D60" s="52"/>
      <c r="E60" s="54"/>
    </row>
    <row r="61" spans="1:5" x14ac:dyDescent="0.2">
      <c r="A61" s="51">
        <v>4212</v>
      </c>
      <c r="B61" s="52" t="s">
        <v>295</v>
      </c>
      <c r="C61" s="53">
        <v>0</v>
      </c>
      <c r="D61" s="52"/>
      <c r="E61" s="54"/>
    </row>
    <row r="62" spans="1:5" x14ac:dyDescent="0.2">
      <c r="A62" s="51">
        <v>4213</v>
      </c>
      <c r="B62" s="52" t="s">
        <v>296</v>
      </c>
      <c r="C62" s="53">
        <v>0</v>
      </c>
      <c r="D62" s="52"/>
      <c r="E62" s="54"/>
    </row>
    <row r="63" spans="1:5" x14ac:dyDescent="0.2">
      <c r="A63" s="51">
        <v>4214</v>
      </c>
      <c r="B63" s="52" t="s">
        <v>297</v>
      </c>
      <c r="C63" s="53">
        <v>0</v>
      </c>
      <c r="D63" s="52"/>
      <c r="E63" s="54"/>
    </row>
    <row r="64" spans="1:5" x14ac:dyDescent="0.2">
      <c r="A64" s="51">
        <v>4215</v>
      </c>
      <c r="B64" s="52" t="s">
        <v>298</v>
      </c>
      <c r="C64" s="53">
        <v>0</v>
      </c>
      <c r="D64" s="52"/>
      <c r="E64" s="54"/>
    </row>
    <row r="65" spans="1:5" x14ac:dyDescent="0.2">
      <c r="A65" s="51">
        <v>4220</v>
      </c>
      <c r="B65" s="52" t="s">
        <v>299</v>
      </c>
      <c r="C65" s="53">
        <v>69461109.790000007</v>
      </c>
      <c r="D65" s="52"/>
      <c r="E65" s="54"/>
    </row>
    <row r="66" spans="1:5" x14ac:dyDescent="0.2">
      <c r="A66" s="51">
        <v>4221</v>
      </c>
      <c r="B66" s="52" t="s">
        <v>300</v>
      </c>
      <c r="C66" s="53">
        <v>69461109.790000007</v>
      </c>
      <c r="D66" s="52"/>
      <c r="E66" s="54"/>
    </row>
    <row r="67" spans="1:5" x14ac:dyDescent="0.2">
      <c r="A67" s="51">
        <v>4223</v>
      </c>
      <c r="B67" s="52" t="s">
        <v>301</v>
      </c>
      <c r="C67" s="53">
        <v>0</v>
      </c>
      <c r="D67" s="52"/>
      <c r="E67" s="54"/>
    </row>
    <row r="68" spans="1:5" x14ac:dyDescent="0.2">
      <c r="A68" s="51">
        <v>4225</v>
      </c>
      <c r="B68" s="52" t="s">
        <v>302</v>
      </c>
      <c r="C68" s="53">
        <v>0</v>
      </c>
      <c r="D68" s="52"/>
      <c r="E68" s="54"/>
    </row>
    <row r="69" spans="1:5" x14ac:dyDescent="0.2">
      <c r="A69" s="51">
        <v>4227</v>
      </c>
      <c r="B69" s="52" t="s">
        <v>303</v>
      </c>
      <c r="C69" s="53">
        <v>0</v>
      </c>
      <c r="D69" s="52"/>
      <c r="E69" s="54"/>
    </row>
    <row r="70" spans="1:5" x14ac:dyDescent="0.2">
      <c r="A70" s="54"/>
      <c r="B70" s="54"/>
      <c r="C70" s="54"/>
      <c r="D70" s="54"/>
      <c r="E70" s="54"/>
    </row>
    <row r="71" spans="1:5" x14ac:dyDescent="0.2">
      <c r="A71" s="49" t="s">
        <v>304</v>
      </c>
      <c r="B71" s="49"/>
      <c r="C71" s="49"/>
      <c r="D71" s="49"/>
      <c r="E71" s="49"/>
    </row>
    <row r="72" spans="1:5" x14ac:dyDescent="0.2">
      <c r="A72" s="50" t="s">
        <v>105</v>
      </c>
      <c r="B72" s="50" t="s">
        <v>106</v>
      </c>
      <c r="C72" s="50" t="s">
        <v>107</v>
      </c>
      <c r="D72" s="50" t="s">
        <v>219</v>
      </c>
      <c r="E72" s="50" t="s">
        <v>122</v>
      </c>
    </row>
    <row r="73" spans="1:5" x14ac:dyDescent="0.2">
      <c r="A73" s="56">
        <v>4300</v>
      </c>
      <c r="B73" s="52" t="s">
        <v>305</v>
      </c>
      <c r="C73" s="53">
        <v>202298.85</v>
      </c>
      <c r="D73" s="118" t="s">
        <v>583</v>
      </c>
      <c r="E73" s="52"/>
    </row>
    <row r="74" spans="1:5" x14ac:dyDescent="0.2">
      <c r="A74" s="56">
        <v>4310</v>
      </c>
      <c r="B74" s="52" t="s">
        <v>306</v>
      </c>
      <c r="C74" s="53">
        <v>202298.85</v>
      </c>
      <c r="D74" s="52"/>
      <c r="E74" s="52"/>
    </row>
    <row r="75" spans="1:5" x14ac:dyDescent="0.2">
      <c r="A75" s="56">
        <v>4311</v>
      </c>
      <c r="B75" s="52" t="s">
        <v>307</v>
      </c>
      <c r="C75" s="53">
        <v>202298.85</v>
      </c>
      <c r="D75" s="52"/>
      <c r="E75" s="52"/>
    </row>
    <row r="76" spans="1:5" x14ac:dyDescent="0.2">
      <c r="A76" s="56">
        <v>4319</v>
      </c>
      <c r="B76" s="52" t="s">
        <v>308</v>
      </c>
      <c r="C76" s="53">
        <v>0</v>
      </c>
      <c r="D76" s="52"/>
      <c r="E76" s="52"/>
    </row>
    <row r="77" spans="1:5" x14ac:dyDescent="0.2">
      <c r="A77" s="56">
        <v>4320</v>
      </c>
      <c r="B77" s="52" t="s">
        <v>309</v>
      </c>
      <c r="C77" s="53">
        <v>0</v>
      </c>
      <c r="D77" s="52"/>
      <c r="E77" s="52"/>
    </row>
    <row r="78" spans="1:5" x14ac:dyDescent="0.2">
      <c r="A78" s="56">
        <v>4321</v>
      </c>
      <c r="B78" s="52" t="s">
        <v>310</v>
      </c>
      <c r="C78" s="53">
        <v>0</v>
      </c>
      <c r="D78" s="52"/>
      <c r="E78" s="52"/>
    </row>
    <row r="79" spans="1:5" x14ac:dyDescent="0.2">
      <c r="A79" s="56">
        <v>4322</v>
      </c>
      <c r="B79" s="52" t="s">
        <v>311</v>
      </c>
      <c r="C79" s="53">
        <v>0</v>
      </c>
      <c r="D79" s="52"/>
      <c r="E79" s="52"/>
    </row>
    <row r="80" spans="1:5" x14ac:dyDescent="0.2">
      <c r="A80" s="56">
        <v>4323</v>
      </c>
      <c r="B80" s="52" t="s">
        <v>312</v>
      </c>
      <c r="C80" s="53">
        <v>0</v>
      </c>
      <c r="D80" s="52"/>
      <c r="E80" s="52"/>
    </row>
    <row r="81" spans="1:5" x14ac:dyDescent="0.2">
      <c r="A81" s="56">
        <v>4324</v>
      </c>
      <c r="B81" s="52" t="s">
        <v>313</v>
      </c>
      <c r="C81" s="53">
        <v>0</v>
      </c>
      <c r="D81" s="52"/>
      <c r="E81" s="52"/>
    </row>
    <row r="82" spans="1:5" x14ac:dyDescent="0.2">
      <c r="A82" s="56">
        <v>4325</v>
      </c>
      <c r="B82" s="52" t="s">
        <v>314</v>
      </c>
      <c r="C82" s="53">
        <v>0</v>
      </c>
      <c r="D82" s="52"/>
      <c r="E82" s="52"/>
    </row>
    <row r="83" spans="1:5" x14ac:dyDescent="0.2">
      <c r="A83" s="56">
        <v>4330</v>
      </c>
      <c r="B83" s="52" t="s">
        <v>315</v>
      </c>
      <c r="C83" s="53">
        <v>0</v>
      </c>
      <c r="D83" s="52"/>
      <c r="E83" s="52"/>
    </row>
    <row r="84" spans="1:5" x14ac:dyDescent="0.2">
      <c r="A84" s="56">
        <v>4331</v>
      </c>
      <c r="B84" s="52" t="s">
        <v>315</v>
      </c>
      <c r="C84" s="53">
        <v>0</v>
      </c>
      <c r="D84" s="52"/>
      <c r="E84" s="52"/>
    </row>
    <row r="85" spans="1:5" x14ac:dyDescent="0.2">
      <c r="A85" s="56">
        <v>4340</v>
      </c>
      <c r="B85" s="52" t="s">
        <v>316</v>
      </c>
      <c r="C85" s="53">
        <v>0</v>
      </c>
      <c r="D85" s="52"/>
      <c r="E85" s="52"/>
    </row>
    <row r="86" spans="1:5" x14ac:dyDescent="0.2">
      <c r="A86" s="56">
        <v>4341</v>
      </c>
      <c r="B86" s="52" t="s">
        <v>316</v>
      </c>
      <c r="C86" s="53">
        <v>0</v>
      </c>
      <c r="D86" s="52"/>
      <c r="E86" s="52"/>
    </row>
    <row r="87" spans="1:5" x14ac:dyDescent="0.2">
      <c r="A87" s="56">
        <v>4390</v>
      </c>
      <c r="B87" s="52" t="s">
        <v>317</v>
      </c>
      <c r="C87" s="53">
        <v>0</v>
      </c>
      <c r="D87" s="52"/>
      <c r="E87" s="52"/>
    </row>
    <row r="88" spans="1:5" x14ac:dyDescent="0.2">
      <c r="A88" s="56">
        <v>4392</v>
      </c>
      <c r="B88" s="52" t="s">
        <v>318</v>
      </c>
      <c r="C88" s="53">
        <v>0</v>
      </c>
      <c r="D88" s="52"/>
      <c r="E88" s="52"/>
    </row>
    <row r="89" spans="1:5" x14ac:dyDescent="0.2">
      <c r="A89" s="56">
        <v>4393</v>
      </c>
      <c r="B89" s="52" t="s">
        <v>319</v>
      </c>
      <c r="C89" s="53">
        <v>0</v>
      </c>
      <c r="D89" s="52"/>
      <c r="E89" s="52"/>
    </row>
    <row r="90" spans="1:5" x14ac:dyDescent="0.2">
      <c r="A90" s="56">
        <v>4394</v>
      </c>
      <c r="B90" s="52" t="s">
        <v>320</v>
      </c>
      <c r="C90" s="53">
        <v>0</v>
      </c>
      <c r="D90" s="52"/>
      <c r="E90" s="52"/>
    </row>
    <row r="91" spans="1:5" x14ac:dyDescent="0.2">
      <c r="A91" s="56">
        <v>4395</v>
      </c>
      <c r="B91" s="52" t="s">
        <v>321</v>
      </c>
      <c r="C91" s="53">
        <v>0</v>
      </c>
      <c r="D91" s="52"/>
      <c r="E91" s="52"/>
    </row>
    <row r="92" spans="1:5" x14ac:dyDescent="0.2">
      <c r="A92" s="56">
        <v>4396</v>
      </c>
      <c r="B92" s="52" t="s">
        <v>322</v>
      </c>
      <c r="C92" s="53">
        <v>0</v>
      </c>
      <c r="D92" s="52"/>
      <c r="E92" s="52"/>
    </row>
    <row r="93" spans="1:5" x14ac:dyDescent="0.2">
      <c r="A93" s="56">
        <v>4397</v>
      </c>
      <c r="B93" s="52" t="s">
        <v>323</v>
      </c>
      <c r="C93" s="53">
        <v>0</v>
      </c>
      <c r="D93" s="52"/>
      <c r="E93" s="52"/>
    </row>
    <row r="94" spans="1:5" x14ac:dyDescent="0.2">
      <c r="A94" s="56">
        <v>4399</v>
      </c>
      <c r="B94" s="52" t="s">
        <v>317</v>
      </c>
      <c r="C94" s="53">
        <v>0</v>
      </c>
      <c r="D94" s="52"/>
      <c r="E94" s="52"/>
    </row>
    <row r="95" spans="1:5" x14ac:dyDescent="0.2">
      <c r="A95" s="54"/>
      <c r="B95" s="54"/>
      <c r="C95" s="54"/>
      <c r="D95" s="54"/>
      <c r="E95" s="54"/>
    </row>
    <row r="96" spans="1:5" x14ac:dyDescent="0.2">
      <c r="A96" s="49" t="s">
        <v>324</v>
      </c>
      <c r="B96" s="49"/>
      <c r="C96" s="49"/>
      <c r="D96" s="49"/>
      <c r="E96" s="49"/>
    </row>
    <row r="97" spans="1:5" x14ac:dyDescent="0.2">
      <c r="A97" s="50" t="s">
        <v>105</v>
      </c>
      <c r="B97" s="50" t="s">
        <v>106</v>
      </c>
      <c r="C97" s="50" t="s">
        <v>107</v>
      </c>
      <c r="D97" s="50" t="s">
        <v>325</v>
      </c>
      <c r="E97" s="50" t="s">
        <v>122</v>
      </c>
    </row>
    <row r="98" spans="1:5" x14ac:dyDescent="0.2">
      <c r="A98" s="56">
        <v>5000</v>
      </c>
      <c r="B98" s="52" t="s">
        <v>326</v>
      </c>
      <c r="C98" s="53">
        <v>84520720.430000007</v>
      </c>
      <c r="D98" s="57">
        <f>C98/C98</f>
        <v>1</v>
      </c>
      <c r="E98" s="52"/>
    </row>
    <row r="99" spans="1:5" x14ac:dyDescent="0.2">
      <c r="A99" s="56">
        <v>5100</v>
      </c>
      <c r="B99" s="52" t="s">
        <v>327</v>
      </c>
      <c r="C99" s="53">
        <v>65820204.369999997</v>
      </c>
      <c r="D99" s="57">
        <f>C99/$C$99</f>
        <v>1</v>
      </c>
      <c r="E99" s="53"/>
    </row>
    <row r="100" spans="1:5" x14ac:dyDescent="0.2">
      <c r="A100" s="56">
        <v>5110</v>
      </c>
      <c r="B100" s="52" t="s">
        <v>328</v>
      </c>
      <c r="C100" s="53">
        <v>47528694.719999999</v>
      </c>
      <c r="D100" s="57">
        <f t="shared" ref="D100:D163" si="0">C100/$C$99</f>
        <v>0.7220988627264574</v>
      </c>
      <c r="E100" s="52"/>
    </row>
    <row r="101" spans="1:5" x14ac:dyDescent="0.2">
      <c r="A101" s="56">
        <v>5111</v>
      </c>
      <c r="B101" s="52" t="s">
        <v>329</v>
      </c>
      <c r="C101" s="53">
        <v>13811905.390000001</v>
      </c>
      <c r="D101" s="57">
        <f t="shared" si="0"/>
        <v>0.20984294294132105</v>
      </c>
      <c r="E101" s="52"/>
    </row>
    <row r="102" spans="1:5" x14ac:dyDescent="0.2">
      <c r="A102" s="56">
        <v>5112</v>
      </c>
      <c r="B102" s="52" t="s">
        <v>330</v>
      </c>
      <c r="C102" s="53">
        <v>14613474.33</v>
      </c>
      <c r="D102" s="57">
        <f t="shared" si="0"/>
        <v>0.22202110233283678</v>
      </c>
      <c r="E102" s="52"/>
    </row>
    <row r="103" spans="1:5" x14ac:dyDescent="0.2">
      <c r="A103" s="56">
        <v>5113</v>
      </c>
      <c r="B103" s="52" t="s">
        <v>331</v>
      </c>
      <c r="C103" s="53">
        <v>3494303.62</v>
      </c>
      <c r="D103" s="57">
        <f t="shared" si="0"/>
        <v>5.3088616989962714E-2</v>
      </c>
      <c r="E103" s="52"/>
    </row>
    <row r="104" spans="1:5" x14ac:dyDescent="0.2">
      <c r="A104" s="56">
        <v>5114</v>
      </c>
      <c r="B104" s="52" t="s">
        <v>332</v>
      </c>
      <c r="C104" s="53">
        <v>4976392.05</v>
      </c>
      <c r="D104" s="57">
        <f t="shared" si="0"/>
        <v>7.5605843184956376E-2</v>
      </c>
      <c r="E104" s="52"/>
    </row>
    <row r="105" spans="1:5" x14ac:dyDescent="0.2">
      <c r="A105" s="56">
        <v>5115</v>
      </c>
      <c r="B105" s="52" t="s">
        <v>333</v>
      </c>
      <c r="C105" s="53">
        <v>10524219.33</v>
      </c>
      <c r="D105" s="57">
        <f t="shared" si="0"/>
        <v>0.15989344655995635</v>
      </c>
      <c r="E105" s="52"/>
    </row>
    <row r="106" spans="1:5" x14ac:dyDescent="0.2">
      <c r="A106" s="56">
        <v>5116</v>
      </c>
      <c r="B106" s="52" t="s">
        <v>334</v>
      </c>
      <c r="C106" s="53">
        <v>108400</v>
      </c>
      <c r="D106" s="57">
        <f t="shared" si="0"/>
        <v>1.6469107174241367E-3</v>
      </c>
      <c r="E106" s="52"/>
    </row>
    <row r="107" spans="1:5" x14ac:dyDescent="0.2">
      <c r="A107" s="56">
        <v>5120</v>
      </c>
      <c r="B107" s="52" t="s">
        <v>335</v>
      </c>
      <c r="C107" s="53">
        <v>6888833.0899999999</v>
      </c>
      <c r="D107" s="57">
        <f t="shared" si="0"/>
        <v>0.10466137496740806</v>
      </c>
      <c r="E107" s="52"/>
    </row>
    <row r="108" spans="1:5" x14ac:dyDescent="0.2">
      <c r="A108" s="56">
        <v>5121</v>
      </c>
      <c r="B108" s="52" t="s">
        <v>336</v>
      </c>
      <c r="C108" s="53">
        <v>513121.92</v>
      </c>
      <c r="D108" s="57">
        <f t="shared" si="0"/>
        <v>7.7958117102698383E-3</v>
      </c>
      <c r="E108" s="52"/>
    </row>
    <row r="109" spans="1:5" x14ac:dyDescent="0.2">
      <c r="A109" s="56">
        <v>5122</v>
      </c>
      <c r="B109" s="52" t="s">
        <v>337</v>
      </c>
      <c r="C109" s="53">
        <v>36065.53</v>
      </c>
      <c r="D109" s="57">
        <f t="shared" si="0"/>
        <v>5.4794010965481302E-4</v>
      </c>
      <c r="E109" s="52"/>
    </row>
    <row r="110" spans="1:5" x14ac:dyDescent="0.2">
      <c r="A110" s="56">
        <v>5123</v>
      </c>
      <c r="B110" s="52" t="s">
        <v>338</v>
      </c>
      <c r="C110" s="119">
        <v>0</v>
      </c>
      <c r="D110" s="57">
        <f t="shared" si="0"/>
        <v>0</v>
      </c>
      <c r="E110" s="52"/>
    </row>
    <row r="111" spans="1:5" x14ac:dyDescent="0.2">
      <c r="A111" s="56">
        <v>5124</v>
      </c>
      <c r="B111" s="52" t="s">
        <v>339</v>
      </c>
      <c r="C111" s="53">
        <v>889008.24</v>
      </c>
      <c r="D111" s="57">
        <f t="shared" si="0"/>
        <v>1.3506616220796764E-2</v>
      </c>
      <c r="E111" s="52"/>
    </row>
    <row r="112" spans="1:5" x14ac:dyDescent="0.2">
      <c r="A112" s="56">
        <v>5125</v>
      </c>
      <c r="B112" s="52" t="s">
        <v>340</v>
      </c>
      <c r="C112" s="53">
        <v>687240.85</v>
      </c>
      <c r="D112" s="57">
        <f t="shared" si="0"/>
        <v>1.0441183775984074E-2</v>
      </c>
      <c r="E112" s="52"/>
    </row>
    <row r="113" spans="1:5" x14ac:dyDescent="0.2">
      <c r="A113" s="56">
        <v>5126</v>
      </c>
      <c r="B113" s="52" t="s">
        <v>341</v>
      </c>
      <c r="C113" s="53">
        <v>266448.36</v>
      </c>
      <c r="D113" s="57">
        <f t="shared" si="0"/>
        <v>4.0481241671963533E-3</v>
      </c>
      <c r="E113" s="52"/>
    </row>
    <row r="114" spans="1:5" x14ac:dyDescent="0.2">
      <c r="A114" s="56">
        <v>5127</v>
      </c>
      <c r="B114" s="52" t="s">
        <v>342</v>
      </c>
      <c r="C114" s="53">
        <v>3774442.91</v>
      </c>
      <c r="D114" s="57">
        <f t="shared" si="0"/>
        <v>5.7344746132698771E-2</v>
      </c>
      <c r="E114" s="52"/>
    </row>
    <row r="115" spans="1:5" x14ac:dyDescent="0.2">
      <c r="A115" s="56">
        <v>5128</v>
      </c>
      <c r="B115" s="52" t="s">
        <v>343</v>
      </c>
      <c r="C115" s="119">
        <v>0</v>
      </c>
      <c r="D115" s="57">
        <f t="shared" si="0"/>
        <v>0</v>
      </c>
      <c r="E115" s="52"/>
    </row>
    <row r="116" spans="1:5" x14ac:dyDescent="0.2">
      <c r="A116" s="56">
        <v>5129</v>
      </c>
      <c r="B116" s="52" t="s">
        <v>344</v>
      </c>
      <c r="C116" s="53">
        <v>722505.28</v>
      </c>
      <c r="D116" s="57">
        <f t="shared" si="0"/>
        <v>1.0976952850807443E-2</v>
      </c>
      <c r="E116" s="52"/>
    </row>
    <row r="117" spans="1:5" x14ac:dyDescent="0.2">
      <c r="A117" s="56">
        <v>5130</v>
      </c>
      <c r="B117" s="52" t="s">
        <v>345</v>
      </c>
      <c r="C117" s="53">
        <v>11402676.560000001</v>
      </c>
      <c r="D117" s="57">
        <f t="shared" si="0"/>
        <v>0.17323976230613458</v>
      </c>
      <c r="E117" s="52"/>
    </row>
    <row r="118" spans="1:5" x14ac:dyDescent="0.2">
      <c r="A118" s="56">
        <v>5131</v>
      </c>
      <c r="B118" s="52" t="s">
        <v>346</v>
      </c>
      <c r="C118" s="53">
        <v>3859826.96</v>
      </c>
      <c r="D118" s="57">
        <f t="shared" si="0"/>
        <v>5.8641977747478091E-2</v>
      </c>
      <c r="E118" s="52"/>
    </row>
    <row r="119" spans="1:5" x14ac:dyDescent="0.2">
      <c r="A119" s="56">
        <v>5132</v>
      </c>
      <c r="B119" s="52" t="s">
        <v>347</v>
      </c>
      <c r="C119" s="53">
        <v>89381</v>
      </c>
      <c r="D119" s="57">
        <f t="shared" si="0"/>
        <v>1.3579568896133465E-3</v>
      </c>
      <c r="E119" s="52"/>
    </row>
    <row r="120" spans="1:5" x14ac:dyDescent="0.2">
      <c r="A120" s="56">
        <v>5133</v>
      </c>
      <c r="B120" s="52" t="s">
        <v>348</v>
      </c>
      <c r="C120" s="53">
        <v>4592507.29</v>
      </c>
      <c r="D120" s="57">
        <f t="shared" si="0"/>
        <v>6.9773519148980431E-2</v>
      </c>
      <c r="E120" s="52"/>
    </row>
    <row r="121" spans="1:5" x14ac:dyDescent="0.2">
      <c r="A121" s="56">
        <v>5134</v>
      </c>
      <c r="B121" s="52" t="s">
        <v>349</v>
      </c>
      <c r="C121" s="53">
        <v>306760.09999999998</v>
      </c>
      <c r="D121" s="57">
        <f t="shared" si="0"/>
        <v>4.6605765347610692E-3</v>
      </c>
      <c r="E121" s="52"/>
    </row>
    <row r="122" spans="1:5" x14ac:dyDescent="0.2">
      <c r="A122" s="56">
        <v>5135</v>
      </c>
      <c r="B122" s="52" t="s">
        <v>350</v>
      </c>
      <c r="C122" s="53">
        <v>1061563.3600000001</v>
      </c>
      <c r="D122" s="57">
        <f t="shared" si="0"/>
        <v>1.6128229472405695E-2</v>
      </c>
      <c r="E122" s="52"/>
    </row>
    <row r="123" spans="1:5" x14ac:dyDescent="0.2">
      <c r="A123" s="56">
        <v>5136</v>
      </c>
      <c r="B123" s="52" t="s">
        <v>351</v>
      </c>
      <c r="C123" s="53">
        <v>229054.71</v>
      </c>
      <c r="D123" s="57">
        <f t="shared" si="0"/>
        <v>3.4800060588143691E-3</v>
      </c>
      <c r="E123" s="52"/>
    </row>
    <row r="124" spans="1:5" x14ac:dyDescent="0.2">
      <c r="A124" s="56">
        <v>5137</v>
      </c>
      <c r="B124" s="52" t="s">
        <v>352</v>
      </c>
      <c r="C124" s="53">
        <v>222561.34</v>
      </c>
      <c r="D124" s="57">
        <f t="shared" si="0"/>
        <v>3.381352916330971E-3</v>
      </c>
      <c r="E124" s="52"/>
    </row>
    <row r="125" spans="1:5" x14ac:dyDescent="0.2">
      <c r="A125" s="56">
        <v>5138</v>
      </c>
      <c r="B125" s="52" t="s">
        <v>353</v>
      </c>
      <c r="C125" s="53">
        <v>157030.06</v>
      </c>
      <c r="D125" s="57">
        <f t="shared" si="0"/>
        <v>2.3857425163446057E-3</v>
      </c>
      <c r="E125" s="52"/>
    </row>
    <row r="126" spans="1:5" x14ac:dyDescent="0.2">
      <c r="A126" s="56">
        <v>5139</v>
      </c>
      <c r="B126" s="52" t="s">
        <v>354</v>
      </c>
      <c r="C126" s="53">
        <v>883991.74</v>
      </c>
      <c r="D126" s="57">
        <f t="shared" si="0"/>
        <v>1.3430401021406005E-2</v>
      </c>
      <c r="E126" s="52"/>
    </row>
    <row r="127" spans="1:5" x14ac:dyDescent="0.2">
      <c r="A127" s="56">
        <v>5200</v>
      </c>
      <c r="B127" s="52" t="s">
        <v>355</v>
      </c>
      <c r="C127" s="53">
        <v>15940804.99</v>
      </c>
      <c r="D127" s="57">
        <f t="shared" si="0"/>
        <v>0.24218710869371918</v>
      </c>
      <c r="E127" s="52"/>
    </row>
    <row r="128" spans="1:5" x14ac:dyDescent="0.2">
      <c r="A128" s="56">
        <v>5210</v>
      </c>
      <c r="B128" s="52" t="s">
        <v>356</v>
      </c>
      <c r="C128" s="53">
        <v>0</v>
      </c>
      <c r="D128" s="57">
        <f t="shared" si="0"/>
        <v>0</v>
      </c>
      <c r="E128" s="52"/>
    </row>
    <row r="129" spans="1:5" x14ac:dyDescent="0.2">
      <c r="A129" s="56">
        <v>5211</v>
      </c>
      <c r="B129" s="52" t="s">
        <v>357</v>
      </c>
      <c r="C129" s="53">
        <v>0</v>
      </c>
      <c r="D129" s="57">
        <f t="shared" si="0"/>
        <v>0</v>
      </c>
      <c r="E129" s="52"/>
    </row>
    <row r="130" spans="1:5" x14ac:dyDescent="0.2">
      <c r="A130" s="56">
        <v>5212</v>
      </c>
      <c r="B130" s="52" t="s">
        <v>358</v>
      </c>
      <c r="C130" s="53">
        <v>0</v>
      </c>
      <c r="D130" s="57">
        <f t="shared" si="0"/>
        <v>0</v>
      </c>
      <c r="E130" s="52"/>
    </row>
    <row r="131" spans="1:5" x14ac:dyDescent="0.2">
      <c r="A131" s="56">
        <v>5220</v>
      </c>
      <c r="B131" s="52" t="s">
        <v>359</v>
      </c>
      <c r="C131" s="53">
        <v>0</v>
      </c>
      <c r="D131" s="57">
        <f t="shared" si="0"/>
        <v>0</v>
      </c>
      <c r="E131" s="52"/>
    </row>
    <row r="132" spans="1:5" x14ac:dyDescent="0.2">
      <c r="A132" s="56">
        <v>5221</v>
      </c>
      <c r="B132" s="52" t="s">
        <v>360</v>
      </c>
      <c r="C132" s="53">
        <v>0</v>
      </c>
      <c r="D132" s="57">
        <f t="shared" si="0"/>
        <v>0</v>
      </c>
      <c r="E132" s="52"/>
    </row>
    <row r="133" spans="1:5" x14ac:dyDescent="0.2">
      <c r="A133" s="56">
        <v>5222</v>
      </c>
      <c r="B133" s="52" t="s">
        <v>361</v>
      </c>
      <c r="C133" s="53">
        <v>0</v>
      </c>
      <c r="D133" s="57">
        <f t="shared" si="0"/>
        <v>0</v>
      </c>
      <c r="E133" s="52"/>
    </row>
    <row r="134" spans="1:5" x14ac:dyDescent="0.2">
      <c r="A134" s="56">
        <v>5230</v>
      </c>
      <c r="B134" s="52" t="s">
        <v>301</v>
      </c>
      <c r="C134" s="53">
        <v>0</v>
      </c>
      <c r="D134" s="57">
        <f t="shared" si="0"/>
        <v>0</v>
      </c>
      <c r="E134" s="52"/>
    </row>
    <row r="135" spans="1:5" x14ac:dyDescent="0.2">
      <c r="A135" s="56">
        <v>5231</v>
      </c>
      <c r="B135" s="52" t="s">
        <v>362</v>
      </c>
      <c r="C135" s="53">
        <v>0</v>
      </c>
      <c r="D135" s="57">
        <f t="shared" si="0"/>
        <v>0</v>
      </c>
      <c r="E135" s="52"/>
    </row>
    <row r="136" spans="1:5" x14ac:dyDescent="0.2">
      <c r="A136" s="56">
        <v>5232</v>
      </c>
      <c r="B136" s="52" t="s">
        <v>363</v>
      </c>
      <c r="C136" s="53">
        <v>0</v>
      </c>
      <c r="D136" s="57">
        <f t="shared" si="0"/>
        <v>0</v>
      </c>
      <c r="E136" s="52"/>
    </row>
    <row r="137" spans="1:5" x14ac:dyDescent="0.2">
      <c r="A137" s="56">
        <v>5240</v>
      </c>
      <c r="B137" s="52" t="s">
        <v>364</v>
      </c>
      <c r="C137" s="53">
        <v>15940804.99</v>
      </c>
      <c r="D137" s="57">
        <f t="shared" si="0"/>
        <v>0.24218710869371918</v>
      </c>
      <c r="E137" s="52"/>
    </row>
    <row r="138" spans="1:5" x14ac:dyDescent="0.2">
      <c r="A138" s="56">
        <v>5241</v>
      </c>
      <c r="B138" s="52" t="s">
        <v>365</v>
      </c>
      <c r="C138" s="53">
        <v>12910364.99</v>
      </c>
      <c r="D138" s="57">
        <f t="shared" si="0"/>
        <v>0.19614592682553836</v>
      </c>
      <c r="E138" s="52"/>
    </row>
    <row r="139" spans="1:5" x14ac:dyDescent="0.2">
      <c r="A139" s="56">
        <v>5242</v>
      </c>
      <c r="B139" s="52" t="s">
        <v>366</v>
      </c>
      <c r="C139" s="53">
        <v>3030440</v>
      </c>
      <c r="D139" s="57">
        <f t="shared" si="0"/>
        <v>4.6041181868180819E-2</v>
      </c>
      <c r="E139" s="52"/>
    </row>
    <row r="140" spans="1:5" x14ac:dyDescent="0.2">
      <c r="A140" s="56">
        <v>5243</v>
      </c>
      <c r="B140" s="52" t="s">
        <v>367</v>
      </c>
      <c r="C140" s="53">
        <v>0</v>
      </c>
      <c r="D140" s="57">
        <f t="shared" si="0"/>
        <v>0</v>
      </c>
      <c r="E140" s="52"/>
    </row>
    <row r="141" spans="1:5" x14ac:dyDescent="0.2">
      <c r="A141" s="56">
        <v>5244</v>
      </c>
      <c r="B141" s="52" t="s">
        <v>368</v>
      </c>
      <c r="C141" s="53">
        <v>0</v>
      </c>
      <c r="D141" s="57">
        <f t="shared" si="0"/>
        <v>0</v>
      </c>
      <c r="E141" s="52"/>
    </row>
    <row r="142" spans="1:5" x14ac:dyDescent="0.2">
      <c r="A142" s="56">
        <v>5250</v>
      </c>
      <c r="B142" s="52" t="s">
        <v>302</v>
      </c>
      <c r="C142" s="53">
        <v>0</v>
      </c>
      <c r="D142" s="57">
        <f t="shared" si="0"/>
        <v>0</v>
      </c>
      <c r="E142" s="52"/>
    </row>
    <row r="143" spans="1:5" x14ac:dyDescent="0.2">
      <c r="A143" s="56">
        <v>5251</v>
      </c>
      <c r="B143" s="52" t="s">
        <v>369</v>
      </c>
      <c r="C143" s="53">
        <v>0</v>
      </c>
      <c r="D143" s="57">
        <f t="shared" si="0"/>
        <v>0</v>
      </c>
      <c r="E143" s="52"/>
    </row>
    <row r="144" spans="1:5" x14ac:dyDescent="0.2">
      <c r="A144" s="56">
        <v>5252</v>
      </c>
      <c r="B144" s="52" t="s">
        <v>370</v>
      </c>
      <c r="C144" s="53">
        <v>0</v>
      </c>
      <c r="D144" s="57">
        <f t="shared" si="0"/>
        <v>0</v>
      </c>
      <c r="E144" s="52"/>
    </row>
    <row r="145" spans="1:5" x14ac:dyDescent="0.2">
      <c r="A145" s="56">
        <v>5259</v>
      </c>
      <c r="B145" s="52" t="s">
        <v>371</v>
      </c>
      <c r="C145" s="53">
        <v>0</v>
      </c>
      <c r="D145" s="57">
        <f t="shared" si="0"/>
        <v>0</v>
      </c>
      <c r="E145" s="52"/>
    </row>
    <row r="146" spans="1:5" x14ac:dyDescent="0.2">
      <c r="A146" s="56">
        <v>5260</v>
      </c>
      <c r="B146" s="52" t="s">
        <v>372</v>
      </c>
      <c r="C146" s="53">
        <v>0</v>
      </c>
      <c r="D146" s="57">
        <f t="shared" si="0"/>
        <v>0</v>
      </c>
      <c r="E146" s="52"/>
    </row>
    <row r="147" spans="1:5" x14ac:dyDescent="0.2">
      <c r="A147" s="56">
        <v>5261</v>
      </c>
      <c r="B147" s="52" t="s">
        <v>373</v>
      </c>
      <c r="C147" s="53">
        <v>0</v>
      </c>
      <c r="D147" s="57">
        <f t="shared" si="0"/>
        <v>0</v>
      </c>
      <c r="E147" s="52"/>
    </row>
    <row r="148" spans="1:5" x14ac:dyDescent="0.2">
      <c r="A148" s="56">
        <v>5262</v>
      </c>
      <c r="B148" s="52" t="s">
        <v>374</v>
      </c>
      <c r="C148" s="53">
        <v>0</v>
      </c>
      <c r="D148" s="57">
        <f t="shared" si="0"/>
        <v>0</v>
      </c>
      <c r="E148" s="52"/>
    </row>
    <row r="149" spans="1:5" x14ac:dyDescent="0.2">
      <c r="A149" s="56">
        <v>5270</v>
      </c>
      <c r="B149" s="52" t="s">
        <v>375</v>
      </c>
      <c r="C149" s="53">
        <v>0</v>
      </c>
      <c r="D149" s="57">
        <f t="shared" si="0"/>
        <v>0</v>
      </c>
      <c r="E149" s="52"/>
    </row>
    <row r="150" spans="1:5" x14ac:dyDescent="0.2">
      <c r="A150" s="56">
        <v>5271</v>
      </c>
      <c r="B150" s="52" t="s">
        <v>376</v>
      </c>
      <c r="C150" s="53">
        <v>0</v>
      </c>
      <c r="D150" s="57">
        <f t="shared" si="0"/>
        <v>0</v>
      </c>
      <c r="E150" s="52"/>
    </row>
    <row r="151" spans="1:5" x14ac:dyDescent="0.2">
      <c r="A151" s="56">
        <v>5280</v>
      </c>
      <c r="B151" s="52" t="s">
        <v>377</v>
      </c>
      <c r="C151" s="53">
        <v>0</v>
      </c>
      <c r="D151" s="57">
        <f t="shared" si="0"/>
        <v>0</v>
      </c>
      <c r="E151" s="52"/>
    </row>
    <row r="152" spans="1:5" x14ac:dyDescent="0.2">
      <c r="A152" s="56">
        <v>5281</v>
      </c>
      <c r="B152" s="52" t="s">
        <v>378</v>
      </c>
      <c r="C152" s="53">
        <v>0</v>
      </c>
      <c r="D152" s="57">
        <f t="shared" si="0"/>
        <v>0</v>
      </c>
      <c r="E152" s="52"/>
    </row>
    <row r="153" spans="1:5" x14ac:dyDescent="0.2">
      <c r="A153" s="56">
        <v>5282</v>
      </c>
      <c r="B153" s="52" t="s">
        <v>379</v>
      </c>
      <c r="C153" s="53">
        <v>0</v>
      </c>
      <c r="D153" s="57">
        <f t="shared" si="0"/>
        <v>0</v>
      </c>
      <c r="E153" s="52"/>
    </row>
    <row r="154" spans="1:5" x14ac:dyDescent="0.2">
      <c r="A154" s="56">
        <v>5283</v>
      </c>
      <c r="B154" s="52" t="s">
        <v>380</v>
      </c>
      <c r="C154" s="53">
        <v>0</v>
      </c>
      <c r="D154" s="57">
        <f t="shared" si="0"/>
        <v>0</v>
      </c>
      <c r="E154" s="52"/>
    </row>
    <row r="155" spans="1:5" x14ac:dyDescent="0.2">
      <c r="A155" s="56">
        <v>5284</v>
      </c>
      <c r="B155" s="52" t="s">
        <v>381</v>
      </c>
      <c r="C155" s="53">
        <v>0</v>
      </c>
      <c r="D155" s="57">
        <f t="shared" si="0"/>
        <v>0</v>
      </c>
      <c r="E155" s="52"/>
    </row>
    <row r="156" spans="1:5" x14ac:dyDescent="0.2">
      <c r="A156" s="56">
        <v>5285</v>
      </c>
      <c r="B156" s="52" t="s">
        <v>382</v>
      </c>
      <c r="C156" s="53">
        <v>0</v>
      </c>
      <c r="D156" s="57">
        <f t="shared" si="0"/>
        <v>0</v>
      </c>
      <c r="E156" s="52"/>
    </row>
    <row r="157" spans="1:5" x14ac:dyDescent="0.2">
      <c r="A157" s="56">
        <v>5290</v>
      </c>
      <c r="B157" s="52" t="s">
        <v>383</v>
      </c>
      <c r="C157" s="53">
        <v>0</v>
      </c>
      <c r="D157" s="57">
        <f t="shared" si="0"/>
        <v>0</v>
      </c>
      <c r="E157" s="52"/>
    </row>
    <row r="158" spans="1:5" x14ac:dyDescent="0.2">
      <c r="A158" s="56">
        <v>5291</v>
      </c>
      <c r="B158" s="52" t="s">
        <v>384</v>
      </c>
      <c r="C158" s="53">
        <v>0</v>
      </c>
      <c r="D158" s="57">
        <f t="shared" si="0"/>
        <v>0</v>
      </c>
      <c r="E158" s="52"/>
    </row>
    <row r="159" spans="1:5" x14ac:dyDescent="0.2">
      <c r="A159" s="56">
        <v>5292</v>
      </c>
      <c r="B159" s="52" t="s">
        <v>385</v>
      </c>
      <c r="C159" s="53">
        <v>0</v>
      </c>
      <c r="D159" s="57">
        <f t="shared" si="0"/>
        <v>0</v>
      </c>
      <c r="E159" s="52"/>
    </row>
    <row r="160" spans="1:5" x14ac:dyDescent="0.2">
      <c r="A160" s="56">
        <v>5300</v>
      </c>
      <c r="B160" s="52" t="s">
        <v>386</v>
      </c>
      <c r="C160" s="53">
        <v>0</v>
      </c>
      <c r="D160" s="57">
        <f t="shared" si="0"/>
        <v>0</v>
      </c>
      <c r="E160" s="52"/>
    </row>
    <row r="161" spans="1:5" x14ac:dyDescent="0.2">
      <c r="A161" s="56">
        <v>5310</v>
      </c>
      <c r="B161" s="52" t="s">
        <v>294</v>
      </c>
      <c r="C161" s="53">
        <v>0</v>
      </c>
      <c r="D161" s="57">
        <f t="shared" si="0"/>
        <v>0</v>
      </c>
      <c r="E161" s="52"/>
    </row>
    <row r="162" spans="1:5" x14ac:dyDescent="0.2">
      <c r="A162" s="56">
        <v>5311</v>
      </c>
      <c r="B162" s="52" t="s">
        <v>387</v>
      </c>
      <c r="C162" s="53">
        <v>0</v>
      </c>
      <c r="D162" s="57">
        <f t="shared" si="0"/>
        <v>0</v>
      </c>
      <c r="E162" s="52"/>
    </row>
    <row r="163" spans="1:5" x14ac:dyDescent="0.2">
      <c r="A163" s="56">
        <v>5312</v>
      </c>
      <c r="B163" s="52" t="s">
        <v>388</v>
      </c>
      <c r="C163" s="53">
        <v>0</v>
      </c>
      <c r="D163" s="57">
        <f t="shared" si="0"/>
        <v>0</v>
      </c>
      <c r="E163" s="52"/>
    </row>
    <row r="164" spans="1:5" x14ac:dyDescent="0.2">
      <c r="A164" s="56">
        <v>5320</v>
      </c>
      <c r="B164" s="52" t="s">
        <v>295</v>
      </c>
      <c r="C164" s="53">
        <v>0</v>
      </c>
      <c r="D164" s="57">
        <f t="shared" ref="D164:D220" si="1">C164/$C$99</f>
        <v>0</v>
      </c>
      <c r="E164" s="52"/>
    </row>
    <row r="165" spans="1:5" x14ac:dyDescent="0.2">
      <c r="A165" s="56">
        <v>5321</v>
      </c>
      <c r="B165" s="52" t="s">
        <v>389</v>
      </c>
      <c r="C165" s="53">
        <v>0</v>
      </c>
      <c r="D165" s="57">
        <f t="shared" si="1"/>
        <v>0</v>
      </c>
      <c r="E165" s="52"/>
    </row>
    <row r="166" spans="1:5" x14ac:dyDescent="0.2">
      <c r="A166" s="56">
        <v>5322</v>
      </c>
      <c r="B166" s="52" t="s">
        <v>390</v>
      </c>
      <c r="C166" s="53">
        <v>0</v>
      </c>
      <c r="D166" s="57">
        <f t="shared" si="1"/>
        <v>0</v>
      </c>
      <c r="E166" s="52"/>
    </row>
    <row r="167" spans="1:5" x14ac:dyDescent="0.2">
      <c r="A167" s="56">
        <v>5330</v>
      </c>
      <c r="B167" s="52" t="s">
        <v>296</v>
      </c>
      <c r="C167" s="53">
        <v>0</v>
      </c>
      <c r="D167" s="57">
        <f t="shared" si="1"/>
        <v>0</v>
      </c>
      <c r="E167" s="52"/>
    </row>
    <row r="168" spans="1:5" x14ac:dyDescent="0.2">
      <c r="A168" s="56">
        <v>5331</v>
      </c>
      <c r="B168" s="52" t="s">
        <v>391</v>
      </c>
      <c r="C168" s="53">
        <v>0</v>
      </c>
      <c r="D168" s="57">
        <f t="shared" si="1"/>
        <v>0</v>
      </c>
      <c r="E168" s="52"/>
    </row>
    <row r="169" spans="1:5" x14ac:dyDescent="0.2">
      <c r="A169" s="56">
        <v>5332</v>
      </c>
      <c r="B169" s="52" t="s">
        <v>392</v>
      </c>
      <c r="C169" s="53">
        <v>0</v>
      </c>
      <c r="D169" s="57">
        <f t="shared" si="1"/>
        <v>0</v>
      </c>
      <c r="E169" s="52"/>
    </row>
    <row r="170" spans="1:5" x14ac:dyDescent="0.2">
      <c r="A170" s="56">
        <v>5400</v>
      </c>
      <c r="B170" s="52" t="s">
        <v>393</v>
      </c>
      <c r="C170" s="53">
        <v>0</v>
      </c>
      <c r="D170" s="57">
        <f t="shared" si="1"/>
        <v>0</v>
      </c>
      <c r="E170" s="52"/>
    </row>
    <row r="171" spans="1:5" x14ac:dyDescent="0.2">
      <c r="A171" s="56">
        <v>5410</v>
      </c>
      <c r="B171" s="52" t="s">
        <v>394</v>
      </c>
      <c r="C171" s="53">
        <v>0</v>
      </c>
      <c r="D171" s="57">
        <f t="shared" si="1"/>
        <v>0</v>
      </c>
      <c r="E171" s="52"/>
    </row>
    <row r="172" spans="1:5" x14ac:dyDescent="0.2">
      <c r="A172" s="56">
        <v>5411</v>
      </c>
      <c r="B172" s="52" t="s">
        <v>395</v>
      </c>
      <c r="C172" s="53">
        <v>0</v>
      </c>
      <c r="D172" s="57">
        <f t="shared" si="1"/>
        <v>0</v>
      </c>
      <c r="E172" s="52"/>
    </row>
    <row r="173" spans="1:5" x14ac:dyDescent="0.2">
      <c r="A173" s="56">
        <v>5412</v>
      </c>
      <c r="B173" s="52" t="s">
        <v>396</v>
      </c>
      <c r="C173" s="53">
        <v>0</v>
      </c>
      <c r="D173" s="57">
        <f t="shared" si="1"/>
        <v>0</v>
      </c>
      <c r="E173" s="52"/>
    </row>
    <row r="174" spans="1:5" x14ac:dyDescent="0.2">
      <c r="A174" s="56">
        <v>5420</v>
      </c>
      <c r="B174" s="52" t="s">
        <v>397</v>
      </c>
      <c r="C174" s="53">
        <v>0</v>
      </c>
      <c r="D174" s="57">
        <f t="shared" si="1"/>
        <v>0</v>
      </c>
      <c r="E174" s="52"/>
    </row>
    <row r="175" spans="1:5" x14ac:dyDescent="0.2">
      <c r="A175" s="56">
        <v>5421</v>
      </c>
      <c r="B175" s="52" t="s">
        <v>398</v>
      </c>
      <c r="C175" s="53">
        <v>0</v>
      </c>
      <c r="D175" s="57">
        <f t="shared" si="1"/>
        <v>0</v>
      </c>
      <c r="E175" s="52"/>
    </row>
    <row r="176" spans="1:5" x14ac:dyDescent="0.2">
      <c r="A176" s="56">
        <v>5422</v>
      </c>
      <c r="B176" s="52" t="s">
        <v>399</v>
      </c>
      <c r="C176" s="53">
        <v>0</v>
      </c>
      <c r="D176" s="57">
        <f t="shared" si="1"/>
        <v>0</v>
      </c>
      <c r="E176" s="52"/>
    </row>
    <row r="177" spans="1:5" x14ac:dyDescent="0.2">
      <c r="A177" s="56">
        <v>5430</v>
      </c>
      <c r="B177" s="52" t="s">
        <v>400</v>
      </c>
      <c r="C177" s="53">
        <v>0</v>
      </c>
      <c r="D177" s="57">
        <f t="shared" si="1"/>
        <v>0</v>
      </c>
      <c r="E177" s="52"/>
    </row>
    <row r="178" spans="1:5" x14ac:dyDescent="0.2">
      <c r="A178" s="56">
        <v>5431</v>
      </c>
      <c r="B178" s="52" t="s">
        <v>401</v>
      </c>
      <c r="C178" s="53">
        <v>0</v>
      </c>
      <c r="D178" s="57">
        <f t="shared" si="1"/>
        <v>0</v>
      </c>
      <c r="E178" s="52"/>
    </row>
    <row r="179" spans="1:5" x14ac:dyDescent="0.2">
      <c r="A179" s="56">
        <v>5432</v>
      </c>
      <c r="B179" s="52" t="s">
        <v>402</v>
      </c>
      <c r="C179" s="53">
        <v>0</v>
      </c>
      <c r="D179" s="57">
        <f t="shared" si="1"/>
        <v>0</v>
      </c>
      <c r="E179" s="52"/>
    </row>
    <row r="180" spans="1:5" x14ac:dyDescent="0.2">
      <c r="A180" s="56">
        <v>5440</v>
      </c>
      <c r="B180" s="52" t="s">
        <v>403</v>
      </c>
      <c r="C180" s="53">
        <v>0</v>
      </c>
      <c r="D180" s="57">
        <f t="shared" si="1"/>
        <v>0</v>
      </c>
      <c r="E180" s="52"/>
    </row>
    <row r="181" spans="1:5" x14ac:dyDescent="0.2">
      <c r="A181" s="56">
        <v>5441</v>
      </c>
      <c r="B181" s="52" t="s">
        <v>403</v>
      </c>
      <c r="C181" s="53">
        <v>0</v>
      </c>
      <c r="D181" s="57">
        <f t="shared" si="1"/>
        <v>0</v>
      </c>
      <c r="E181" s="52"/>
    </row>
    <row r="182" spans="1:5" x14ac:dyDescent="0.2">
      <c r="A182" s="56">
        <v>5450</v>
      </c>
      <c r="B182" s="52" t="s">
        <v>404</v>
      </c>
      <c r="C182" s="53">
        <v>0</v>
      </c>
      <c r="D182" s="57">
        <f t="shared" si="1"/>
        <v>0</v>
      </c>
      <c r="E182" s="52"/>
    </row>
    <row r="183" spans="1:5" x14ac:dyDescent="0.2">
      <c r="A183" s="56">
        <v>5451</v>
      </c>
      <c r="B183" s="52" t="s">
        <v>405</v>
      </c>
      <c r="C183" s="53">
        <v>0</v>
      </c>
      <c r="D183" s="57">
        <f t="shared" si="1"/>
        <v>0</v>
      </c>
      <c r="E183" s="52"/>
    </row>
    <row r="184" spans="1:5" x14ac:dyDescent="0.2">
      <c r="A184" s="56">
        <v>5452</v>
      </c>
      <c r="B184" s="52" t="s">
        <v>406</v>
      </c>
      <c r="C184" s="53">
        <v>0</v>
      </c>
      <c r="D184" s="57">
        <f t="shared" si="1"/>
        <v>0</v>
      </c>
      <c r="E184" s="52"/>
    </row>
    <row r="185" spans="1:5" x14ac:dyDescent="0.2">
      <c r="A185" s="56">
        <v>5500</v>
      </c>
      <c r="B185" s="52" t="s">
        <v>407</v>
      </c>
      <c r="C185" s="53">
        <v>2759711.07</v>
      </c>
      <c r="D185" s="57">
        <f t="shared" si="1"/>
        <v>4.1928023414917269E-2</v>
      </c>
      <c r="E185" s="52"/>
    </row>
    <row r="186" spans="1:5" x14ac:dyDescent="0.2">
      <c r="A186" s="56">
        <v>5510</v>
      </c>
      <c r="B186" s="52" t="s">
        <v>408</v>
      </c>
      <c r="C186" s="53">
        <v>2755129.24</v>
      </c>
      <c r="D186" s="57">
        <f t="shared" si="1"/>
        <v>4.1858412114802741E-2</v>
      </c>
      <c r="E186" s="52"/>
    </row>
    <row r="187" spans="1:5" x14ac:dyDescent="0.2">
      <c r="A187" s="56">
        <v>5511</v>
      </c>
      <c r="B187" s="52" t="s">
        <v>409</v>
      </c>
      <c r="C187" s="53">
        <v>2717914.99</v>
      </c>
      <c r="D187" s="57">
        <f t="shared" si="1"/>
        <v>4.1293019613272287E-2</v>
      </c>
      <c r="E187" s="53"/>
    </row>
    <row r="188" spans="1:5" x14ac:dyDescent="0.2">
      <c r="A188" s="56">
        <v>5512</v>
      </c>
      <c r="B188" s="52" t="s">
        <v>410</v>
      </c>
      <c r="C188" s="53">
        <v>0</v>
      </c>
      <c r="D188" s="57">
        <f t="shared" si="1"/>
        <v>0</v>
      </c>
      <c r="E188" s="52"/>
    </row>
    <row r="189" spans="1:5" x14ac:dyDescent="0.2">
      <c r="A189" s="56">
        <v>5513</v>
      </c>
      <c r="B189" s="52" t="s">
        <v>411</v>
      </c>
      <c r="C189" s="53">
        <v>0</v>
      </c>
      <c r="D189" s="57">
        <f t="shared" si="1"/>
        <v>0</v>
      </c>
      <c r="E189" s="52"/>
    </row>
    <row r="190" spans="1:5" x14ac:dyDescent="0.2">
      <c r="A190" s="56">
        <v>5514</v>
      </c>
      <c r="B190" s="52" t="s">
        <v>412</v>
      </c>
      <c r="C190" s="53">
        <v>0</v>
      </c>
      <c r="D190" s="57">
        <f t="shared" si="1"/>
        <v>0</v>
      </c>
      <c r="E190" s="52"/>
    </row>
    <row r="191" spans="1:5" x14ac:dyDescent="0.2">
      <c r="A191" s="56">
        <v>5515</v>
      </c>
      <c r="B191" s="52" t="s">
        <v>413</v>
      </c>
      <c r="C191" s="53">
        <v>0</v>
      </c>
      <c r="D191" s="57">
        <f t="shared" si="1"/>
        <v>0</v>
      </c>
      <c r="E191" s="52"/>
    </row>
    <row r="192" spans="1:5" x14ac:dyDescent="0.2">
      <c r="A192" s="56">
        <v>5516</v>
      </c>
      <c r="B192" s="52" t="s">
        <v>414</v>
      </c>
      <c r="C192" s="53">
        <v>0</v>
      </c>
      <c r="D192" s="57">
        <f t="shared" si="1"/>
        <v>0</v>
      </c>
      <c r="E192" s="52"/>
    </row>
    <row r="193" spans="1:5" x14ac:dyDescent="0.2">
      <c r="A193" s="56">
        <v>5517</v>
      </c>
      <c r="B193" s="52" t="s">
        <v>415</v>
      </c>
      <c r="C193" s="53">
        <v>37214.25</v>
      </c>
      <c r="D193" s="57">
        <f t="shared" si="1"/>
        <v>5.6539250153045373E-4</v>
      </c>
      <c r="E193" s="52"/>
    </row>
    <row r="194" spans="1:5" x14ac:dyDescent="0.2">
      <c r="A194" s="56">
        <v>5518</v>
      </c>
      <c r="B194" s="52" t="s">
        <v>416</v>
      </c>
      <c r="C194" s="53">
        <v>0</v>
      </c>
      <c r="D194" s="57">
        <f t="shared" si="1"/>
        <v>0</v>
      </c>
      <c r="E194" s="52"/>
    </row>
    <row r="195" spans="1:5" x14ac:dyDescent="0.2">
      <c r="A195" s="56">
        <v>5520</v>
      </c>
      <c r="B195" s="52" t="s">
        <v>417</v>
      </c>
      <c r="C195" s="53">
        <v>0</v>
      </c>
      <c r="D195" s="57">
        <f t="shared" si="1"/>
        <v>0</v>
      </c>
      <c r="E195" s="52"/>
    </row>
    <row r="196" spans="1:5" x14ac:dyDescent="0.2">
      <c r="A196" s="56">
        <v>5521</v>
      </c>
      <c r="B196" s="52" t="s">
        <v>418</v>
      </c>
      <c r="C196" s="53">
        <v>0</v>
      </c>
      <c r="D196" s="57">
        <f t="shared" si="1"/>
        <v>0</v>
      </c>
      <c r="E196" s="52"/>
    </row>
    <row r="197" spans="1:5" x14ac:dyDescent="0.2">
      <c r="A197" s="56">
        <v>5522</v>
      </c>
      <c r="B197" s="52" t="s">
        <v>419</v>
      </c>
      <c r="C197" s="53">
        <v>0</v>
      </c>
      <c r="D197" s="57">
        <f t="shared" si="1"/>
        <v>0</v>
      </c>
      <c r="E197" s="52"/>
    </row>
    <row r="198" spans="1:5" x14ac:dyDescent="0.2">
      <c r="A198" s="56">
        <v>5530</v>
      </c>
      <c r="B198" s="52" t="s">
        <v>420</v>
      </c>
      <c r="C198" s="53">
        <v>13.02</v>
      </c>
      <c r="D198" s="57">
        <f t="shared" si="1"/>
        <v>1.9781160093046366E-7</v>
      </c>
      <c r="E198" s="52"/>
    </row>
    <row r="199" spans="1:5" x14ac:dyDescent="0.2">
      <c r="A199" s="56">
        <v>5531</v>
      </c>
      <c r="B199" s="52" t="s">
        <v>421</v>
      </c>
      <c r="C199" s="53">
        <v>0</v>
      </c>
      <c r="D199" s="57">
        <f t="shared" si="1"/>
        <v>0</v>
      </c>
      <c r="E199" s="52"/>
    </row>
    <row r="200" spans="1:5" x14ac:dyDescent="0.2">
      <c r="A200" s="56">
        <v>5532</v>
      </c>
      <c r="B200" s="52" t="s">
        <v>422</v>
      </c>
      <c r="C200" s="53">
        <v>0</v>
      </c>
      <c r="D200" s="57">
        <f t="shared" si="1"/>
        <v>0</v>
      </c>
      <c r="E200" s="52"/>
    </row>
    <row r="201" spans="1:5" x14ac:dyDescent="0.2">
      <c r="A201" s="56">
        <v>5533</v>
      </c>
      <c r="B201" s="52" t="s">
        <v>423</v>
      </c>
      <c r="C201" s="53">
        <v>0</v>
      </c>
      <c r="D201" s="57">
        <f t="shared" si="1"/>
        <v>0</v>
      </c>
      <c r="E201" s="52"/>
    </row>
    <row r="202" spans="1:5" x14ac:dyDescent="0.2">
      <c r="A202" s="56">
        <v>5534</v>
      </c>
      <c r="B202" s="52" t="s">
        <v>424</v>
      </c>
      <c r="C202" s="53">
        <v>0</v>
      </c>
      <c r="D202" s="57">
        <f t="shared" si="1"/>
        <v>0</v>
      </c>
      <c r="E202" s="52"/>
    </row>
    <row r="203" spans="1:5" x14ac:dyDescent="0.2">
      <c r="A203" s="56">
        <v>5535</v>
      </c>
      <c r="B203" s="52" t="s">
        <v>425</v>
      </c>
      <c r="C203" s="53">
        <v>13.02</v>
      </c>
      <c r="D203" s="57">
        <f t="shared" si="1"/>
        <v>1.9781160093046366E-7</v>
      </c>
      <c r="E203" s="52"/>
    </row>
    <row r="204" spans="1:5" x14ac:dyDescent="0.2">
      <c r="A204" s="56">
        <v>5540</v>
      </c>
      <c r="B204" s="52" t="s">
        <v>426</v>
      </c>
      <c r="C204" s="53">
        <v>0</v>
      </c>
      <c r="D204" s="57">
        <f t="shared" si="1"/>
        <v>0</v>
      </c>
      <c r="E204" s="52"/>
    </row>
    <row r="205" spans="1:5" x14ac:dyDescent="0.2">
      <c r="A205" s="56">
        <v>5541</v>
      </c>
      <c r="B205" s="52" t="s">
        <v>426</v>
      </c>
      <c r="C205" s="53">
        <v>0</v>
      </c>
      <c r="D205" s="57">
        <f t="shared" si="1"/>
        <v>0</v>
      </c>
      <c r="E205" s="52"/>
    </row>
    <row r="206" spans="1:5" x14ac:dyDescent="0.2">
      <c r="A206" s="56">
        <v>5550</v>
      </c>
      <c r="B206" s="52" t="s">
        <v>427</v>
      </c>
      <c r="C206" s="53">
        <v>0</v>
      </c>
      <c r="D206" s="57">
        <f t="shared" si="1"/>
        <v>0</v>
      </c>
      <c r="E206" s="52"/>
    </row>
    <row r="207" spans="1:5" x14ac:dyDescent="0.2">
      <c r="A207" s="56">
        <v>5551</v>
      </c>
      <c r="B207" s="52" t="s">
        <v>427</v>
      </c>
      <c r="C207" s="53">
        <v>0</v>
      </c>
      <c r="D207" s="57">
        <f t="shared" si="1"/>
        <v>0</v>
      </c>
      <c r="E207" s="52"/>
    </row>
    <row r="208" spans="1:5" x14ac:dyDescent="0.2">
      <c r="A208" s="56">
        <v>5590</v>
      </c>
      <c r="B208" s="52" t="s">
        <v>428</v>
      </c>
      <c r="C208" s="53">
        <v>4568.8100000000004</v>
      </c>
      <c r="D208" s="57">
        <f t="shared" si="1"/>
        <v>6.9413488513603058E-5</v>
      </c>
      <c r="E208" s="53"/>
    </row>
    <row r="209" spans="1:5" x14ac:dyDescent="0.2">
      <c r="A209" s="56">
        <v>5591</v>
      </c>
      <c r="B209" s="52" t="s">
        <v>429</v>
      </c>
      <c r="C209" s="53">
        <v>0</v>
      </c>
      <c r="D209" s="57">
        <f t="shared" si="1"/>
        <v>0</v>
      </c>
      <c r="E209" s="52"/>
    </row>
    <row r="210" spans="1:5" x14ac:dyDescent="0.2">
      <c r="A210" s="56">
        <v>5592</v>
      </c>
      <c r="B210" s="52" t="s">
        <v>430</v>
      </c>
      <c r="C210" s="53">
        <v>0</v>
      </c>
      <c r="D210" s="57">
        <f t="shared" si="1"/>
        <v>0</v>
      </c>
      <c r="E210" s="52"/>
    </row>
    <row r="211" spans="1:5" x14ac:dyDescent="0.2">
      <c r="A211" s="56">
        <v>5593</v>
      </c>
      <c r="B211" s="52" t="s">
        <v>431</v>
      </c>
      <c r="C211" s="53">
        <v>0</v>
      </c>
      <c r="D211" s="57">
        <f t="shared" si="1"/>
        <v>0</v>
      </c>
      <c r="E211" s="52"/>
    </row>
    <row r="212" spans="1:5" x14ac:dyDescent="0.2">
      <c r="A212" s="56">
        <v>5594</v>
      </c>
      <c r="B212" s="52" t="s">
        <v>432</v>
      </c>
      <c r="C212" s="53">
        <v>386.58</v>
      </c>
      <c r="D212" s="57">
        <f t="shared" si="1"/>
        <v>5.8732725566588817E-6</v>
      </c>
      <c r="E212" s="52"/>
    </row>
    <row r="213" spans="1:5" x14ac:dyDescent="0.2">
      <c r="A213" s="56">
        <v>5595</v>
      </c>
      <c r="B213" s="52" t="s">
        <v>433</v>
      </c>
      <c r="C213" s="53">
        <v>0</v>
      </c>
      <c r="D213" s="57">
        <f t="shared" si="1"/>
        <v>0</v>
      </c>
      <c r="E213" s="52"/>
    </row>
    <row r="214" spans="1:5" x14ac:dyDescent="0.2">
      <c r="A214" s="56">
        <v>5596</v>
      </c>
      <c r="B214" s="52" t="s">
        <v>321</v>
      </c>
      <c r="C214" s="53">
        <v>0</v>
      </c>
      <c r="D214" s="57">
        <f t="shared" si="1"/>
        <v>0</v>
      </c>
      <c r="E214" s="52"/>
    </row>
    <row r="215" spans="1:5" x14ac:dyDescent="0.2">
      <c r="A215" s="56">
        <v>5597</v>
      </c>
      <c r="B215" s="52" t="s">
        <v>434</v>
      </c>
      <c r="C215" s="53">
        <v>0</v>
      </c>
      <c r="D215" s="57">
        <f t="shared" si="1"/>
        <v>0</v>
      </c>
      <c r="E215" s="52"/>
    </row>
    <row r="216" spans="1:5" x14ac:dyDescent="0.2">
      <c r="A216" s="56">
        <v>5598</v>
      </c>
      <c r="B216" s="52" t="s">
        <v>435</v>
      </c>
      <c r="C216" s="53">
        <v>0</v>
      </c>
      <c r="D216" s="57">
        <f t="shared" si="1"/>
        <v>0</v>
      </c>
      <c r="E216" s="52"/>
    </row>
    <row r="217" spans="1:5" x14ac:dyDescent="0.2">
      <c r="A217" s="56">
        <v>5599</v>
      </c>
      <c r="B217" s="52" t="s">
        <v>436</v>
      </c>
      <c r="C217" s="53">
        <v>4182.2299999999996</v>
      </c>
      <c r="D217" s="57">
        <f t="shared" si="1"/>
        <v>6.3540215956944159E-5</v>
      </c>
      <c r="E217" s="52"/>
    </row>
    <row r="218" spans="1:5" x14ac:dyDescent="0.2">
      <c r="A218" s="56">
        <v>5600</v>
      </c>
      <c r="B218" s="52" t="s">
        <v>437</v>
      </c>
      <c r="C218" s="53">
        <v>0</v>
      </c>
      <c r="D218" s="57">
        <f t="shared" si="1"/>
        <v>0</v>
      </c>
      <c r="E218" s="52"/>
    </row>
    <row r="219" spans="1:5" x14ac:dyDescent="0.2">
      <c r="A219" s="56">
        <v>5610</v>
      </c>
      <c r="B219" s="52" t="s">
        <v>438</v>
      </c>
      <c r="C219" s="53">
        <v>0</v>
      </c>
      <c r="D219" s="57">
        <f t="shared" si="1"/>
        <v>0</v>
      </c>
      <c r="E219" s="52"/>
    </row>
    <row r="220" spans="1:5" x14ac:dyDescent="0.2">
      <c r="A220" s="56">
        <v>5611</v>
      </c>
      <c r="B220" s="52" t="s">
        <v>439</v>
      </c>
      <c r="C220" s="53">
        <v>0</v>
      </c>
      <c r="D220" s="57">
        <f t="shared" si="1"/>
        <v>0</v>
      </c>
      <c r="E220" s="52"/>
    </row>
  </sheetData>
  <mergeCells count="3">
    <mergeCell ref="A1:C1"/>
    <mergeCell ref="A2:C2"/>
    <mergeCell ref="A3:C3"/>
  </mergeCells>
  <pageMargins left="0.7" right="0.7" top="0.75" bottom="0.75" header="0.3" footer="0.3"/>
  <pageSetup paperSize="9" scale="52"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x14ac:dyDescent="0.2">
      <c r="A1" s="830" t="s">
        <v>581</v>
      </c>
      <c r="B1" s="830"/>
      <c r="C1" s="830"/>
      <c r="D1" s="58" t="s">
        <v>98</v>
      </c>
      <c r="E1" s="59">
        <v>2020</v>
      </c>
    </row>
    <row r="2" spans="1:5" x14ac:dyDescent="0.2">
      <c r="A2" s="830" t="s">
        <v>442</v>
      </c>
      <c r="B2" s="830"/>
      <c r="C2" s="830"/>
      <c r="D2" s="58" t="s">
        <v>100</v>
      </c>
      <c r="E2" s="59" t="s">
        <v>441</v>
      </c>
    </row>
    <row r="3" spans="1:5" x14ac:dyDescent="0.2">
      <c r="A3" s="830" t="s">
        <v>582</v>
      </c>
      <c r="B3" s="830"/>
      <c r="C3" s="830"/>
      <c r="D3" s="58" t="s">
        <v>102</v>
      </c>
      <c r="E3" s="59">
        <v>4</v>
      </c>
    </row>
    <row r="4" spans="1:5" x14ac:dyDescent="0.2">
      <c r="A4" s="61" t="s">
        <v>103</v>
      </c>
      <c r="B4" s="62"/>
      <c r="C4" s="62"/>
      <c r="D4" s="62"/>
      <c r="E4" s="62"/>
    </row>
    <row r="6" spans="1:5" x14ac:dyDescent="0.2">
      <c r="A6" s="62" t="s">
        <v>443</v>
      </c>
      <c r="B6" s="62"/>
      <c r="C6" s="62"/>
      <c r="D6" s="62"/>
      <c r="E6" s="62"/>
    </row>
    <row r="7" spans="1:5" x14ac:dyDescent="0.2">
      <c r="A7" s="63" t="s">
        <v>105</v>
      </c>
      <c r="B7" s="63" t="s">
        <v>106</v>
      </c>
      <c r="C7" s="63" t="s">
        <v>107</v>
      </c>
      <c r="D7" s="63" t="s">
        <v>108</v>
      </c>
      <c r="E7" s="63" t="s">
        <v>219</v>
      </c>
    </row>
    <row r="8" spans="1:5" x14ac:dyDescent="0.2">
      <c r="A8" s="64">
        <v>3110</v>
      </c>
      <c r="B8" s="60" t="s">
        <v>295</v>
      </c>
      <c r="C8" s="65">
        <v>0</v>
      </c>
    </row>
    <row r="9" spans="1:5" x14ac:dyDescent="0.2">
      <c r="A9" s="64">
        <v>3120</v>
      </c>
      <c r="B9" s="60" t="s">
        <v>444</v>
      </c>
      <c r="C9" s="65">
        <v>216450</v>
      </c>
    </row>
    <row r="10" spans="1:5" x14ac:dyDescent="0.2">
      <c r="A10" s="64">
        <v>3130</v>
      </c>
      <c r="B10" s="60" t="s">
        <v>445</v>
      </c>
      <c r="C10" s="65">
        <v>0</v>
      </c>
    </row>
    <row r="12" spans="1:5" x14ac:dyDescent="0.2">
      <c r="A12" s="62" t="s">
        <v>446</v>
      </c>
      <c r="B12" s="62"/>
      <c r="C12" s="62"/>
      <c r="D12" s="62"/>
      <c r="E12" s="62"/>
    </row>
    <row r="13" spans="1:5" x14ac:dyDescent="0.2">
      <c r="A13" s="63" t="s">
        <v>105</v>
      </c>
      <c r="B13" s="63" t="s">
        <v>106</v>
      </c>
      <c r="C13" s="63" t="s">
        <v>107</v>
      </c>
      <c r="D13" s="63" t="s">
        <v>447</v>
      </c>
      <c r="E13" s="63"/>
    </row>
    <row r="14" spans="1:5" x14ac:dyDescent="0.2">
      <c r="A14" s="64">
        <v>3210</v>
      </c>
      <c r="B14" s="60" t="s">
        <v>448</v>
      </c>
      <c r="C14" s="120">
        <v>5158004.74</v>
      </c>
      <c r="D14" s="65"/>
    </row>
    <row r="15" spans="1:5" x14ac:dyDescent="0.2">
      <c r="A15" s="64">
        <v>3220</v>
      </c>
      <c r="B15" s="60" t="s">
        <v>449</v>
      </c>
      <c r="C15" s="65">
        <v>8350707.8200000003</v>
      </c>
    </row>
    <row r="16" spans="1:5" x14ac:dyDescent="0.2">
      <c r="A16" s="64">
        <v>3230</v>
      </c>
      <c r="B16" s="60" t="s">
        <v>450</v>
      </c>
      <c r="C16" s="65">
        <v>6291204.0800000001</v>
      </c>
    </row>
    <row r="17" spans="1:5" x14ac:dyDescent="0.2">
      <c r="A17" s="64">
        <v>3231</v>
      </c>
      <c r="B17" s="60" t="s">
        <v>451</v>
      </c>
      <c r="C17" s="65">
        <v>0</v>
      </c>
    </row>
    <row r="18" spans="1:5" x14ac:dyDescent="0.2">
      <c r="A18" s="64">
        <v>3232</v>
      </c>
      <c r="B18" s="60" t="s">
        <v>452</v>
      </c>
      <c r="C18" s="65">
        <v>6054240.5300000003</v>
      </c>
      <c r="E18" s="65"/>
    </row>
    <row r="19" spans="1:5" x14ac:dyDescent="0.2">
      <c r="A19" s="64">
        <v>3233</v>
      </c>
      <c r="B19" s="60" t="s">
        <v>453</v>
      </c>
      <c r="C19" s="65">
        <v>236963.55</v>
      </c>
    </row>
    <row r="20" spans="1:5" x14ac:dyDescent="0.2">
      <c r="A20" s="64">
        <v>3239</v>
      </c>
      <c r="B20" s="60" t="s">
        <v>454</v>
      </c>
      <c r="C20" s="65">
        <v>0</v>
      </c>
    </row>
    <row r="21" spans="1:5" x14ac:dyDescent="0.2">
      <c r="A21" s="64">
        <v>3240</v>
      </c>
      <c r="B21" s="60" t="s">
        <v>455</v>
      </c>
      <c r="C21" s="65">
        <v>0</v>
      </c>
    </row>
    <row r="22" spans="1:5" x14ac:dyDescent="0.2">
      <c r="A22" s="64">
        <v>3241</v>
      </c>
      <c r="B22" s="60" t="s">
        <v>456</v>
      </c>
      <c r="C22" s="65">
        <v>0</v>
      </c>
    </row>
    <row r="23" spans="1:5" x14ac:dyDescent="0.2">
      <c r="A23" s="64">
        <v>3242</v>
      </c>
      <c r="B23" s="60" t="s">
        <v>457</v>
      </c>
      <c r="C23" s="65">
        <v>0</v>
      </c>
    </row>
    <row r="24" spans="1:5" x14ac:dyDescent="0.2">
      <c r="A24" s="64">
        <v>3243</v>
      </c>
      <c r="B24" s="60" t="s">
        <v>458</v>
      </c>
      <c r="C24" s="65">
        <v>0</v>
      </c>
    </row>
    <row r="25" spans="1:5" x14ac:dyDescent="0.2">
      <c r="A25" s="64">
        <v>3250</v>
      </c>
      <c r="B25" s="60" t="s">
        <v>459</v>
      </c>
      <c r="C25" s="65">
        <v>0</v>
      </c>
    </row>
    <row r="26" spans="1:5" x14ac:dyDescent="0.2">
      <c r="A26" s="64">
        <v>3251</v>
      </c>
      <c r="B26" s="60" t="s">
        <v>460</v>
      </c>
      <c r="C26" s="65">
        <v>0</v>
      </c>
    </row>
    <row r="27" spans="1:5" x14ac:dyDescent="0.2">
      <c r="A27" s="64">
        <v>3252</v>
      </c>
      <c r="B27" s="60" t="s">
        <v>461</v>
      </c>
      <c r="C27" s="65">
        <v>0</v>
      </c>
    </row>
  </sheetData>
  <mergeCells count="3">
    <mergeCell ref="A1:C1"/>
    <mergeCell ref="A2:C2"/>
    <mergeCell ref="A3:C3"/>
  </mergeCells>
  <pageMargins left="0.7" right="0.7" top="0.75" bottom="0.75" header="0.3" footer="0.3"/>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16384" width="9.140625" style="60"/>
  </cols>
  <sheetData>
    <row r="1" spans="1:5" s="66" customFormat="1" x14ac:dyDescent="0.25">
      <c r="A1" s="830" t="s">
        <v>581</v>
      </c>
      <c r="B1" s="830"/>
      <c r="C1" s="830"/>
      <c r="D1" s="58" t="s">
        <v>98</v>
      </c>
      <c r="E1" s="59">
        <v>2020</v>
      </c>
    </row>
    <row r="2" spans="1:5" s="66" customFormat="1" x14ac:dyDescent="0.25">
      <c r="A2" s="830" t="s">
        <v>462</v>
      </c>
      <c r="B2" s="830"/>
      <c r="C2" s="830"/>
      <c r="D2" s="58" t="s">
        <v>100</v>
      </c>
      <c r="E2" s="59" t="s">
        <v>441</v>
      </c>
    </row>
    <row r="3" spans="1:5" s="66" customFormat="1" x14ac:dyDescent="0.25">
      <c r="A3" s="830" t="s">
        <v>582</v>
      </c>
      <c r="B3" s="830"/>
      <c r="C3" s="830"/>
      <c r="D3" s="58" t="s">
        <v>102</v>
      </c>
      <c r="E3" s="59">
        <v>4</v>
      </c>
    </row>
    <row r="4" spans="1:5" x14ac:dyDescent="0.2">
      <c r="A4" s="61" t="s">
        <v>103</v>
      </c>
      <c r="B4" s="62"/>
      <c r="C4" s="62"/>
      <c r="D4" s="62"/>
      <c r="E4" s="62"/>
    </row>
    <row r="6" spans="1:5" x14ac:dyDescent="0.2">
      <c r="A6" s="62" t="s">
        <v>463</v>
      </c>
      <c r="B6" s="62"/>
      <c r="C6" s="62"/>
      <c r="D6" s="62"/>
      <c r="E6" s="62"/>
    </row>
    <row r="7" spans="1:5" x14ac:dyDescent="0.2">
      <c r="A7" s="63" t="s">
        <v>105</v>
      </c>
      <c r="B7" s="63" t="s">
        <v>106</v>
      </c>
      <c r="C7" s="63" t="s">
        <v>464</v>
      </c>
      <c r="D7" s="63" t="s">
        <v>465</v>
      </c>
      <c r="E7" s="63"/>
    </row>
    <row r="8" spans="1:5" x14ac:dyDescent="0.2">
      <c r="A8" s="64">
        <v>1111</v>
      </c>
      <c r="B8" s="60" t="s">
        <v>466</v>
      </c>
      <c r="C8" s="65">
        <v>24500</v>
      </c>
      <c r="D8" s="65">
        <v>20594.400000000001</v>
      </c>
    </row>
    <row r="9" spans="1:5" x14ac:dyDescent="0.2">
      <c r="A9" s="64">
        <v>1112</v>
      </c>
      <c r="B9" s="60" t="s">
        <v>467</v>
      </c>
      <c r="C9" s="65">
        <v>2759102.14</v>
      </c>
      <c r="D9" s="65">
        <v>5706642.9000000004</v>
      </c>
    </row>
    <row r="10" spans="1:5" x14ac:dyDescent="0.2">
      <c r="A10" s="64">
        <v>1113</v>
      </c>
      <c r="B10" s="60" t="s">
        <v>468</v>
      </c>
      <c r="C10" s="65">
        <v>0</v>
      </c>
      <c r="D10" s="65">
        <v>0</v>
      </c>
    </row>
    <row r="11" spans="1:5" x14ac:dyDescent="0.2">
      <c r="A11" s="64">
        <v>1114</v>
      </c>
      <c r="B11" s="60" t="s">
        <v>109</v>
      </c>
      <c r="C11" s="65">
        <v>7849399.4199999999</v>
      </c>
      <c r="D11" s="65">
        <v>30105.13</v>
      </c>
    </row>
    <row r="12" spans="1:5" x14ac:dyDescent="0.2">
      <c r="A12" s="64">
        <v>1115</v>
      </c>
      <c r="B12" s="60" t="s">
        <v>110</v>
      </c>
      <c r="C12" s="65">
        <v>0</v>
      </c>
      <c r="D12" s="65">
        <v>0</v>
      </c>
    </row>
    <row r="13" spans="1:5" x14ac:dyDescent="0.2">
      <c r="A13" s="64">
        <v>1116</v>
      </c>
      <c r="B13" s="60" t="s">
        <v>469</v>
      </c>
      <c r="C13" s="65">
        <v>13226</v>
      </c>
      <c r="D13" s="65">
        <v>13226</v>
      </c>
    </row>
    <row r="14" spans="1:5" x14ac:dyDescent="0.2">
      <c r="A14" s="64">
        <v>1119</v>
      </c>
      <c r="B14" s="60" t="s">
        <v>470</v>
      </c>
      <c r="C14" s="65">
        <v>0</v>
      </c>
      <c r="D14" s="65">
        <v>0</v>
      </c>
    </row>
    <row r="15" spans="1:5" x14ac:dyDescent="0.2">
      <c r="A15" s="67">
        <v>1110</v>
      </c>
      <c r="B15" s="68" t="s">
        <v>471</v>
      </c>
      <c r="C15" s="69">
        <v>10646227.560000001</v>
      </c>
      <c r="D15" s="69">
        <v>5770568.4299999997</v>
      </c>
    </row>
    <row r="18" spans="1:5" x14ac:dyDescent="0.2">
      <c r="A18" s="62" t="s">
        <v>472</v>
      </c>
      <c r="B18" s="62"/>
      <c r="C18" s="62"/>
      <c r="D18" s="62"/>
      <c r="E18" s="62"/>
    </row>
    <row r="19" spans="1:5" x14ac:dyDescent="0.2">
      <c r="A19" s="63" t="s">
        <v>105</v>
      </c>
      <c r="B19" s="63" t="s">
        <v>106</v>
      </c>
      <c r="C19" s="63" t="s">
        <v>107</v>
      </c>
      <c r="D19" s="63" t="s">
        <v>473</v>
      </c>
      <c r="E19" s="63" t="s">
        <v>474</v>
      </c>
    </row>
    <row r="20" spans="1:5" x14ac:dyDescent="0.2">
      <c r="A20" s="64">
        <v>1230</v>
      </c>
      <c r="B20" s="60" t="s">
        <v>158</v>
      </c>
      <c r="C20" s="65">
        <v>0</v>
      </c>
    </row>
    <row r="21" spans="1:5" x14ac:dyDescent="0.2">
      <c r="A21" s="64">
        <v>1231</v>
      </c>
      <c r="B21" s="60" t="s">
        <v>159</v>
      </c>
      <c r="C21" s="65">
        <v>0</v>
      </c>
    </row>
    <row r="22" spans="1:5" x14ac:dyDescent="0.2">
      <c r="A22" s="64">
        <v>1232</v>
      </c>
      <c r="B22" s="60" t="s">
        <v>160</v>
      </c>
      <c r="C22" s="65">
        <v>0</v>
      </c>
    </row>
    <row r="23" spans="1:5" x14ac:dyDescent="0.2">
      <c r="A23" s="64">
        <v>1233</v>
      </c>
      <c r="B23" s="60" t="s">
        <v>161</v>
      </c>
      <c r="C23" s="65">
        <v>0</v>
      </c>
    </row>
    <row r="24" spans="1:5" x14ac:dyDescent="0.2">
      <c r="A24" s="64">
        <v>1234</v>
      </c>
      <c r="B24" s="60" t="s">
        <v>162</v>
      </c>
      <c r="C24" s="65">
        <v>0</v>
      </c>
    </row>
    <row r="25" spans="1:5" x14ac:dyDescent="0.2">
      <c r="A25" s="64">
        <v>1235</v>
      </c>
      <c r="B25" s="60" t="s">
        <v>163</v>
      </c>
      <c r="C25" s="65">
        <v>0</v>
      </c>
    </row>
    <row r="26" spans="1:5" x14ac:dyDescent="0.2">
      <c r="A26" s="64">
        <v>1236</v>
      </c>
      <c r="B26" s="60" t="s">
        <v>164</v>
      </c>
      <c r="C26" s="65">
        <v>0</v>
      </c>
    </row>
    <row r="27" spans="1:5" x14ac:dyDescent="0.2">
      <c r="A27" s="64">
        <v>1239</v>
      </c>
      <c r="B27" s="60" t="s">
        <v>165</v>
      </c>
      <c r="C27" s="65">
        <v>0</v>
      </c>
    </row>
    <row r="28" spans="1:5" x14ac:dyDescent="0.2">
      <c r="A28" s="64">
        <v>1240</v>
      </c>
      <c r="B28" s="60" t="s">
        <v>166</v>
      </c>
      <c r="C28" s="120">
        <v>419721.47</v>
      </c>
    </row>
    <row r="29" spans="1:5" x14ac:dyDescent="0.2">
      <c r="A29" s="64">
        <v>1241</v>
      </c>
      <c r="B29" s="60" t="s">
        <v>167</v>
      </c>
      <c r="C29" s="120">
        <v>106913.72</v>
      </c>
    </row>
    <row r="30" spans="1:5" x14ac:dyDescent="0.2">
      <c r="A30" s="64">
        <v>1242</v>
      </c>
      <c r="B30" s="60" t="s">
        <v>168</v>
      </c>
      <c r="C30" s="120">
        <v>126507.21</v>
      </c>
    </row>
    <row r="31" spans="1:5" x14ac:dyDescent="0.2">
      <c r="A31" s="64">
        <v>1243</v>
      </c>
      <c r="B31" s="60" t="s">
        <v>169</v>
      </c>
      <c r="C31" s="65">
        <v>-7540</v>
      </c>
      <c r="E31" s="65"/>
    </row>
    <row r="32" spans="1:5" x14ac:dyDescent="0.2">
      <c r="A32" s="64">
        <v>1244</v>
      </c>
      <c r="B32" s="60" t="s">
        <v>170</v>
      </c>
      <c r="C32" s="65">
        <v>0</v>
      </c>
    </row>
    <row r="33" spans="1:5" x14ac:dyDescent="0.2">
      <c r="A33" s="64">
        <v>1245</v>
      </c>
      <c r="B33" s="60" t="s">
        <v>171</v>
      </c>
      <c r="C33" s="65">
        <v>0</v>
      </c>
    </row>
    <row r="34" spans="1:5" x14ac:dyDescent="0.2">
      <c r="A34" s="64">
        <v>1246</v>
      </c>
      <c r="B34" s="60" t="s">
        <v>172</v>
      </c>
      <c r="C34" s="65">
        <v>193840.53999999998</v>
      </c>
      <c r="E34" s="65"/>
    </row>
    <row r="35" spans="1:5" x14ac:dyDescent="0.2">
      <c r="A35" s="64">
        <v>1247</v>
      </c>
      <c r="B35" s="60" t="s">
        <v>173</v>
      </c>
      <c r="C35" s="65">
        <v>0</v>
      </c>
    </row>
    <row r="36" spans="1:5" x14ac:dyDescent="0.2">
      <c r="A36" s="64">
        <v>1248</v>
      </c>
      <c r="B36" s="60" t="s">
        <v>174</v>
      </c>
      <c r="C36" s="65">
        <v>0</v>
      </c>
    </row>
    <row r="37" spans="1:5" x14ac:dyDescent="0.2">
      <c r="A37" s="64">
        <v>1250</v>
      </c>
      <c r="B37" s="60" t="s">
        <v>178</v>
      </c>
      <c r="C37" s="65">
        <v>0</v>
      </c>
    </row>
    <row r="38" spans="1:5" x14ac:dyDescent="0.2">
      <c r="A38" s="64">
        <v>1251</v>
      </c>
      <c r="B38" s="60" t="s">
        <v>179</v>
      </c>
      <c r="C38" s="65">
        <v>0</v>
      </c>
    </row>
    <row r="39" spans="1:5" x14ac:dyDescent="0.2">
      <c r="A39" s="64">
        <v>1252</v>
      </c>
      <c r="B39" s="60" t="s">
        <v>180</v>
      </c>
      <c r="C39" s="65">
        <v>0</v>
      </c>
    </row>
    <row r="40" spans="1:5" x14ac:dyDescent="0.2">
      <c r="A40" s="64">
        <v>1253</v>
      </c>
      <c r="B40" s="60" t="s">
        <v>181</v>
      </c>
      <c r="C40" s="65">
        <v>0</v>
      </c>
    </row>
    <row r="41" spans="1:5" x14ac:dyDescent="0.2">
      <c r="A41" s="64">
        <v>1254</v>
      </c>
      <c r="B41" s="60" t="s">
        <v>182</v>
      </c>
      <c r="C41" s="65">
        <v>0</v>
      </c>
    </row>
    <row r="42" spans="1:5" x14ac:dyDescent="0.2">
      <c r="A42" s="64">
        <v>1259</v>
      </c>
      <c r="B42" s="60" t="s">
        <v>183</v>
      </c>
      <c r="C42" s="65">
        <v>0</v>
      </c>
    </row>
    <row r="44" spans="1:5" x14ac:dyDescent="0.2">
      <c r="A44" s="62" t="s">
        <v>475</v>
      </c>
      <c r="B44" s="62"/>
      <c r="C44" s="62"/>
      <c r="D44" s="62"/>
    </row>
    <row r="45" spans="1:5" x14ac:dyDescent="0.2">
      <c r="A45" s="63" t="s">
        <v>105</v>
      </c>
      <c r="B45" s="63" t="s">
        <v>106</v>
      </c>
      <c r="C45" s="70" t="s">
        <v>476</v>
      </c>
      <c r="D45" s="70" t="s">
        <v>464</v>
      </c>
    </row>
    <row r="46" spans="1:5" ht="15" customHeight="1" x14ac:dyDescent="0.2">
      <c r="A46" s="67">
        <v>5500</v>
      </c>
      <c r="B46" s="68" t="s">
        <v>407</v>
      </c>
      <c r="C46" s="65">
        <v>2083043.65</v>
      </c>
      <c r="D46" s="65">
        <v>2759711.07</v>
      </c>
    </row>
    <row r="47" spans="1:5" x14ac:dyDescent="0.2">
      <c r="A47" s="64">
        <v>5510</v>
      </c>
      <c r="B47" s="60" t="s">
        <v>408</v>
      </c>
      <c r="C47" s="65">
        <v>2078471.74</v>
      </c>
      <c r="D47" s="65">
        <v>2755129.24</v>
      </c>
    </row>
    <row r="48" spans="1:5" x14ac:dyDescent="0.2">
      <c r="A48" s="64">
        <v>5511</v>
      </c>
      <c r="B48" s="60" t="s">
        <v>409</v>
      </c>
      <c r="C48" s="65">
        <v>2048902.18</v>
      </c>
      <c r="D48" s="65">
        <v>2717914.99</v>
      </c>
    </row>
    <row r="49" spans="1:4" x14ac:dyDescent="0.2">
      <c r="A49" s="64">
        <v>5512</v>
      </c>
      <c r="B49" s="60" t="s">
        <v>410</v>
      </c>
      <c r="C49" s="65">
        <v>0</v>
      </c>
      <c r="D49" s="65">
        <v>0</v>
      </c>
    </row>
    <row r="50" spans="1:4" x14ac:dyDescent="0.2">
      <c r="A50" s="64">
        <v>5513</v>
      </c>
      <c r="B50" s="60" t="s">
        <v>411</v>
      </c>
      <c r="C50" s="65">
        <v>0</v>
      </c>
      <c r="D50" s="65">
        <v>0</v>
      </c>
    </row>
    <row r="51" spans="1:4" x14ac:dyDescent="0.2">
      <c r="A51" s="64">
        <v>5514</v>
      </c>
      <c r="B51" s="60" t="s">
        <v>412</v>
      </c>
      <c r="C51" s="65">
        <v>0</v>
      </c>
      <c r="D51" s="65">
        <v>0</v>
      </c>
    </row>
    <row r="52" spans="1:4" x14ac:dyDescent="0.2">
      <c r="A52" s="64">
        <v>5515</v>
      </c>
      <c r="B52" s="60" t="s">
        <v>413</v>
      </c>
      <c r="C52" s="65">
        <v>0</v>
      </c>
      <c r="D52" s="65">
        <v>0</v>
      </c>
    </row>
    <row r="53" spans="1:4" x14ac:dyDescent="0.2">
      <c r="A53" s="64">
        <v>5516</v>
      </c>
      <c r="B53" s="60" t="s">
        <v>414</v>
      </c>
      <c r="C53" s="65">
        <v>0</v>
      </c>
      <c r="D53" s="65">
        <v>0</v>
      </c>
    </row>
    <row r="54" spans="1:4" x14ac:dyDescent="0.2">
      <c r="A54" s="64">
        <v>5517</v>
      </c>
      <c r="B54" s="60" t="s">
        <v>415</v>
      </c>
      <c r="C54" s="65">
        <v>29569.56</v>
      </c>
      <c r="D54" s="65">
        <v>37214.25</v>
      </c>
    </row>
    <row r="55" spans="1:4" x14ac:dyDescent="0.2">
      <c r="A55" s="64">
        <v>5518</v>
      </c>
      <c r="B55" s="60" t="s">
        <v>416</v>
      </c>
      <c r="C55" s="65">
        <v>0</v>
      </c>
      <c r="D55" s="65">
        <v>0</v>
      </c>
    </row>
    <row r="56" spans="1:4" x14ac:dyDescent="0.2">
      <c r="A56" s="64">
        <v>5520</v>
      </c>
      <c r="B56" s="60" t="s">
        <v>417</v>
      </c>
      <c r="C56" s="65">
        <v>0</v>
      </c>
      <c r="D56" s="65">
        <v>0</v>
      </c>
    </row>
    <row r="57" spans="1:4" x14ac:dyDescent="0.2">
      <c r="A57" s="64">
        <v>5521</v>
      </c>
      <c r="B57" s="60" t="s">
        <v>418</v>
      </c>
      <c r="C57" s="65">
        <v>0</v>
      </c>
      <c r="D57" s="65">
        <v>0</v>
      </c>
    </row>
    <row r="58" spans="1:4" x14ac:dyDescent="0.2">
      <c r="A58" s="64">
        <v>5522</v>
      </c>
      <c r="B58" s="60" t="s">
        <v>419</v>
      </c>
      <c r="C58" s="65">
        <v>0</v>
      </c>
      <c r="D58" s="65">
        <v>0</v>
      </c>
    </row>
    <row r="59" spans="1:4" x14ac:dyDescent="0.2">
      <c r="A59" s="64">
        <v>5530</v>
      </c>
      <c r="B59" s="60" t="s">
        <v>420</v>
      </c>
      <c r="C59" s="65">
        <v>3.1</v>
      </c>
      <c r="D59" s="121">
        <v>13.02</v>
      </c>
    </row>
    <row r="60" spans="1:4" x14ac:dyDescent="0.2">
      <c r="A60" s="64">
        <v>5531</v>
      </c>
      <c r="B60" s="60" t="s">
        <v>421</v>
      </c>
      <c r="C60" s="65">
        <v>0</v>
      </c>
      <c r="D60" s="65">
        <v>0</v>
      </c>
    </row>
    <row r="61" spans="1:4" x14ac:dyDescent="0.2">
      <c r="A61" s="64">
        <v>5532</v>
      </c>
      <c r="B61" s="60" t="s">
        <v>422</v>
      </c>
      <c r="C61" s="65">
        <v>0</v>
      </c>
      <c r="D61" s="65">
        <v>0</v>
      </c>
    </row>
    <row r="62" spans="1:4" x14ac:dyDescent="0.2">
      <c r="A62" s="64">
        <v>5533</v>
      </c>
      <c r="B62" s="60" t="s">
        <v>423</v>
      </c>
      <c r="C62" s="65">
        <v>0</v>
      </c>
      <c r="D62" s="65">
        <v>0</v>
      </c>
    </row>
    <row r="63" spans="1:4" x14ac:dyDescent="0.2">
      <c r="A63" s="64">
        <v>5534</v>
      </c>
      <c r="B63" s="60" t="s">
        <v>424</v>
      </c>
      <c r="C63" s="65">
        <v>0</v>
      </c>
      <c r="D63" s="65">
        <v>0</v>
      </c>
    </row>
    <row r="64" spans="1:4" x14ac:dyDescent="0.2">
      <c r="A64" s="64">
        <v>5535</v>
      </c>
      <c r="B64" s="60" t="s">
        <v>425</v>
      </c>
      <c r="C64" s="65">
        <v>3.1</v>
      </c>
      <c r="D64" s="65">
        <v>13.02</v>
      </c>
    </row>
    <row r="65" spans="1:4" x14ac:dyDescent="0.2">
      <c r="A65" s="64">
        <v>5540</v>
      </c>
      <c r="B65" s="60" t="s">
        <v>426</v>
      </c>
      <c r="C65" s="65">
        <v>0</v>
      </c>
      <c r="D65" s="65">
        <v>0</v>
      </c>
    </row>
    <row r="66" spans="1:4" x14ac:dyDescent="0.2">
      <c r="A66" s="64">
        <v>5541</v>
      </c>
      <c r="B66" s="60" t="s">
        <v>426</v>
      </c>
      <c r="C66" s="65">
        <v>0</v>
      </c>
      <c r="D66" s="65">
        <v>0</v>
      </c>
    </row>
    <row r="67" spans="1:4" x14ac:dyDescent="0.2">
      <c r="A67" s="64">
        <v>5550</v>
      </c>
      <c r="B67" s="60" t="s">
        <v>427</v>
      </c>
      <c r="C67" s="65">
        <v>0</v>
      </c>
      <c r="D67" s="65">
        <v>0</v>
      </c>
    </row>
    <row r="68" spans="1:4" x14ac:dyDescent="0.2">
      <c r="A68" s="64">
        <v>5551</v>
      </c>
      <c r="B68" s="60" t="s">
        <v>427</v>
      </c>
      <c r="C68" s="65">
        <v>0</v>
      </c>
      <c r="D68" s="65">
        <v>0</v>
      </c>
    </row>
    <row r="69" spans="1:4" x14ac:dyDescent="0.2">
      <c r="A69" s="64">
        <v>5590</v>
      </c>
      <c r="B69" s="60" t="s">
        <v>428</v>
      </c>
      <c r="C69" s="65">
        <v>4568.8100000000004</v>
      </c>
      <c r="D69" s="65">
        <v>4568.8100000000004</v>
      </c>
    </row>
    <row r="70" spans="1:4" x14ac:dyDescent="0.2">
      <c r="A70" s="64">
        <v>5591</v>
      </c>
      <c r="B70" s="60" t="s">
        <v>429</v>
      </c>
      <c r="C70" s="65">
        <v>0</v>
      </c>
      <c r="D70" s="65">
        <v>0</v>
      </c>
    </row>
    <row r="71" spans="1:4" x14ac:dyDescent="0.2">
      <c r="A71" s="64">
        <v>5592</v>
      </c>
      <c r="B71" s="60" t="s">
        <v>430</v>
      </c>
      <c r="C71" s="65">
        <v>0</v>
      </c>
      <c r="D71" s="65">
        <v>0</v>
      </c>
    </row>
    <row r="72" spans="1:4" x14ac:dyDescent="0.2">
      <c r="A72" s="64">
        <v>5593</v>
      </c>
      <c r="B72" s="60" t="s">
        <v>431</v>
      </c>
      <c r="C72" s="65">
        <v>0</v>
      </c>
      <c r="D72" s="65">
        <v>0</v>
      </c>
    </row>
    <row r="73" spans="1:4" x14ac:dyDescent="0.2">
      <c r="A73" s="64">
        <v>5594</v>
      </c>
      <c r="B73" s="60" t="s">
        <v>477</v>
      </c>
      <c r="C73" s="121">
        <v>386.58</v>
      </c>
      <c r="D73" s="121">
        <v>386.58</v>
      </c>
    </row>
    <row r="74" spans="1:4" x14ac:dyDescent="0.2">
      <c r="A74" s="64">
        <v>5595</v>
      </c>
      <c r="B74" s="60" t="s">
        <v>433</v>
      </c>
      <c r="C74" s="65">
        <v>0</v>
      </c>
      <c r="D74" s="65">
        <v>0</v>
      </c>
    </row>
    <row r="75" spans="1:4" x14ac:dyDescent="0.2">
      <c r="A75" s="64">
        <v>5596</v>
      </c>
      <c r="B75" s="60" t="s">
        <v>321</v>
      </c>
      <c r="C75" s="65">
        <v>0</v>
      </c>
      <c r="D75" s="65">
        <v>0</v>
      </c>
    </row>
    <row r="76" spans="1:4" x14ac:dyDescent="0.2">
      <c r="A76" s="64">
        <v>5597</v>
      </c>
      <c r="B76" s="60" t="s">
        <v>434</v>
      </c>
      <c r="C76" s="65">
        <v>0</v>
      </c>
      <c r="D76" s="65">
        <v>0</v>
      </c>
    </row>
    <row r="77" spans="1:4" x14ac:dyDescent="0.2">
      <c r="A77" s="64">
        <v>5599</v>
      </c>
      <c r="B77" s="60" t="s">
        <v>436</v>
      </c>
      <c r="C77" s="65">
        <v>4182.2299999999996</v>
      </c>
      <c r="D77" s="65">
        <v>4182.2299999999996</v>
      </c>
    </row>
    <row r="78" spans="1:4" x14ac:dyDescent="0.2">
      <c r="A78" s="67">
        <v>5600</v>
      </c>
      <c r="B78" s="68" t="s">
        <v>437</v>
      </c>
      <c r="C78" s="65">
        <v>0</v>
      </c>
      <c r="D78" s="65">
        <v>0</v>
      </c>
    </row>
    <row r="79" spans="1:4" x14ac:dyDescent="0.2">
      <c r="A79" s="64">
        <v>5610</v>
      </c>
      <c r="B79" s="60" t="s">
        <v>438</v>
      </c>
      <c r="C79" s="65">
        <v>0</v>
      </c>
      <c r="D79" s="65">
        <v>0</v>
      </c>
    </row>
    <row r="80" spans="1:4" x14ac:dyDescent="0.2">
      <c r="A80" s="64">
        <v>5611</v>
      </c>
      <c r="B80" s="60" t="s">
        <v>439</v>
      </c>
      <c r="C80" s="65">
        <v>0</v>
      </c>
      <c r="D80" s="65">
        <v>0</v>
      </c>
    </row>
  </sheetData>
  <mergeCells count="3">
    <mergeCell ref="A1:C1"/>
    <mergeCell ref="A2:C2"/>
    <mergeCell ref="A3:C3"/>
  </mergeCells>
  <dataValidations count="3">
    <dataValidation allowBlank="1" showInputMessage="1" showErrorMessage="1" prompt="Importe del trimestre anterior." sqref="C45"/>
    <dataValidation allowBlank="1" showInputMessage="1" showErrorMessage="1" prompt="Saldo al 31 de diciembre del año anterior que se presenta" sqref="D7"/>
    <dataValidation allowBlank="1" showInputMessage="1" showErrorMessage="1" prompt="Importe final del periodo que corresponde la información financiera trimestral que se presenta." sqref="C7 C19 D45"/>
  </dataValidations>
  <pageMargins left="0.7" right="0.7" top="0.75" bottom="0.75" header="0.3" footer="0.3"/>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Normal="100" zoomScaleSheetLayoutView="100" workbookViewId="0">
      <selection activeCell="E20" sqref="E20"/>
    </sheetView>
  </sheetViews>
  <sheetFormatPr baseColWidth="10" defaultRowHeight="11.25" x14ac:dyDescent="0.2"/>
  <cols>
    <col min="1" max="1" width="3.28515625" style="75" customWidth="1"/>
    <col min="2" max="2" width="63.140625" style="75" customWidth="1"/>
    <col min="3" max="3" width="17.7109375" style="75" customWidth="1"/>
    <col min="4" max="16384" width="11.42578125" style="75"/>
  </cols>
  <sheetData>
    <row r="1" spans="1:3" s="71" customFormat="1" x14ac:dyDescent="0.25">
      <c r="A1" s="831" t="s">
        <v>585</v>
      </c>
      <c r="B1" s="832"/>
      <c r="C1" s="833"/>
    </row>
    <row r="2" spans="1:3" s="71" customFormat="1" x14ac:dyDescent="0.25">
      <c r="A2" s="834" t="s">
        <v>478</v>
      </c>
      <c r="B2" s="835"/>
      <c r="C2" s="836"/>
    </row>
    <row r="3" spans="1:3" s="71" customFormat="1" x14ac:dyDescent="0.25">
      <c r="A3" s="834" t="s">
        <v>586</v>
      </c>
      <c r="B3" s="835"/>
      <c r="C3" s="836"/>
    </row>
    <row r="4" spans="1:3" s="72" customFormat="1" x14ac:dyDescent="0.2">
      <c r="A4" s="837" t="s">
        <v>479</v>
      </c>
      <c r="B4" s="838"/>
      <c r="C4" s="839"/>
    </row>
    <row r="5" spans="1:3" x14ac:dyDescent="0.2">
      <c r="A5" s="73" t="s">
        <v>480</v>
      </c>
      <c r="B5" s="73"/>
      <c r="C5" s="74">
        <v>89476426.319999993</v>
      </c>
    </row>
    <row r="6" spans="1:3" x14ac:dyDescent="0.2">
      <c r="B6" s="76"/>
      <c r="C6" s="77"/>
    </row>
    <row r="7" spans="1:3" x14ac:dyDescent="0.2">
      <c r="A7" s="78" t="s">
        <v>481</v>
      </c>
      <c r="B7" s="78"/>
      <c r="C7" s="79">
        <v>202298.85</v>
      </c>
    </row>
    <row r="8" spans="1:3" x14ac:dyDescent="0.2">
      <c r="A8" s="80" t="s">
        <v>482</v>
      </c>
      <c r="B8" s="81" t="s">
        <v>306</v>
      </c>
      <c r="C8" s="82">
        <v>202298.85</v>
      </c>
    </row>
    <row r="9" spans="1:3" x14ac:dyDescent="0.2">
      <c r="A9" s="83" t="s">
        <v>483</v>
      </c>
      <c r="B9" s="84" t="s">
        <v>484</v>
      </c>
      <c r="C9" s="82">
        <v>0</v>
      </c>
    </row>
    <row r="10" spans="1:3" x14ac:dyDescent="0.2">
      <c r="A10" s="83" t="s">
        <v>485</v>
      </c>
      <c r="B10" s="84" t="s">
        <v>315</v>
      </c>
      <c r="C10" s="82">
        <v>0</v>
      </c>
    </row>
    <row r="11" spans="1:3" x14ac:dyDescent="0.2">
      <c r="A11" s="83" t="s">
        <v>486</v>
      </c>
      <c r="B11" s="84" t="s">
        <v>316</v>
      </c>
      <c r="C11" s="82">
        <v>0</v>
      </c>
    </row>
    <row r="12" spans="1:3" x14ac:dyDescent="0.2">
      <c r="A12" s="83" t="s">
        <v>487</v>
      </c>
      <c r="B12" s="84" t="s">
        <v>317</v>
      </c>
      <c r="C12" s="82">
        <v>0</v>
      </c>
    </row>
    <row r="13" spans="1:3" x14ac:dyDescent="0.2">
      <c r="A13" s="85" t="s">
        <v>488</v>
      </c>
      <c r="B13" s="86" t="s">
        <v>489</v>
      </c>
      <c r="C13" s="82"/>
    </row>
    <row r="14" spans="1:3" x14ac:dyDescent="0.2">
      <c r="B14" s="87"/>
      <c r="C14" s="88"/>
    </row>
    <row r="15" spans="1:3" x14ac:dyDescent="0.2">
      <c r="A15" s="78" t="s">
        <v>490</v>
      </c>
      <c r="B15" s="76"/>
      <c r="C15" s="79">
        <v>0</v>
      </c>
    </row>
    <row r="16" spans="1:3" x14ac:dyDescent="0.2">
      <c r="A16" s="89">
        <v>3.1</v>
      </c>
      <c r="B16" s="84" t="s">
        <v>491</v>
      </c>
      <c r="C16" s="82">
        <v>0</v>
      </c>
    </row>
    <row r="17" spans="1:3" x14ac:dyDescent="0.2">
      <c r="A17" s="90">
        <v>3.2</v>
      </c>
      <c r="B17" s="84" t="s">
        <v>492</v>
      </c>
      <c r="C17" s="82">
        <v>0</v>
      </c>
    </row>
    <row r="18" spans="1:3" x14ac:dyDescent="0.2">
      <c r="A18" s="90">
        <v>3.3</v>
      </c>
      <c r="B18" s="86" t="s">
        <v>493</v>
      </c>
      <c r="C18" s="91">
        <v>0</v>
      </c>
    </row>
    <row r="19" spans="1:3" x14ac:dyDescent="0.2">
      <c r="B19" s="92"/>
      <c r="C19" s="93"/>
    </row>
    <row r="20" spans="1:3" x14ac:dyDescent="0.2">
      <c r="A20" s="94" t="s">
        <v>494</v>
      </c>
      <c r="B20" s="94"/>
      <c r="C20" s="74">
        <v>89678725.169999987</v>
      </c>
    </row>
  </sheetData>
  <mergeCells count="4">
    <mergeCell ref="A1:C1"/>
    <mergeCell ref="A2:C2"/>
    <mergeCell ref="A3:C3"/>
    <mergeCell ref="A4:C4"/>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view="pageBreakPreview" zoomScaleNormal="100" zoomScaleSheetLayoutView="100" workbookViewId="0">
      <selection sqref="A1:C1"/>
    </sheetView>
  </sheetViews>
  <sheetFormatPr baseColWidth="10" defaultRowHeight="11.25" x14ac:dyDescent="0.2"/>
  <cols>
    <col min="1" max="1" width="3.7109375" style="75" customWidth="1"/>
    <col min="2" max="2" width="62.140625" style="75" customWidth="1"/>
    <col min="3" max="3" width="17.7109375" style="75" customWidth="1"/>
    <col min="4" max="16384" width="11.42578125" style="75"/>
  </cols>
  <sheetData>
    <row r="1" spans="1:6" s="95" customFormat="1" x14ac:dyDescent="0.25">
      <c r="A1" s="840" t="s">
        <v>587</v>
      </c>
      <c r="B1" s="841"/>
      <c r="C1" s="842"/>
    </row>
    <row r="2" spans="1:6" s="95" customFormat="1" x14ac:dyDescent="0.25">
      <c r="A2" s="843" t="s">
        <v>495</v>
      </c>
      <c r="B2" s="844"/>
      <c r="C2" s="845"/>
    </row>
    <row r="3" spans="1:6" s="95" customFormat="1" x14ac:dyDescent="0.25">
      <c r="A3" s="834" t="s">
        <v>586</v>
      </c>
      <c r="B3" s="835"/>
      <c r="C3" s="836"/>
    </row>
    <row r="4" spans="1:6" x14ac:dyDescent="0.2">
      <c r="A4" s="837" t="s">
        <v>479</v>
      </c>
      <c r="B4" s="838"/>
      <c r="C4" s="839"/>
    </row>
    <row r="5" spans="1:6" x14ac:dyDescent="0.2">
      <c r="A5" s="96" t="s">
        <v>496</v>
      </c>
      <c r="B5" s="73"/>
      <c r="C5" s="97">
        <v>82188284</v>
      </c>
    </row>
    <row r="6" spans="1:6" x14ac:dyDescent="0.2">
      <c r="A6" s="98"/>
      <c r="B6" s="76"/>
      <c r="C6" s="99"/>
    </row>
    <row r="7" spans="1:6" x14ac:dyDescent="0.2">
      <c r="A7" s="78" t="s">
        <v>497</v>
      </c>
      <c r="B7" s="100"/>
      <c r="C7" s="79">
        <v>427274.64</v>
      </c>
    </row>
    <row r="8" spans="1:6" x14ac:dyDescent="0.2">
      <c r="A8" s="101">
        <v>2.1</v>
      </c>
      <c r="B8" s="102" t="s">
        <v>338</v>
      </c>
      <c r="C8" s="103">
        <v>0</v>
      </c>
    </row>
    <row r="9" spans="1:6" x14ac:dyDescent="0.2">
      <c r="A9" s="101">
        <v>2.2000000000000002</v>
      </c>
      <c r="B9" s="102" t="s">
        <v>335</v>
      </c>
      <c r="C9" s="103">
        <v>0</v>
      </c>
    </row>
    <row r="10" spans="1:6" x14ac:dyDescent="0.2">
      <c r="A10" s="104">
        <v>2.2999999999999998</v>
      </c>
      <c r="B10" s="105" t="s">
        <v>167</v>
      </c>
      <c r="C10" s="103">
        <v>106913.72</v>
      </c>
    </row>
    <row r="11" spans="1:6" x14ac:dyDescent="0.2">
      <c r="A11" s="104">
        <v>2.4</v>
      </c>
      <c r="B11" s="105" t="s">
        <v>168</v>
      </c>
      <c r="C11" s="103">
        <v>126507</v>
      </c>
    </row>
    <row r="12" spans="1:6" x14ac:dyDescent="0.2">
      <c r="A12" s="104">
        <v>2.5</v>
      </c>
      <c r="B12" s="105" t="s">
        <v>169</v>
      </c>
      <c r="C12" s="103">
        <v>0</v>
      </c>
    </row>
    <row r="13" spans="1:6" x14ac:dyDescent="0.2">
      <c r="A13" s="104">
        <v>2.6</v>
      </c>
      <c r="B13" s="105" t="s">
        <v>170</v>
      </c>
      <c r="C13" s="103">
        <v>0</v>
      </c>
    </row>
    <row r="14" spans="1:6" x14ac:dyDescent="0.2">
      <c r="A14" s="104">
        <v>2.7</v>
      </c>
      <c r="B14" s="105" t="s">
        <v>171</v>
      </c>
      <c r="C14" s="103">
        <v>0</v>
      </c>
    </row>
    <row r="15" spans="1:6" x14ac:dyDescent="0.2">
      <c r="A15" s="104">
        <v>2.8</v>
      </c>
      <c r="B15" s="105" t="s">
        <v>172</v>
      </c>
      <c r="C15" s="103">
        <v>193840.54</v>
      </c>
    </row>
    <row r="16" spans="1:6" x14ac:dyDescent="0.2">
      <c r="A16" s="104">
        <v>2.9</v>
      </c>
      <c r="B16" s="105" t="s">
        <v>174</v>
      </c>
      <c r="C16" s="103">
        <v>0</v>
      </c>
      <c r="F16" s="122"/>
    </row>
    <row r="17" spans="1:3" x14ac:dyDescent="0.2">
      <c r="A17" s="104" t="s">
        <v>498</v>
      </c>
      <c r="B17" s="105" t="s">
        <v>499</v>
      </c>
      <c r="C17" s="103">
        <v>0</v>
      </c>
    </row>
    <row r="18" spans="1:3" x14ac:dyDescent="0.2">
      <c r="A18" s="104" t="s">
        <v>500</v>
      </c>
      <c r="B18" s="105" t="s">
        <v>178</v>
      </c>
      <c r="C18" s="103">
        <v>0</v>
      </c>
    </row>
    <row r="19" spans="1:3" x14ac:dyDescent="0.2">
      <c r="A19" s="104" t="s">
        <v>501</v>
      </c>
      <c r="B19" s="105" t="s">
        <v>502</v>
      </c>
      <c r="C19" s="103">
        <v>0</v>
      </c>
    </row>
    <row r="20" spans="1:3" x14ac:dyDescent="0.2">
      <c r="A20" s="104" t="s">
        <v>503</v>
      </c>
      <c r="B20" s="105" t="s">
        <v>504</v>
      </c>
      <c r="C20" s="103">
        <v>0</v>
      </c>
    </row>
    <row r="21" spans="1:3" x14ac:dyDescent="0.2">
      <c r="A21" s="104" t="s">
        <v>505</v>
      </c>
      <c r="B21" s="105" t="s">
        <v>506</v>
      </c>
      <c r="C21" s="103">
        <v>0</v>
      </c>
    </row>
    <row r="22" spans="1:3" x14ac:dyDescent="0.2">
      <c r="A22" s="104" t="s">
        <v>507</v>
      </c>
      <c r="B22" s="105" t="s">
        <v>508</v>
      </c>
      <c r="C22" s="103">
        <v>0</v>
      </c>
    </row>
    <row r="23" spans="1:3" x14ac:dyDescent="0.2">
      <c r="A23" s="104" t="s">
        <v>509</v>
      </c>
      <c r="B23" s="105" t="s">
        <v>510</v>
      </c>
      <c r="C23" s="103">
        <v>0</v>
      </c>
    </row>
    <row r="24" spans="1:3" x14ac:dyDescent="0.2">
      <c r="A24" s="104" t="s">
        <v>511</v>
      </c>
      <c r="B24" s="105" t="s">
        <v>512</v>
      </c>
      <c r="C24" s="103">
        <v>0</v>
      </c>
    </row>
    <row r="25" spans="1:3" x14ac:dyDescent="0.2">
      <c r="A25" s="104" t="s">
        <v>513</v>
      </c>
      <c r="B25" s="105" t="s">
        <v>514</v>
      </c>
      <c r="C25" s="103">
        <v>0</v>
      </c>
    </row>
    <row r="26" spans="1:3" x14ac:dyDescent="0.2">
      <c r="A26" s="104" t="s">
        <v>515</v>
      </c>
      <c r="B26" s="105" t="s">
        <v>516</v>
      </c>
      <c r="C26" s="103">
        <v>0</v>
      </c>
    </row>
    <row r="27" spans="1:3" x14ac:dyDescent="0.2">
      <c r="A27" s="104" t="s">
        <v>517</v>
      </c>
      <c r="B27" s="105" t="s">
        <v>518</v>
      </c>
      <c r="C27" s="103">
        <v>0</v>
      </c>
    </row>
    <row r="28" spans="1:3" x14ac:dyDescent="0.2">
      <c r="A28" s="104" t="s">
        <v>519</v>
      </c>
      <c r="B28" s="102" t="s">
        <v>520</v>
      </c>
      <c r="C28" s="103">
        <v>13.38</v>
      </c>
    </row>
    <row r="29" spans="1:3" x14ac:dyDescent="0.2">
      <c r="A29" s="106"/>
      <c r="B29" s="107"/>
      <c r="C29" s="108"/>
    </row>
    <row r="30" spans="1:3" x14ac:dyDescent="0.2">
      <c r="A30" s="109" t="s">
        <v>521</v>
      </c>
      <c r="B30" s="110"/>
      <c r="C30" s="111">
        <v>2759711.0700000003</v>
      </c>
    </row>
    <row r="31" spans="1:3" x14ac:dyDescent="0.2">
      <c r="A31" s="104" t="s">
        <v>522</v>
      </c>
      <c r="B31" s="105" t="s">
        <v>408</v>
      </c>
      <c r="C31" s="103">
        <v>2755129.24</v>
      </c>
    </row>
    <row r="32" spans="1:3" x14ac:dyDescent="0.2">
      <c r="A32" s="104" t="s">
        <v>523</v>
      </c>
      <c r="B32" s="105" t="s">
        <v>417</v>
      </c>
      <c r="C32" s="103">
        <v>0</v>
      </c>
    </row>
    <row r="33" spans="1:4" x14ac:dyDescent="0.2">
      <c r="A33" s="104" t="s">
        <v>524</v>
      </c>
      <c r="B33" s="105" t="s">
        <v>420</v>
      </c>
      <c r="C33" s="103">
        <v>13.02</v>
      </c>
    </row>
    <row r="34" spans="1:4" x14ac:dyDescent="0.2">
      <c r="A34" s="104" t="s">
        <v>525</v>
      </c>
      <c r="B34" s="105" t="s">
        <v>526</v>
      </c>
      <c r="C34" s="103">
        <v>0</v>
      </c>
    </row>
    <row r="35" spans="1:4" x14ac:dyDescent="0.2">
      <c r="A35" s="104" t="s">
        <v>527</v>
      </c>
      <c r="B35" s="105" t="s">
        <v>528</v>
      </c>
      <c r="C35" s="103">
        <v>0</v>
      </c>
    </row>
    <row r="36" spans="1:4" x14ac:dyDescent="0.2">
      <c r="A36" s="104" t="s">
        <v>529</v>
      </c>
      <c r="B36" s="105" t="s">
        <v>428</v>
      </c>
      <c r="C36" s="103">
        <v>0</v>
      </c>
    </row>
    <row r="37" spans="1:4" x14ac:dyDescent="0.2">
      <c r="A37" s="104" t="s">
        <v>530</v>
      </c>
      <c r="B37" s="102" t="s">
        <v>531</v>
      </c>
      <c r="C37" s="112">
        <v>4568.8100000000004</v>
      </c>
    </row>
    <row r="38" spans="1:4" x14ac:dyDescent="0.2">
      <c r="A38" s="98"/>
      <c r="B38" s="113"/>
      <c r="C38" s="114"/>
    </row>
    <row r="39" spans="1:4" x14ac:dyDescent="0.2">
      <c r="A39" s="115" t="s">
        <v>532</v>
      </c>
      <c r="B39" s="73"/>
      <c r="C39" s="74">
        <v>84520720.430000007</v>
      </c>
    </row>
    <row r="40" spans="1:4" x14ac:dyDescent="0.2">
      <c r="C40" s="122"/>
      <c r="D40" s="122"/>
    </row>
  </sheetData>
  <mergeCells count="4">
    <mergeCell ref="A1:C1"/>
    <mergeCell ref="A2:C2"/>
    <mergeCell ref="A3:C3"/>
    <mergeCell ref="A4:C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60" customWidth="1"/>
    <col min="2" max="2" width="68.5703125" style="60" bestFit="1" customWidth="1"/>
    <col min="3" max="3" width="17.42578125" style="60" bestFit="1" customWidth="1"/>
    <col min="4" max="5" width="23.7109375" style="60" bestFit="1" customWidth="1"/>
    <col min="6" max="6" width="19.28515625" style="60" customWidth="1"/>
    <col min="7" max="7" width="20.5703125" style="60" customWidth="1"/>
    <col min="8" max="10" width="20.28515625" style="60" customWidth="1"/>
    <col min="11" max="16384" width="9.140625" style="60"/>
  </cols>
  <sheetData>
    <row r="1" spans="1:10" x14ac:dyDescent="0.2">
      <c r="A1" s="830" t="s">
        <v>581</v>
      </c>
      <c r="B1" s="847"/>
      <c r="C1" s="847"/>
      <c r="D1" s="847"/>
      <c r="E1" s="847"/>
      <c r="F1" s="847"/>
      <c r="G1" s="58" t="s">
        <v>98</v>
      </c>
      <c r="H1" s="59">
        <v>2020</v>
      </c>
    </row>
    <row r="2" spans="1:10" x14ac:dyDescent="0.2">
      <c r="A2" s="830" t="s">
        <v>533</v>
      </c>
      <c r="B2" s="847"/>
      <c r="C2" s="847"/>
      <c r="D2" s="847"/>
      <c r="E2" s="847"/>
      <c r="F2" s="847"/>
      <c r="G2" s="58" t="s">
        <v>100</v>
      </c>
      <c r="H2" s="59" t="s">
        <v>441</v>
      </c>
    </row>
    <row r="3" spans="1:10" x14ac:dyDescent="0.2">
      <c r="A3" s="848" t="s">
        <v>582</v>
      </c>
      <c r="B3" s="849"/>
      <c r="C3" s="849"/>
      <c r="D3" s="849"/>
      <c r="E3" s="849"/>
      <c r="F3" s="849"/>
      <c r="G3" s="58" t="s">
        <v>102</v>
      </c>
      <c r="H3" s="59">
        <v>4</v>
      </c>
    </row>
    <row r="4" spans="1:10" x14ac:dyDescent="0.2">
      <c r="A4" s="61" t="s">
        <v>103</v>
      </c>
      <c r="B4" s="62"/>
      <c r="C4" s="62"/>
      <c r="D4" s="62"/>
      <c r="E4" s="62"/>
      <c r="F4" s="62"/>
      <c r="G4" s="62"/>
      <c r="H4" s="62"/>
    </row>
    <row r="7" spans="1:10" x14ac:dyDescent="0.2">
      <c r="A7" s="63" t="s">
        <v>105</v>
      </c>
      <c r="B7" s="63" t="s">
        <v>534</v>
      </c>
      <c r="C7" s="63" t="s">
        <v>465</v>
      </c>
      <c r="D7" s="63" t="s">
        <v>535</v>
      </c>
      <c r="E7" s="63" t="s">
        <v>536</v>
      </c>
      <c r="F7" s="63" t="s">
        <v>464</v>
      </c>
      <c r="G7" s="63" t="s">
        <v>537</v>
      </c>
      <c r="H7" s="63" t="s">
        <v>538</v>
      </c>
      <c r="I7" s="63" t="s">
        <v>539</v>
      </c>
      <c r="J7" s="63" t="s">
        <v>540</v>
      </c>
    </row>
    <row r="8" spans="1:10" s="68" customFormat="1" x14ac:dyDescent="0.2">
      <c r="A8" s="67">
        <v>7000</v>
      </c>
      <c r="B8" s="68" t="s">
        <v>541</v>
      </c>
    </row>
    <row r="9" spans="1:10" x14ac:dyDescent="0.2">
      <c r="A9" s="60">
        <v>7110</v>
      </c>
      <c r="B9" s="60" t="s">
        <v>537</v>
      </c>
      <c r="C9" s="65">
        <v>0</v>
      </c>
      <c r="D9" s="65">
        <v>0</v>
      </c>
      <c r="E9" s="65">
        <v>0</v>
      </c>
      <c r="F9" s="65">
        <v>0</v>
      </c>
    </row>
    <row r="10" spans="1:10" x14ac:dyDescent="0.2">
      <c r="A10" s="60">
        <v>7120</v>
      </c>
      <c r="B10" s="60" t="s">
        <v>542</v>
      </c>
      <c r="C10" s="65">
        <v>0</v>
      </c>
      <c r="D10" s="65">
        <v>0</v>
      </c>
      <c r="E10" s="65">
        <v>0</v>
      </c>
      <c r="F10" s="65">
        <v>0</v>
      </c>
    </row>
    <row r="11" spans="1:10" x14ac:dyDescent="0.2">
      <c r="A11" s="60">
        <v>7130</v>
      </c>
      <c r="B11" s="60" t="s">
        <v>543</v>
      </c>
      <c r="C11" s="65">
        <v>0</v>
      </c>
      <c r="D11" s="65">
        <v>0</v>
      </c>
      <c r="E11" s="65">
        <v>0</v>
      </c>
      <c r="F11" s="65">
        <v>0</v>
      </c>
    </row>
    <row r="12" spans="1:10" x14ac:dyDescent="0.2">
      <c r="A12" s="60">
        <v>7140</v>
      </c>
      <c r="B12" s="60" t="s">
        <v>544</v>
      </c>
      <c r="C12" s="65">
        <v>0</v>
      </c>
      <c r="D12" s="65">
        <v>0</v>
      </c>
      <c r="E12" s="65">
        <v>0</v>
      </c>
      <c r="F12" s="65">
        <v>0</v>
      </c>
    </row>
    <row r="13" spans="1:10" x14ac:dyDescent="0.2">
      <c r="A13" s="60">
        <v>7150</v>
      </c>
      <c r="B13" s="60" t="s">
        <v>545</v>
      </c>
      <c r="C13" s="65">
        <v>0</v>
      </c>
      <c r="D13" s="65">
        <v>0</v>
      </c>
      <c r="E13" s="65">
        <v>0</v>
      </c>
      <c r="F13" s="65">
        <v>0</v>
      </c>
    </row>
    <row r="14" spans="1:10" x14ac:dyDescent="0.2">
      <c r="A14" s="60">
        <v>7160</v>
      </c>
      <c r="B14" s="60" t="s">
        <v>546</v>
      </c>
      <c r="C14" s="65">
        <v>0</v>
      </c>
      <c r="D14" s="65">
        <v>0</v>
      </c>
      <c r="E14" s="65">
        <v>0</v>
      </c>
      <c r="F14" s="65">
        <v>0</v>
      </c>
    </row>
    <row r="15" spans="1:10" x14ac:dyDescent="0.2">
      <c r="A15" s="60">
        <v>7210</v>
      </c>
      <c r="B15" s="60" t="s">
        <v>547</v>
      </c>
      <c r="C15" s="65">
        <v>0</v>
      </c>
      <c r="D15" s="65">
        <v>0</v>
      </c>
      <c r="E15" s="65">
        <v>0</v>
      </c>
      <c r="F15" s="65">
        <v>0</v>
      </c>
    </row>
    <row r="16" spans="1:10" x14ac:dyDescent="0.2">
      <c r="A16" s="60">
        <v>7220</v>
      </c>
      <c r="B16" s="60" t="s">
        <v>548</v>
      </c>
      <c r="C16" s="65">
        <v>0</v>
      </c>
      <c r="D16" s="65">
        <v>0</v>
      </c>
      <c r="E16" s="65">
        <v>0</v>
      </c>
      <c r="F16" s="65">
        <v>0</v>
      </c>
    </row>
    <row r="17" spans="1:6" x14ac:dyDescent="0.2">
      <c r="A17" s="60">
        <v>7230</v>
      </c>
      <c r="B17" s="60" t="s">
        <v>549</v>
      </c>
      <c r="C17" s="65">
        <v>0</v>
      </c>
      <c r="D17" s="65">
        <v>0</v>
      </c>
      <c r="E17" s="65">
        <v>0</v>
      </c>
      <c r="F17" s="65">
        <v>0</v>
      </c>
    </row>
    <row r="18" spans="1:6" x14ac:dyDescent="0.2">
      <c r="A18" s="60">
        <v>7240</v>
      </c>
      <c r="B18" s="60" t="s">
        <v>550</v>
      </c>
      <c r="C18" s="65">
        <v>0</v>
      </c>
      <c r="D18" s="65">
        <v>0</v>
      </c>
      <c r="E18" s="65">
        <v>0</v>
      </c>
      <c r="F18" s="65">
        <v>0</v>
      </c>
    </row>
    <row r="19" spans="1:6" x14ac:dyDescent="0.2">
      <c r="A19" s="60">
        <v>7250</v>
      </c>
      <c r="B19" s="60" t="s">
        <v>551</v>
      </c>
      <c r="C19" s="65">
        <v>0</v>
      </c>
      <c r="D19" s="65">
        <v>0</v>
      </c>
      <c r="E19" s="65">
        <v>0</v>
      </c>
      <c r="F19" s="65">
        <v>0</v>
      </c>
    </row>
    <row r="20" spans="1:6" x14ac:dyDescent="0.2">
      <c r="A20" s="60">
        <v>7260</v>
      </c>
      <c r="B20" s="60" t="s">
        <v>552</v>
      </c>
      <c r="C20" s="65">
        <v>0</v>
      </c>
      <c r="D20" s="65">
        <v>0</v>
      </c>
      <c r="E20" s="65">
        <v>0</v>
      </c>
      <c r="F20" s="65">
        <v>0</v>
      </c>
    </row>
    <row r="21" spans="1:6" x14ac:dyDescent="0.2">
      <c r="A21" s="60">
        <v>7310</v>
      </c>
      <c r="B21" s="60" t="s">
        <v>553</v>
      </c>
      <c r="C21" s="65">
        <v>0</v>
      </c>
      <c r="D21" s="65">
        <v>0</v>
      </c>
      <c r="E21" s="65">
        <v>0</v>
      </c>
      <c r="F21" s="65">
        <v>0</v>
      </c>
    </row>
    <row r="22" spans="1:6" x14ac:dyDescent="0.2">
      <c r="A22" s="60">
        <v>7320</v>
      </c>
      <c r="B22" s="60" t="s">
        <v>554</v>
      </c>
      <c r="C22" s="65">
        <v>0</v>
      </c>
      <c r="D22" s="65">
        <v>0</v>
      </c>
      <c r="E22" s="65">
        <v>0</v>
      </c>
      <c r="F22" s="65">
        <v>0</v>
      </c>
    </row>
    <row r="23" spans="1:6" x14ac:dyDescent="0.2">
      <c r="A23" s="60">
        <v>7330</v>
      </c>
      <c r="B23" s="60" t="s">
        <v>555</v>
      </c>
      <c r="C23" s="65">
        <v>0</v>
      </c>
      <c r="D23" s="65">
        <v>0</v>
      </c>
      <c r="E23" s="65">
        <v>0</v>
      </c>
      <c r="F23" s="65">
        <v>0</v>
      </c>
    </row>
    <row r="24" spans="1:6" x14ac:dyDescent="0.2">
      <c r="A24" s="60">
        <v>7340</v>
      </c>
      <c r="B24" s="60" t="s">
        <v>556</v>
      </c>
      <c r="C24" s="65">
        <v>0</v>
      </c>
      <c r="D24" s="65">
        <v>0</v>
      </c>
      <c r="E24" s="65">
        <v>0</v>
      </c>
      <c r="F24" s="65">
        <v>0</v>
      </c>
    </row>
    <row r="25" spans="1:6" x14ac:dyDescent="0.2">
      <c r="A25" s="60">
        <v>7350</v>
      </c>
      <c r="B25" s="60" t="s">
        <v>557</v>
      </c>
      <c r="C25" s="65">
        <v>0</v>
      </c>
      <c r="D25" s="65">
        <v>0</v>
      </c>
      <c r="E25" s="65">
        <v>0</v>
      </c>
      <c r="F25" s="65">
        <v>0</v>
      </c>
    </row>
    <row r="26" spans="1:6" x14ac:dyDescent="0.2">
      <c r="A26" s="60">
        <v>7360</v>
      </c>
      <c r="B26" s="60" t="s">
        <v>558</v>
      </c>
      <c r="C26" s="65">
        <v>0</v>
      </c>
      <c r="D26" s="65">
        <v>0</v>
      </c>
      <c r="E26" s="65">
        <v>0</v>
      </c>
      <c r="F26" s="65">
        <v>0</v>
      </c>
    </row>
    <row r="27" spans="1:6" x14ac:dyDescent="0.2">
      <c r="A27" s="60">
        <v>7410</v>
      </c>
      <c r="B27" s="60" t="s">
        <v>559</v>
      </c>
      <c r="C27" s="65">
        <v>0</v>
      </c>
      <c r="D27" s="65">
        <v>0</v>
      </c>
      <c r="E27" s="65">
        <v>0</v>
      </c>
      <c r="F27" s="65">
        <v>0</v>
      </c>
    </row>
    <row r="28" spans="1:6" x14ac:dyDescent="0.2">
      <c r="A28" s="60">
        <v>7420</v>
      </c>
      <c r="B28" s="60" t="s">
        <v>560</v>
      </c>
      <c r="C28" s="65">
        <v>0</v>
      </c>
      <c r="D28" s="65">
        <v>0</v>
      </c>
      <c r="E28" s="65">
        <v>0</v>
      </c>
      <c r="F28" s="65">
        <v>0</v>
      </c>
    </row>
    <row r="29" spans="1:6" x14ac:dyDescent="0.2">
      <c r="A29" s="60">
        <v>7510</v>
      </c>
      <c r="B29" s="60" t="s">
        <v>561</v>
      </c>
      <c r="C29" s="65">
        <v>0</v>
      </c>
      <c r="D29" s="65">
        <v>0</v>
      </c>
      <c r="E29" s="65">
        <v>0</v>
      </c>
      <c r="F29" s="65">
        <v>0</v>
      </c>
    </row>
    <row r="30" spans="1:6" x14ac:dyDescent="0.2">
      <c r="A30" s="60">
        <v>7520</v>
      </c>
      <c r="B30" s="60" t="s">
        <v>562</v>
      </c>
      <c r="C30" s="65">
        <v>0</v>
      </c>
      <c r="D30" s="65">
        <v>0</v>
      </c>
      <c r="E30" s="65">
        <v>0</v>
      </c>
      <c r="F30" s="65">
        <v>0</v>
      </c>
    </row>
    <row r="31" spans="1:6" x14ac:dyDescent="0.2">
      <c r="A31" s="60">
        <v>7610</v>
      </c>
      <c r="B31" s="60" t="s">
        <v>563</v>
      </c>
      <c r="C31" s="65">
        <v>0</v>
      </c>
      <c r="D31" s="65">
        <v>0</v>
      </c>
      <c r="E31" s="65">
        <v>0</v>
      </c>
      <c r="F31" s="65">
        <v>0</v>
      </c>
    </row>
    <row r="32" spans="1:6" x14ac:dyDescent="0.2">
      <c r="A32" s="60">
        <v>7620</v>
      </c>
      <c r="B32" s="60" t="s">
        <v>564</v>
      </c>
      <c r="C32" s="65">
        <v>0</v>
      </c>
      <c r="D32" s="65">
        <v>0</v>
      </c>
      <c r="E32" s="65">
        <v>0</v>
      </c>
      <c r="F32" s="65">
        <v>0</v>
      </c>
    </row>
    <row r="33" spans="1:6" x14ac:dyDescent="0.2">
      <c r="A33" s="60">
        <v>7630</v>
      </c>
      <c r="B33" s="60" t="s">
        <v>565</v>
      </c>
      <c r="C33" s="65">
        <v>0</v>
      </c>
      <c r="D33" s="65">
        <v>0</v>
      </c>
      <c r="E33" s="65">
        <v>0</v>
      </c>
      <c r="F33" s="65">
        <v>0</v>
      </c>
    </row>
    <row r="34" spans="1:6" x14ac:dyDescent="0.2">
      <c r="A34" s="60">
        <v>7640</v>
      </c>
      <c r="B34" s="60" t="s">
        <v>566</v>
      </c>
      <c r="C34" s="65">
        <v>0</v>
      </c>
      <c r="D34" s="65">
        <v>0</v>
      </c>
      <c r="E34" s="65">
        <v>0</v>
      </c>
      <c r="F34" s="65">
        <v>0</v>
      </c>
    </row>
    <row r="35" spans="1:6" s="68" customFormat="1" x14ac:dyDescent="0.2">
      <c r="A35" s="67">
        <v>8000</v>
      </c>
      <c r="B35" s="68" t="s">
        <v>567</v>
      </c>
    </row>
    <row r="36" spans="1:6" x14ac:dyDescent="0.2">
      <c r="A36" s="60">
        <v>8110</v>
      </c>
      <c r="B36" s="60" t="s">
        <v>568</v>
      </c>
      <c r="C36" s="65">
        <v>0</v>
      </c>
      <c r="D36" s="65">
        <v>102794088</v>
      </c>
      <c r="E36" s="65">
        <v>0</v>
      </c>
      <c r="F36" s="65">
        <v>102794088</v>
      </c>
    </row>
    <row r="37" spans="1:6" x14ac:dyDescent="0.2">
      <c r="A37" s="60">
        <v>8120</v>
      </c>
      <c r="B37" s="60" t="s">
        <v>569</v>
      </c>
      <c r="C37" s="65">
        <v>0</v>
      </c>
      <c r="D37" s="65">
        <v>139862160.75</v>
      </c>
      <c r="E37" s="65">
        <v>136525191.31999999</v>
      </c>
      <c r="F37" s="65">
        <v>-3336969.4300000072</v>
      </c>
    </row>
    <row r="38" spans="1:6" x14ac:dyDescent="0.2">
      <c r="A38" s="60">
        <v>8130</v>
      </c>
      <c r="B38" s="60" t="s">
        <v>570</v>
      </c>
      <c r="C38" s="65">
        <v>0</v>
      </c>
      <c r="D38" s="65">
        <v>33731103.32</v>
      </c>
      <c r="E38" s="65">
        <v>50385734.43</v>
      </c>
      <c r="F38" s="65">
        <v>-16654631.109999999</v>
      </c>
    </row>
    <row r="39" spans="1:6" x14ac:dyDescent="0.2">
      <c r="A39" s="60">
        <v>8140</v>
      </c>
      <c r="B39" s="60" t="s">
        <v>571</v>
      </c>
      <c r="C39" s="65">
        <v>0</v>
      </c>
      <c r="D39" s="65">
        <v>89476426.319999993</v>
      </c>
      <c r="E39" s="65">
        <v>89476426.319999993</v>
      </c>
      <c r="F39" s="65">
        <v>0</v>
      </c>
    </row>
    <row r="40" spans="1:6" x14ac:dyDescent="0.2">
      <c r="A40" s="60">
        <v>8150</v>
      </c>
      <c r="B40" s="60" t="s">
        <v>572</v>
      </c>
      <c r="C40" s="65">
        <v>0</v>
      </c>
      <c r="D40" s="65">
        <v>0</v>
      </c>
      <c r="E40" s="65">
        <v>89476426.319999993</v>
      </c>
      <c r="F40" s="65">
        <v>89476426.319999993</v>
      </c>
    </row>
    <row r="41" spans="1:6" x14ac:dyDescent="0.2">
      <c r="A41" s="60">
        <v>8210</v>
      </c>
      <c r="B41" s="60" t="s">
        <v>573</v>
      </c>
      <c r="C41" s="65">
        <v>0</v>
      </c>
      <c r="D41" s="65">
        <v>0</v>
      </c>
      <c r="E41" s="123">
        <v>102794088</v>
      </c>
      <c r="F41" s="65">
        <v>102794088</v>
      </c>
    </row>
    <row r="42" spans="1:6" x14ac:dyDescent="0.2">
      <c r="A42" s="60">
        <v>8220</v>
      </c>
      <c r="B42" s="60" t="s">
        <v>574</v>
      </c>
      <c r="C42" s="65">
        <v>0</v>
      </c>
      <c r="D42" s="123">
        <v>316247688.66000003</v>
      </c>
      <c r="E42" s="123">
        <v>312296515.76999998</v>
      </c>
      <c r="F42" s="65">
        <v>3951172.8900000453</v>
      </c>
    </row>
    <row r="43" spans="1:6" x14ac:dyDescent="0.2">
      <c r="A43" s="60">
        <v>8230</v>
      </c>
      <c r="B43" s="60" t="s">
        <v>575</v>
      </c>
      <c r="C43" s="65">
        <v>0</v>
      </c>
      <c r="D43" s="123">
        <v>230108231.77000001</v>
      </c>
      <c r="E43" s="123">
        <v>213453600.66</v>
      </c>
      <c r="F43" s="65">
        <v>16654631.110000014</v>
      </c>
    </row>
    <row r="44" spans="1:6" x14ac:dyDescent="0.2">
      <c r="A44" s="60">
        <v>8240</v>
      </c>
      <c r="B44" s="60" t="s">
        <v>576</v>
      </c>
      <c r="C44" s="65">
        <v>0</v>
      </c>
      <c r="D44" s="123">
        <v>82188284</v>
      </c>
      <c r="E44" s="123">
        <v>82188284</v>
      </c>
      <c r="F44" s="65">
        <v>0</v>
      </c>
    </row>
    <row r="45" spans="1:6" x14ac:dyDescent="0.2">
      <c r="A45" s="60">
        <v>8250</v>
      </c>
      <c r="B45" s="60" t="s">
        <v>577</v>
      </c>
      <c r="C45" s="65">
        <v>0</v>
      </c>
      <c r="D45" s="124">
        <v>82188284</v>
      </c>
      <c r="E45" s="60">
        <v>81102596.530000001</v>
      </c>
      <c r="F45" s="124">
        <v>1085687.4699999988</v>
      </c>
    </row>
    <row r="46" spans="1:6" x14ac:dyDescent="0.2">
      <c r="A46" s="60">
        <v>8260</v>
      </c>
      <c r="B46" s="60" t="s">
        <v>578</v>
      </c>
      <c r="C46" s="65">
        <v>0</v>
      </c>
      <c r="D46" s="124">
        <v>81102596.530000001</v>
      </c>
      <c r="E46" s="60">
        <v>81102596.530000001</v>
      </c>
      <c r="F46" s="65">
        <v>0</v>
      </c>
    </row>
    <row r="47" spans="1:6" x14ac:dyDescent="0.2">
      <c r="A47" s="60">
        <v>8270</v>
      </c>
      <c r="B47" s="60" t="s">
        <v>579</v>
      </c>
      <c r="C47" s="65">
        <v>0</v>
      </c>
      <c r="D47" s="124">
        <v>81102596.530000001</v>
      </c>
      <c r="E47" s="65">
        <v>0</v>
      </c>
      <c r="F47" s="124">
        <v>81102596.530000001</v>
      </c>
    </row>
  </sheetData>
  <mergeCells count="3">
    <mergeCell ref="A1:F1"/>
    <mergeCell ref="A2:F2"/>
    <mergeCell ref="A3:F3"/>
  </mergeCells>
  <pageMargins left="0.7" right="0.7" top="0.75" bottom="0.75" header="0.3" footer="0.3"/>
  <pageSetup paperSize="9" scale="5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0"/>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8" style="41" customWidth="1"/>
    <col min="6" max="6" width="22.7109375" style="41" customWidth="1"/>
    <col min="7" max="8" width="16.7109375" style="41" customWidth="1"/>
    <col min="9" max="9" width="27.140625" style="41" customWidth="1"/>
    <col min="10" max="16384" width="9.140625" style="41"/>
  </cols>
  <sheetData>
    <row r="1" spans="1:8" s="38" customFormat="1" x14ac:dyDescent="0.25">
      <c r="A1" s="828" t="s">
        <v>588</v>
      </c>
      <c r="B1" s="829"/>
      <c r="C1" s="829"/>
      <c r="D1" s="829"/>
      <c r="E1" s="829"/>
      <c r="F1" s="829"/>
      <c r="G1" s="36" t="s">
        <v>98</v>
      </c>
      <c r="H1" s="37">
        <v>2020</v>
      </c>
    </row>
    <row r="2" spans="1:8" s="38" customFormat="1" x14ac:dyDescent="0.25">
      <c r="A2" s="828" t="s">
        <v>99</v>
      </c>
      <c r="B2" s="829"/>
      <c r="C2" s="829"/>
      <c r="D2" s="829"/>
      <c r="E2" s="829"/>
      <c r="F2" s="829"/>
      <c r="G2" s="36" t="s">
        <v>100</v>
      </c>
      <c r="H2" s="37" t="s">
        <v>441</v>
      </c>
    </row>
    <row r="3" spans="1:8" s="38" customFormat="1" x14ac:dyDescent="0.25">
      <c r="A3" s="828" t="s">
        <v>589</v>
      </c>
      <c r="B3" s="829"/>
      <c r="C3" s="829"/>
      <c r="D3" s="829"/>
      <c r="E3" s="829"/>
      <c r="F3" s="829"/>
      <c r="G3" s="36" t="s">
        <v>102</v>
      </c>
      <c r="H3" s="37">
        <v>4</v>
      </c>
    </row>
    <row r="4" spans="1:8" s="43" customFormat="1" ht="49.9" customHeight="1" x14ac:dyDescent="0.2">
      <c r="A4" s="125" t="s">
        <v>103</v>
      </c>
      <c r="B4" s="125"/>
      <c r="C4" s="125"/>
      <c r="D4" s="125"/>
      <c r="E4" s="125"/>
      <c r="F4" s="125"/>
      <c r="G4" s="125"/>
      <c r="H4" s="125"/>
    </row>
    <row r="6" spans="1:8" x14ac:dyDescent="0.2">
      <c r="A6" s="40" t="s">
        <v>104</v>
      </c>
      <c r="B6" s="40"/>
      <c r="C6" s="40"/>
      <c r="D6" s="40"/>
      <c r="E6" s="40"/>
      <c r="F6" s="40"/>
      <c r="G6" s="40"/>
      <c r="H6" s="40"/>
    </row>
    <row r="7" spans="1:8" x14ac:dyDescent="0.2">
      <c r="A7" s="42" t="s">
        <v>105</v>
      </c>
      <c r="B7" s="42" t="s">
        <v>106</v>
      </c>
      <c r="C7" s="42" t="s">
        <v>107</v>
      </c>
      <c r="D7" s="42" t="s">
        <v>108</v>
      </c>
      <c r="E7" s="42"/>
      <c r="F7" s="42"/>
      <c r="G7" s="42"/>
      <c r="H7" s="42"/>
    </row>
    <row r="8" spans="1:8" x14ac:dyDescent="0.2">
      <c r="A8" s="43" t="s">
        <v>590</v>
      </c>
      <c r="B8" s="41" t="s">
        <v>109</v>
      </c>
      <c r="C8" s="44">
        <v>386380892.35000002</v>
      </c>
      <c r="D8" s="41" t="s">
        <v>591</v>
      </c>
    </row>
    <row r="9" spans="1:8" x14ac:dyDescent="0.2">
      <c r="A9" s="43" t="s">
        <v>592</v>
      </c>
      <c r="B9" s="41" t="s">
        <v>110</v>
      </c>
      <c r="C9" s="44">
        <v>333122416.77999997</v>
      </c>
      <c r="D9" s="41" t="s">
        <v>591</v>
      </c>
    </row>
    <row r="10" spans="1:8" x14ac:dyDescent="0.2">
      <c r="A10" s="43">
        <v>1121</v>
      </c>
      <c r="B10" s="41" t="s">
        <v>111</v>
      </c>
      <c r="C10" s="44">
        <v>0</v>
      </c>
    </row>
    <row r="11" spans="1:8" x14ac:dyDescent="0.2">
      <c r="A11" s="43">
        <v>1211</v>
      </c>
      <c r="B11" s="41" t="s">
        <v>112</v>
      </c>
      <c r="C11" s="44">
        <v>0</v>
      </c>
    </row>
    <row r="13" spans="1:8" x14ac:dyDescent="0.2">
      <c r="A13" s="40" t="s">
        <v>113</v>
      </c>
      <c r="B13" s="40"/>
      <c r="C13" s="40"/>
      <c r="D13" s="40"/>
      <c r="E13" s="40"/>
      <c r="F13" s="40"/>
      <c r="G13" s="40"/>
      <c r="H13" s="40"/>
    </row>
    <row r="14" spans="1:8" x14ac:dyDescent="0.2">
      <c r="A14" s="42" t="s">
        <v>105</v>
      </c>
      <c r="B14" s="42" t="s">
        <v>106</v>
      </c>
      <c r="C14" s="42" t="s">
        <v>107</v>
      </c>
      <c r="D14" s="42">
        <v>2019</v>
      </c>
      <c r="E14" s="42">
        <v>2018</v>
      </c>
      <c r="F14" s="42">
        <v>2017</v>
      </c>
      <c r="G14" s="42">
        <v>2016</v>
      </c>
      <c r="H14" s="42" t="s">
        <v>114</v>
      </c>
    </row>
    <row r="15" spans="1:8" x14ac:dyDescent="0.2">
      <c r="A15" s="43" t="s">
        <v>593</v>
      </c>
      <c r="B15" s="41" t="s">
        <v>115</v>
      </c>
      <c r="C15" s="44">
        <v>1185867566.3199997</v>
      </c>
      <c r="D15" s="44">
        <v>986289914.78999996</v>
      </c>
      <c r="E15" s="44">
        <v>0</v>
      </c>
      <c r="F15" s="44">
        <v>0</v>
      </c>
      <c r="G15" s="44">
        <v>0</v>
      </c>
    </row>
    <row r="16" spans="1:8" x14ac:dyDescent="0.2">
      <c r="A16" s="43">
        <v>1124</v>
      </c>
      <c r="B16" s="41" t="s">
        <v>116</v>
      </c>
      <c r="C16" s="44">
        <v>0</v>
      </c>
      <c r="D16" s="44">
        <v>0</v>
      </c>
      <c r="E16" s="44">
        <v>0</v>
      </c>
      <c r="F16" s="44">
        <v>0</v>
      </c>
      <c r="G16" s="44">
        <v>0</v>
      </c>
    </row>
    <row r="18" spans="1:8" x14ac:dyDescent="0.2">
      <c r="A18" s="40" t="s">
        <v>117</v>
      </c>
      <c r="B18" s="40"/>
      <c r="C18" s="40"/>
      <c r="D18" s="40"/>
      <c r="E18" s="40"/>
      <c r="F18" s="40"/>
      <c r="G18" s="40"/>
      <c r="H18" s="40"/>
    </row>
    <row r="19" spans="1:8" x14ac:dyDescent="0.2">
      <c r="A19" s="42" t="s">
        <v>105</v>
      </c>
      <c r="B19" s="42" t="s">
        <v>106</v>
      </c>
      <c r="C19" s="42" t="s">
        <v>107</v>
      </c>
      <c r="D19" s="42" t="s">
        <v>118</v>
      </c>
      <c r="E19" s="42" t="s">
        <v>119</v>
      </c>
      <c r="F19" s="42" t="s">
        <v>120</v>
      </c>
      <c r="G19" s="42" t="s">
        <v>121</v>
      </c>
      <c r="H19" s="42" t="s">
        <v>122</v>
      </c>
    </row>
    <row r="20" spans="1:8" x14ac:dyDescent="0.2">
      <c r="A20" s="43" t="s">
        <v>594</v>
      </c>
      <c r="B20" s="41" t="s">
        <v>123</v>
      </c>
      <c r="C20" s="44">
        <v>32885617.879999995</v>
      </c>
      <c r="D20" s="44">
        <v>0</v>
      </c>
      <c r="E20" s="44">
        <v>0</v>
      </c>
      <c r="F20" s="44">
        <v>0</v>
      </c>
      <c r="G20" s="44">
        <v>0</v>
      </c>
    </row>
    <row r="21" spans="1:8" x14ac:dyDescent="0.2">
      <c r="A21" s="43">
        <v>1125</v>
      </c>
      <c r="B21" s="41" t="s">
        <v>124</v>
      </c>
      <c r="C21" s="44">
        <v>0</v>
      </c>
      <c r="D21" s="44">
        <v>0</v>
      </c>
      <c r="E21" s="44">
        <v>0</v>
      </c>
      <c r="F21" s="44">
        <v>0</v>
      </c>
      <c r="G21" s="44">
        <v>0</v>
      </c>
    </row>
    <row r="22" spans="1:8" x14ac:dyDescent="0.2">
      <c r="A22" s="43">
        <v>1126</v>
      </c>
      <c r="B22" s="41" t="s">
        <v>125</v>
      </c>
      <c r="C22" s="44">
        <v>0</v>
      </c>
      <c r="D22" s="44"/>
      <c r="E22" s="44"/>
      <c r="F22" s="44"/>
      <c r="G22" s="44"/>
    </row>
    <row r="23" spans="1:8" x14ac:dyDescent="0.2">
      <c r="A23" s="43">
        <v>1129</v>
      </c>
      <c r="B23" s="41" t="s">
        <v>126</v>
      </c>
      <c r="C23" s="44">
        <v>8162998.4899999993</v>
      </c>
      <c r="D23" s="44"/>
      <c r="E23" s="44"/>
      <c r="F23" s="44"/>
      <c r="G23" s="44"/>
    </row>
    <row r="24" spans="1:8" x14ac:dyDescent="0.2">
      <c r="A24" s="43" t="s">
        <v>595</v>
      </c>
      <c r="B24" s="41" t="s">
        <v>127</v>
      </c>
      <c r="C24" s="44">
        <v>117119715.98</v>
      </c>
      <c r="D24" s="44">
        <v>0</v>
      </c>
      <c r="E24" s="44">
        <v>0</v>
      </c>
      <c r="F24" s="44">
        <v>0</v>
      </c>
      <c r="G24" s="44">
        <v>0</v>
      </c>
    </row>
    <row r="25" spans="1:8" x14ac:dyDescent="0.2">
      <c r="A25" s="43" t="s">
        <v>596</v>
      </c>
      <c r="B25" s="41" t="s">
        <v>128</v>
      </c>
      <c r="C25" s="44">
        <v>8926866.4600000009</v>
      </c>
      <c r="D25" s="44">
        <v>0</v>
      </c>
      <c r="E25" s="44">
        <v>0</v>
      </c>
      <c r="F25" s="44">
        <v>0</v>
      </c>
      <c r="G25" s="44">
        <v>0</v>
      </c>
    </row>
    <row r="26" spans="1:8" x14ac:dyDescent="0.2">
      <c r="A26" s="43">
        <v>1133</v>
      </c>
      <c r="B26" s="41" t="s">
        <v>129</v>
      </c>
      <c r="C26" s="44">
        <v>0</v>
      </c>
      <c r="D26" s="44">
        <v>0</v>
      </c>
      <c r="E26" s="44">
        <v>0</v>
      </c>
      <c r="F26" s="44">
        <v>0</v>
      </c>
      <c r="G26" s="44">
        <v>0</v>
      </c>
    </row>
    <row r="27" spans="1:8" x14ac:dyDescent="0.2">
      <c r="A27" s="43" t="s">
        <v>597</v>
      </c>
      <c r="B27" s="41" t="s">
        <v>130</v>
      </c>
      <c r="C27" s="44">
        <v>44657155.520000003</v>
      </c>
      <c r="D27" s="44">
        <v>0</v>
      </c>
      <c r="E27" s="44">
        <v>0</v>
      </c>
      <c r="F27" s="44">
        <v>0</v>
      </c>
      <c r="G27" s="44">
        <v>0</v>
      </c>
    </row>
    <row r="28" spans="1:8" x14ac:dyDescent="0.2">
      <c r="A28" s="43" t="s">
        <v>598</v>
      </c>
      <c r="B28" s="41" t="s">
        <v>131</v>
      </c>
      <c r="C28" s="44">
        <v>2414901.36</v>
      </c>
      <c r="D28" s="44">
        <v>0</v>
      </c>
      <c r="E28" s="44">
        <v>0</v>
      </c>
      <c r="F28" s="44">
        <v>0</v>
      </c>
      <c r="G28" s="44">
        <v>0</v>
      </c>
    </row>
    <row r="30" spans="1:8" x14ac:dyDescent="0.2">
      <c r="A30" s="40" t="s">
        <v>599</v>
      </c>
      <c r="B30" s="40"/>
      <c r="C30" s="40"/>
      <c r="D30" s="40"/>
      <c r="E30" s="40"/>
      <c r="F30" s="40"/>
      <c r="G30" s="40"/>
      <c r="H30" s="40"/>
    </row>
    <row r="31" spans="1:8" x14ac:dyDescent="0.2">
      <c r="A31" s="42" t="s">
        <v>105</v>
      </c>
      <c r="B31" s="42" t="s">
        <v>106</v>
      </c>
      <c r="C31" s="42" t="s">
        <v>107</v>
      </c>
      <c r="D31" s="42" t="s">
        <v>133</v>
      </c>
      <c r="E31" s="42" t="s">
        <v>134</v>
      </c>
      <c r="F31" s="42" t="s">
        <v>135</v>
      </c>
      <c r="G31" s="42" t="s">
        <v>136</v>
      </c>
      <c r="H31" s="42"/>
    </row>
    <row r="32" spans="1:8" x14ac:dyDescent="0.2">
      <c r="A32" s="43">
        <v>1140</v>
      </c>
      <c r="B32" s="41" t="s">
        <v>137</v>
      </c>
      <c r="C32" s="44">
        <v>0</v>
      </c>
    </row>
    <row r="33" spans="1:8" x14ac:dyDescent="0.2">
      <c r="A33" s="43">
        <v>1141</v>
      </c>
      <c r="B33" s="41" t="s">
        <v>138</v>
      </c>
      <c r="C33" s="44">
        <v>0</v>
      </c>
    </row>
    <row r="34" spans="1:8" x14ac:dyDescent="0.2">
      <c r="A34" s="43">
        <v>1142</v>
      </c>
      <c r="B34" s="41" t="s">
        <v>139</v>
      </c>
      <c r="C34" s="44">
        <v>0</v>
      </c>
    </row>
    <row r="35" spans="1:8" x14ac:dyDescent="0.2">
      <c r="A35" s="43">
        <v>1143</v>
      </c>
      <c r="B35" s="41" t="s">
        <v>140</v>
      </c>
      <c r="C35" s="44">
        <v>0</v>
      </c>
    </row>
    <row r="36" spans="1:8" x14ac:dyDescent="0.2">
      <c r="A36" s="43">
        <v>1144</v>
      </c>
      <c r="B36" s="41" t="s">
        <v>141</v>
      </c>
      <c r="C36" s="44">
        <v>0</v>
      </c>
    </row>
    <row r="37" spans="1:8" x14ac:dyDescent="0.2">
      <c r="A37" s="43">
        <v>1145</v>
      </c>
      <c r="B37" s="41" t="s">
        <v>142</v>
      </c>
      <c r="C37" s="44">
        <v>0</v>
      </c>
    </row>
    <row r="39" spans="1:8" x14ac:dyDescent="0.2">
      <c r="A39" s="40" t="s">
        <v>143</v>
      </c>
      <c r="B39" s="40"/>
      <c r="C39" s="40"/>
      <c r="D39" s="40"/>
      <c r="E39" s="40"/>
      <c r="F39" s="40"/>
      <c r="G39" s="40"/>
      <c r="H39" s="40"/>
    </row>
    <row r="40" spans="1:8" x14ac:dyDescent="0.2">
      <c r="A40" s="42" t="s">
        <v>105</v>
      </c>
      <c r="B40" s="42" t="s">
        <v>106</v>
      </c>
      <c r="C40" s="42" t="s">
        <v>107</v>
      </c>
      <c r="D40" s="42" t="s">
        <v>144</v>
      </c>
      <c r="E40" s="42" t="s">
        <v>145</v>
      </c>
      <c r="F40" s="42" t="s">
        <v>146</v>
      </c>
      <c r="G40" s="42"/>
      <c r="H40" s="42"/>
    </row>
    <row r="41" spans="1:8" x14ac:dyDescent="0.2">
      <c r="A41" s="43">
        <v>1150</v>
      </c>
      <c r="B41" s="41" t="s">
        <v>147</v>
      </c>
      <c r="C41" s="44">
        <v>50443648.18999999</v>
      </c>
    </row>
    <row r="42" spans="1:8" x14ac:dyDescent="0.2">
      <c r="A42" s="43" t="s">
        <v>600</v>
      </c>
      <c r="B42" s="41" t="s">
        <v>148</v>
      </c>
      <c r="C42" s="44">
        <v>50443648.18999999</v>
      </c>
      <c r="D42" s="41" t="s">
        <v>601</v>
      </c>
    </row>
    <row r="44" spans="1:8" x14ac:dyDescent="0.2">
      <c r="A44" s="40" t="s">
        <v>149</v>
      </c>
      <c r="B44" s="40"/>
      <c r="C44" s="40"/>
      <c r="D44" s="40"/>
      <c r="E44" s="40"/>
      <c r="F44" s="40"/>
      <c r="G44" s="40"/>
      <c r="H44" s="40"/>
    </row>
    <row r="45" spans="1:8" x14ac:dyDescent="0.2">
      <c r="A45" s="42" t="s">
        <v>105</v>
      </c>
      <c r="B45" s="42" t="s">
        <v>106</v>
      </c>
      <c r="C45" s="42" t="s">
        <v>107</v>
      </c>
      <c r="D45" s="42" t="s">
        <v>108</v>
      </c>
      <c r="E45" s="42" t="s">
        <v>122</v>
      </c>
      <c r="F45" s="42"/>
      <c r="G45" s="42"/>
      <c r="H45" s="42"/>
    </row>
    <row r="46" spans="1:8" x14ac:dyDescent="0.2">
      <c r="A46" s="43">
        <v>1213</v>
      </c>
      <c r="B46" s="41" t="s">
        <v>150</v>
      </c>
      <c r="C46" s="44">
        <v>0</v>
      </c>
    </row>
    <row r="48" spans="1:8" x14ac:dyDescent="0.2">
      <c r="A48" s="40" t="s">
        <v>151</v>
      </c>
      <c r="B48" s="40"/>
      <c r="C48" s="40"/>
      <c r="D48" s="40"/>
      <c r="E48" s="40"/>
      <c r="F48" s="40"/>
      <c r="G48" s="40"/>
      <c r="H48" s="40"/>
    </row>
    <row r="49" spans="1:9" x14ac:dyDescent="0.2">
      <c r="A49" s="42" t="s">
        <v>105</v>
      </c>
      <c r="B49" s="42" t="s">
        <v>106</v>
      </c>
      <c r="C49" s="42" t="s">
        <v>107</v>
      </c>
      <c r="D49" s="42"/>
      <c r="E49" s="42"/>
      <c r="F49" s="42"/>
      <c r="G49" s="42"/>
      <c r="H49" s="42"/>
    </row>
    <row r="50" spans="1:9" x14ac:dyDescent="0.2">
      <c r="A50" s="43">
        <v>1214</v>
      </c>
      <c r="B50" s="41" t="s">
        <v>152</v>
      </c>
      <c r="C50" s="44">
        <v>0</v>
      </c>
    </row>
    <row r="52" spans="1:9" x14ac:dyDescent="0.2">
      <c r="A52" s="40" t="s">
        <v>153</v>
      </c>
      <c r="B52" s="40"/>
      <c r="C52" s="40"/>
      <c r="D52" s="40"/>
      <c r="E52" s="40"/>
      <c r="F52" s="40"/>
      <c r="G52" s="40"/>
      <c r="H52" s="40"/>
      <c r="I52" s="40"/>
    </row>
    <row r="53" spans="1:9" x14ac:dyDescent="0.2">
      <c r="A53" s="42" t="s">
        <v>105</v>
      </c>
      <c r="B53" s="42" t="s">
        <v>106</v>
      </c>
      <c r="C53" s="42" t="s">
        <v>107</v>
      </c>
      <c r="D53" s="42" t="s">
        <v>154</v>
      </c>
      <c r="E53" s="42" t="s">
        <v>155</v>
      </c>
      <c r="F53" s="42" t="s">
        <v>144</v>
      </c>
      <c r="G53" s="42" t="s">
        <v>156</v>
      </c>
      <c r="H53" s="42" t="s">
        <v>157</v>
      </c>
      <c r="I53" s="42" t="s">
        <v>602</v>
      </c>
    </row>
    <row r="54" spans="1:9" x14ac:dyDescent="0.2">
      <c r="A54" s="43">
        <v>1230</v>
      </c>
      <c r="B54" s="41" t="s">
        <v>158</v>
      </c>
      <c r="C54" s="44">
        <v>15369876129.49</v>
      </c>
      <c r="D54" s="44">
        <v>488271310.77000052</v>
      </c>
      <c r="E54" s="44">
        <v>-7877733567.8399982</v>
      </c>
    </row>
    <row r="55" spans="1:9" x14ac:dyDescent="0.2">
      <c r="A55" s="43" t="s">
        <v>603</v>
      </c>
      <c r="B55" s="41" t="s">
        <v>159</v>
      </c>
      <c r="C55" s="44">
        <v>495791264.99000001</v>
      </c>
      <c r="D55" s="44">
        <v>0</v>
      </c>
      <c r="E55" s="44">
        <v>0</v>
      </c>
    </row>
    <row r="56" spans="1:9" x14ac:dyDescent="0.2">
      <c r="A56" s="43">
        <v>1232</v>
      </c>
      <c r="B56" s="41" t="s">
        <v>160</v>
      </c>
      <c r="C56" s="44">
        <v>0</v>
      </c>
      <c r="D56" s="44">
        <v>0</v>
      </c>
      <c r="E56" s="44">
        <v>0</v>
      </c>
    </row>
    <row r="57" spans="1:9" x14ac:dyDescent="0.2">
      <c r="A57" s="43" t="s">
        <v>604</v>
      </c>
      <c r="B57" s="41" t="s">
        <v>161</v>
      </c>
      <c r="C57" s="44">
        <v>134198946.16</v>
      </c>
      <c r="D57" s="44">
        <v>4585361.6699999971</v>
      </c>
      <c r="E57" s="44">
        <v>-67897991.74000001</v>
      </c>
      <c r="F57" s="41" t="s">
        <v>605</v>
      </c>
      <c r="G57" s="126" t="s">
        <v>606</v>
      </c>
      <c r="H57" s="41" t="s">
        <v>607</v>
      </c>
    </row>
    <row r="58" spans="1:9" x14ac:dyDescent="0.2">
      <c r="A58" s="43" t="s">
        <v>608</v>
      </c>
      <c r="B58" s="41" t="s">
        <v>162</v>
      </c>
      <c r="C58" s="44">
        <v>13822738742.960001</v>
      </c>
      <c r="D58" s="44">
        <v>483685949.1000005</v>
      </c>
      <c r="E58" s="44">
        <v>-7809835576.0999985</v>
      </c>
      <c r="F58" s="41" t="s">
        <v>605</v>
      </c>
      <c r="G58" s="126" t="s">
        <v>606</v>
      </c>
      <c r="H58" s="41" t="s">
        <v>607</v>
      </c>
    </row>
    <row r="59" spans="1:9" x14ac:dyDescent="0.2">
      <c r="A59" s="43" t="s">
        <v>609</v>
      </c>
      <c r="B59" s="41" t="s">
        <v>163</v>
      </c>
      <c r="C59" s="44">
        <v>859549067.81999958</v>
      </c>
      <c r="D59" s="44">
        <v>0</v>
      </c>
      <c r="E59" s="44">
        <v>0</v>
      </c>
    </row>
    <row r="60" spans="1:9" x14ac:dyDescent="0.2">
      <c r="A60" s="43" t="s">
        <v>610</v>
      </c>
      <c r="B60" s="41" t="s">
        <v>164</v>
      </c>
      <c r="C60" s="44">
        <v>57598107.560000002</v>
      </c>
      <c r="D60" s="44">
        <v>0</v>
      </c>
      <c r="E60" s="44">
        <v>0</v>
      </c>
    </row>
    <row r="61" spans="1:9" x14ac:dyDescent="0.2">
      <c r="A61" s="43">
        <v>1239</v>
      </c>
      <c r="B61" s="41" t="s">
        <v>165</v>
      </c>
      <c r="C61" s="44">
        <v>0</v>
      </c>
      <c r="D61" s="44">
        <v>0</v>
      </c>
      <c r="E61" s="44">
        <v>0</v>
      </c>
    </row>
    <row r="62" spans="1:9" x14ac:dyDescent="0.2">
      <c r="A62" s="43">
        <v>1240</v>
      </c>
      <c r="B62" s="41" t="s">
        <v>166</v>
      </c>
      <c r="C62" s="44">
        <v>554556576.20999992</v>
      </c>
      <c r="D62" s="44">
        <v>51052515.040000007</v>
      </c>
      <c r="E62" s="44">
        <v>-344085878.07999998</v>
      </c>
    </row>
    <row r="63" spans="1:9" x14ac:dyDescent="0.2">
      <c r="A63" s="43" t="s">
        <v>611</v>
      </c>
      <c r="B63" s="41" t="s">
        <v>167</v>
      </c>
      <c r="C63" s="44">
        <v>132298064.3</v>
      </c>
      <c r="D63" s="44">
        <v>13833510.540000007</v>
      </c>
      <c r="E63" s="44">
        <v>-98517765.109999999</v>
      </c>
      <c r="F63" s="41" t="s">
        <v>605</v>
      </c>
      <c r="G63" s="126" t="s">
        <v>612</v>
      </c>
      <c r="H63" s="41" t="s">
        <v>607</v>
      </c>
    </row>
    <row r="64" spans="1:9" x14ac:dyDescent="0.2">
      <c r="A64" s="43">
        <v>1242</v>
      </c>
      <c r="B64" s="41" t="s">
        <v>168</v>
      </c>
      <c r="C64" s="44">
        <v>0</v>
      </c>
      <c r="D64" s="44">
        <v>0</v>
      </c>
      <c r="E64" s="44">
        <v>0</v>
      </c>
    </row>
    <row r="65" spans="1:9" x14ac:dyDescent="0.2">
      <c r="A65" s="43">
        <v>1243</v>
      </c>
      <c r="B65" s="41" t="s">
        <v>169</v>
      </c>
      <c r="C65" s="44">
        <v>0</v>
      </c>
      <c r="D65" s="44">
        <v>0</v>
      </c>
      <c r="E65" s="44">
        <v>0</v>
      </c>
    </row>
    <row r="66" spans="1:9" x14ac:dyDescent="0.2">
      <c r="A66" s="43" t="s">
        <v>613</v>
      </c>
      <c r="B66" s="41" t="s">
        <v>170</v>
      </c>
      <c r="C66" s="44">
        <v>128416011.62999997</v>
      </c>
      <c r="D66" s="44">
        <v>19425267.25</v>
      </c>
      <c r="E66" s="44">
        <v>-117843411.43999998</v>
      </c>
      <c r="F66" s="41" t="s">
        <v>605</v>
      </c>
      <c r="G66" s="41" t="s">
        <v>614</v>
      </c>
      <c r="H66" s="41" t="s">
        <v>607</v>
      </c>
    </row>
    <row r="67" spans="1:9" x14ac:dyDescent="0.2">
      <c r="A67" s="43">
        <v>1245</v>
      </c>
      <c r="B67" s="41" t="s">
        <v>171</v>
      </c>
      <c r="C67" s="44">
        <v>0</v>
      </c>
      <c r="D67" s="44">
        <v>0</v>
      </c>
      <c r="E67" s="44">
        <v>0</v>
      </c>
    </row>
    <row r="68" spans="1:9" x14ac:dyDescent="0.2">
      <c r="A68" s="43" t="s">
        <v>615</v>
      </c>
      <c r="B68" s="41" t="s">
        <v>172</v>
      </c>
      <c r="C68" s="44">
        <v>293842500.27999997</v>
      </c>
      <c r="D68" s="44">
        <v>17793737.25</v>
      </c>
      <c r="E68" s="44">
        <v>-127724701.52999999</v>
      </c>
      <c r="F68" s="41" t="s">
        <v>605</v>
      </c>
      <c r="G68" s="41" t="s">
        <v>616</v>
      </c>
      <c r="H68" s="41" t="s">
        <v>607</v>
      </c>
    </row>
    <row r="69" spans="1:9" x14ac:dyDescent="0.2">
      <c r="A69" s="43">
        <v>1247</v>
      </c>
      <c r="B69" s="41" t="s">
        <v>173</v>
      </c>
      <c r="C69" s="44">
        <v>0</v>
      </c>
      <c r="D69" s="44">
        <v>0</v>
      </c>
      <c r="E69" s="44">
        <v>0</v>
      </c>
    </row>
    <row r="70" spans="1:9" x14ac:dyDescent="0.2">
      <c r="A70" s="43">
        <v>1248</v>
      </c>
      <c r="B70" s="41" t="s">
        <v>174</v>
      </c>
      <c r="C70" s="44">
        <v>0</v>
      </c>
      <c r="D70" s="44">
        <v>0</v>
      </c>
      <c r="E70" s="44">
        <v>0</v>
      </c>
    </row>
    <row r="72" spans="1:9" x14ac:dyDescent="0.2">
      <c r="A72" s="40" t="s">
        <v>175</v>
      </c>
      <c r="B72" s="40"/>
      <c r="C72" s="40"/>
      <c r="D72" s="40"/>
      <c r="E72" s="40"/>
      <c r="F72" s="40"/>
      <c r="G72" s="40"/>
      <c r="H72" s="40"/>
      <c r="I72" s="40"/>
    </row>
    <row r="73" spans="1:9" x14ac:dyDescent="0.2">
      <c r="A73" s="42" t="s">
        <v>105</v>
      </c>
      <c r="B73" s="42" t="s">
        <v>106</v>
      </c>
      <c r="C73" s="42" t="s">
        <v>107</v>
      </c>
      <c r="D73" s="42" t="s">
        <v>176</v>
      </c>
      <c r="E73" s="42" t="s">
        <v>177</v>
      </c>
      <c r="F73" s="42" t="s">
        <v>144</v>
      </c>
      <c r="G73" s="42" t="s">
        <v>156</v>
      </c>
      <c r="H73" s="42" t="s">
        <v>157</v>
      </c>
      <c r="I73" s="42" t="s">
        <v>602</v>
      </c>
    </row>
    <row r="74" spans="1:9" x14ac:dyDescent="0.2">
      <c r="A74" s="43">
        <v>1250</v>
      </c>
      <c r="B74" s="41" t="s">
        <v>178</v>
      </c>
      <c r="C74" s="44">
        <v>79644411.079999998</v>
      </c>
      <c r="D74" s="44">
        <v>12339809.710000001</v>
      </c>
      <c r="E74" s="44">
        <v>-70881900.219999999</v>
      </c>
    </row>
    <row r="75" spans="1:9" x14ac:dyDescent="0.2">
      <c r="A75" s="43" t="s">
        <v>617</v>
      </c>
      <c r="B75" s="41" t="s">
        <v>179</v>
      </c>
      <c r="C75" s="44">
        <v>20914544.080000002</v>
      </c>
      <c r="D75" s="44">
        <v>988005.34</v>
      </c>
      <c r="E75" s="44">
        <v>-19718200.390000001</v>
      </c>
      <c r="H75" s="41" t="s">
        <v>618</v>
      </c>
    </row>
    <row r="76" spans="1:9" x14ac:dyDescent="0.2">
      <c r="A76" s="43" t="s">
        <v>619</v>
      </c>
      <c r="B76" s="41" t="s">
        <v>180</v>
      </c>
      <c r="C76" s="44">
        <v>89114.97</v>
      </c>
      <c r="D76" s="44">
        <v>0</v>
      </c>
      <c r="E76" s="44">
        <v>0</v>
      </c>
    </row>
    <row r="77" spans="1:9" x14ac:dyDescent="0.2">
      <c r="A77" s="43">
        <v>1253</v>
      </c>
      <c r="B77" s="41" t="s">
        <v>181</v>
      </c>
      <c r="C77" s="44">
        <v>0</v>
      </c>
      <c r="D77" s="44">
        <v>0</v>
      </c>
      <c r="E77" s="44">
        <v>0</v>
      </c>
    </row>
    <row r="78" spans="1:9" x14ac:dyDescent="0.2">
      <c r="A78" s="43" t="s">
        <v>620</v>
      </c>
      <c r="B78" s="41" t="s">
        <v>182</v>
      </c>
      <c r="C78" s="44">
        <v>58640752.029999994</v>
      </c>
      <c r="D78" s="44">
        <v>11351804.370000001</v>
      </c>
      <c r="E78" s="44">
        <v>-51163699.830000006</v>
      </c>
      <c r="H78" s="41" t="s">
        <v>618</v>
      </c>
    </row>
    <row r="79" spans="1:9" x14ac:dyDescent="0.2">
      <c r="A79" s="43">
        <v>1259</v>
      </c>
      <c r="B79" s="41" t="s">
        <v>183</v>
      </c>
      <c r="C79" s="44">
        <v>0</v>
      </c>
      <c r="D79" s="44">
        <v>0</v>
      </c>
      <c r="E79" s="44">
        <v>0</v>
      </c>
    </row>
    <row r="80" spans="1:9" x14ac:dyDescent="0.2">
      <c r="A80" s="43">
        <v>1270</v>
      </c>
      <c r="B80" s="41" t="s">
        <v>184</v>
      </c>
      <c r="C80" s="44">
        <v>0</v>
      </c>
      <c r="D80" s="44">
        <v>0</v>
      </c>
      <c r="E80" s="44">
        <v>0</v>
      </c>
    </row>
    <row r="81" spans="1:8" x14ac:dyDescent="0.2">
      <c r="A81" s="43" t="s">
        <v>621</v>
      </c>
      <c r="B81" s="41" t="s">
        <v>185</v>
      </c>
      <c r="C81" s="44">
        <v>0</v>
      </c>
      <c r="D81" s="44">
        <v>0</v>
      </c>
      <c r="E81" s="44">
        <v>0</v>
      </c>
    </row>
    <row r="82" spans="1:8" x14ac:dyDescent="0.2">
      <c r="A82" s="43">
        <v>1272</v>
      </c>
      <c r="B82" s="41" t="s">
        <v>186</v>
      </c>
      <c r="C82" s="44">
        <v>0</v>
      </c>
      <c r="D82" s="44">
        <v>0</v>
      </c>
      <c r="E82" s="44">
        <v>0</v>
      </c>
    </row>
    <row r="83" spans="1:8" x14ac:dyDescent="0.2">
      <c r="A83" s="43">
        <v>1273</v>
      </c>
      <c r="B83" s="41" t="s">
        <v>187</v>
      </c>
      <c r="C83" s="44">
        <v>0</v>
      </c>
      <c r="D83" s="44">
        <v>0</v>
      </c>
      <c r="E83" s="44">
        <v>0</v>
      </c>
    </row>
    <row r="84" spans="1:8" x14ac:dyDescent="0.2">
      <c r="A84" s="43">
        <v>1274</v>
      </c>
      <c r="B84" s="41" t="s">
        <v>188</v>
      </c>
      <c r="C84" s="44">
        <v>0</v>
      </c>
      <c r="D84" s="44">
        <v>0</v>
      </c>
      <c r="E84" s="44">
        <v>0</v>
      </c>
    </row>
    <row r="85" spans="1:8" x14ac:dyDescent="0.2">
      <c r="A85" s="43">
        <v>1275</v>
      </c>
      <c r="B85" s="41" t="s">
        <v>189</v>
      </c>
      <c r="C85" s="44">
        <v>0</v>
      </c>
      <c r="D85" s="44">
        <v>0</v>
      </c>
      <c r="E85" s="44">
        <v>0</v>
      </c>
    </row>
    <row r="86" spans="1:8" x14ac:dyDescent="0.2">
      <c r="A86" s="43">
        <v>1279</v>
      </c>
      <c r="B86" s="41" t="s">
        <v>190</v>
      </c>
      <c r="C86" s="44">
        <v>0</v>
      </c>
      <c r="D86" s="44">
        <v>0</v>
      </c>
      <c r="E86" s="44">
        <v>0</v>
      </c>
    </row>
    <row r="88" spans="1:8" x14ac:dyDescent="0.2">
      <c r="A88" s="40" t="s">
        <v>191</v>
      </c>
      <c r="B88" s="40"/>
      <c r="C88" s="40"/>
      <c r="D88" s="40"/>
      <c r="E88" s="40"/>
      <c r="F88" s="40"/>
      <c r="G88" s="40"/>
      <c r="H88" s="40"/>
    </row>
    <row r="89" spans="1:8" x14ac:dyDescent="0.2">
      <c r="A89" s="42" t="s">
        <v>105</v>
      </c>
      <c r="B89" s="42" t="s">
        <v>106</v>
      </c>
      <c r="C89" s="42" t="s">
        <v>107</v>
      </c>
      <c r="D89" s="42" t="s">
        <v>192</v>
      </c>
      <c r="E89" s="42"/>
      <c r="F89" s="42"/>
      <c r="G89" s="42"/>
      <c r="H89" s="42"/>
    </row>
    <row r="90" spans="1:8" x14ac:dyDescent="0.2">
      <c r="A90" s="43">
        <v>1160</v>
      </c>
      <c r="B90" s="41" t="s">
        <v>193</v>
      </c>
      <c r="C90" s="44">
        <v>-436787816.45000005</v>
      </c>
    </row>
    <row r="91" spans="1:8" x14ac:dyDescent="0.2">
      <c r="A91" s="43" t="s">
        <v>622</v>
      </c>
      <c r="B91" s="41" t="s">
        <v>194</v>
      </c>
      <c r="C91" s="44">
        <v>-435778943.48000002</v>
      </c>
      <c r="D91" s="41" t="s">
        <v>623</v>
      </c>
    </row>
    <row r="92" spans="1:8" x14ac:dyDescent="0.2">
      <c r="A92" s="43" t="s">
        <v>624</v>
      </c>
      <c r="B92" s="41" t="s">
        <v>195</v>
      </c>
      <c r="C92" s="44">
        <v>-1008872.97</v>
      </c>
      <c r="D92" s="41" t="s">
        <v>625</v>
      </c>
    </row>
    <row r="94" spans="1:8" x14ac:dyDescent="0.2">
      <c r="A94" s="40" t="s">
        <v>196</v>
      </c>
      <c r="B94" s="40"/>
      <c r="C94" s="40"/>
      <c r="D94" s="40"/>
      <c r="E94" s="40"/>
      <c r="F94" s="40"/>
      <c r="G94" s="40"/>
      <c r="H94" s="40"/>
    </row>
    <row r="95" spans="1:8" x14ac:dyDescent="0.2">
      <c r="A95" s="42" t="s">
        <v>105</v>
      </c>
      <c r="B95" s="42" t="s">
        <v>106</v>
      </c>
      <c r="C95" s="42" t="s">
        <v>107</v>
      </c>
      <c r="D95" s="42" t="s">
        <v>122</v>
      </c>
      <c r="E95" s="42"/>
      <c r="F95" s="42"/>
      <c r="G95" s="42"/>
      <c r="H95" s="42"/>
    </row>
    <row r="96" spans="1:8" x14ac:dyDescent="0.2">
      <c r="A96" s="43">
        <v>1290</v>
      </c>
      <c r="B96" s="41" t="s">
        <v>197</v>
      </c>
      <c r="C96" s="44">
        <v>0</v>
      </c>
    </row>
    <row r="97" spans="1:8" x14ac:dyDescent="0.2">
      <c r="A97" s="43">
        <v>1291</v>
      </c>
      <c r="B97" s="41" t="s">
        <v>198</v>
      </c>
      <c r="C97" s="44">
        <v>0</v>
      </c>
    </row>
    <row r="98" spans="1:8" x14ac:dyDescent="0.2">
      <c r="A98" s="43">
        <v>1292</v>
      </c>
      <c r="B98" s="41" t="s">
        <v>199</v>
      </c>
      <c r="C98" s="44">
        <v>0</v>
      </c>
    </row>
    <row r="99" spans="1:8" x14ac:dyDescent="0.2">
      <c r="A99" s="43">
        <v>1293</v>
      </c>
      <c r="B99" s="41" t="s">
        <v>200</v>
      </c>
      <c r="C99" s="44">
        <v>0</v>
      </c>
    </row>
    <row r="101" spans="1:8" x14ac:dyDescent="0.2">
      <c r="A101" s="40" t="s">
        <v>201</v>
      </c>
      <c r="B101" s="40"/>
      <c r="C101" s="40"/>
      <c r="D101" s="40"/>
      <c r="E101" s="40"/>
      <c r="F101" s="40"/>
      <c r="G101" s="40"/>
      <c r="H101" s="40"/>
    </row>
    <row r="102" spans="1:8" x14ac:dyDescent="0.2">
      <c r="A102" s="42" t="s">
        <v>105</v>
      </c>
      <c r="B102" s="42" t="s">
        <v>106</v>
      </c>
      <c r="C102" s="42" t="s">
        <v>107</v>
      </c>
      <c r="D102" s="42" t="s">
        <v>118</v>
      </c>
      <c r="E102" s="42" t="s">
        <v>119</v>
      </c>
      <c r="F102" s="42" t="s">
        <v>120</v>
      </c>
      <c r="G102" s="42" t="s">
        <v>202</v>
      </c>
      <c r="H102" s="42" t="s">
        <v>203</v>
      </c>
    </row>
    <row r="103" spans="1:8" x14ac:dyDescent="0.2">
      <c r="A103" s="43">
        <v>2110</v>
      </c>
      <c r="B103" s="41" t="s">
        <v>204</v>
      </c>
      <c r="C103" s="44">
        <v>-150000765.68999997</v>
      </c>
      <c r="D103" s="44">
        <v>0</v>
      </c>
      <c r="E103" s="44">
        <v>0</v>
      </c>
      <c r="F103" s="44">
        <v>0</v>
      </c>
      <c r="G103" s="44">
        <v>0</v>
      </c>
    </row>
    <row r="104" spans="1:8" x14ac:dyDescent="0.2">
      <c r="A104" s="43" t="s">
        <v>626</v>
      </c>
      <c r="B104" s="41" t="s">
        <v>205</v>
      </c>
      <c r="C104" s="44">
        <v>-1293.43</v>
      </c>
      <c r="D104" s="44">
        <v>0</v>
      </c>
      <c r="E104" s="44">
        <v>0</v>
      </c>
      <c r="F104" s="44">
        <v>0</v>
      </c>
      <c r="G104" s="44">
        <v>0</v>
      </c>
    </row>
    <row r="105" spans="1:8" x14ac:dyDescent="0.2">
      <c r="A105" s="43" t="s">
        <v>627</v>
      </c>
      <c r="B105" s="41" t="s">
        <v>206</v>
      </c>
      <c r="C105" s="44">
        <v>-48894764.490000002</v>
      </c>
      <c r="D105" s="44">
        <v>0</v>
      </c>
      <c r="E105" s="44">
        <v>0</v>
      </c>
      <c r="F105" s="44">
        <v>0</v>
      </c>
      <c r="G105" s="44">
        <v>0</v>
      </c>
    </row>
    <row r="106" spans="1:8" x14ac:dyDescent="0.2">
      <c r="A106" s="43" t="s">
        <v>628</v>
      </c>
      <c r="B106" s="41" t="s">
        <v>207</v>
      </c>
      <c r="C106" s="44">
        <v>-2808576.370000001</v>
      </c>
      <c r="D106" s="44">
        <v>0</v>
      </c>
      <c r="E106" s="44">
        <v>0</v>
      </c>
      <c r="F106" s="44">
        <v>0</v>
      </c>
      <c r="G106" s="44">
        <v>0</v>
      </c>
    </row>
    <row r="107" spans="1:8" x14ac:dyDescent="0.2">
      <c r="A107" s="43" t="s">
        <v>629</v>
      </c>
      <c r="B107" s="41" t="s">
        <v>208</v>
      </c>
      <c r="C107" s="44">
        <v>-466.89</v>
      </c>
      <c r="D107" s="44">
        <v>0</v>
      </c>
      <c r="E107" s="44">
        <v>0</v>
      </c>
      <c r="F107" s="44">
        <v>0</v>
      </c>
      <c r="G107" s="44">
        <v>0</v>
      </c>
    </row>
    <row r="108" spans="1:8" x14ac:dyDescent="0.2">
      <c r="A108" s="43" t="s">
        <v>630</v>
      </c>
      <c r="B108" s="41" t="s">
        <v>209</v>
      </c>
      <c r="C108" s="44">
        <v>0</v>
      </c>
      <c r="D108" s="44">
        <v>0</v>
      </c>
      <c r="E108" s="44">
        <v>0</v>
      </c>
      <c r="F108" s="44">
        <v>0</v>
      </c>
      <c r="G108" s="44">
        <v>0</v>
      </c>
    </row>
    <row r="109" spans="1:8" x14ac:dyDescent="0.2">
      <c r="A109" s="43">
        <v>2116</v>
      </c>
      <c r="B109" s="41" t="s">
        <v>210</v>
      </c>
      <c r="C109" s="44">
        <v>0</v>
      </c>
      <c r="D109" s="44">
        <v>0</v>
      </c>
      <c r="E109" s="44">
        <v>0</v>
      </c>
      <c r="F109" s="44">
        <v>0</v>
      </c>
      <c r="G109" s="44">
        <v>0</v>
      </c>
    </row>
    <row r="110" spans="1:8" x14ac:dyDescent="0.2">
      <c r="A110" s="43" t="s">
        <v>631</v>
      </c>
      <c r="B110" s="41" t="s">
        <v>211</v>
      </c>
      <c r="C110" s="44">
        <v>-97040982.089999989</v>
      </c>
      <c r="D110" s="44">
        <v>0</v>
      </c>
      <c r="E110" s="44">
        <v>0</v>
      </c>
      <c r="F110" s="44">
        <v>0</v>
      </c>
      <c r="G110" s="44">
        <v>0</v>
      </c>
    </row>
    <row r="111" spans="1:8" x14ac:dyDescent="0.2">
      <c r="A111" s="43">
        <v>2118</v>
      </c>
      <c r="B111" s="41" t="s">
        <v>212</v>
      </c>
      <c r="C111" s="44">
        <v>0</v>
      </c>
      <c r="D111" s="44">
        <v>0</v>
      </c>
      <c r="E111" s="44">
        <v>0</v>
      </c>
      <c r="F111" s="44">
        <v>0</v>
      </c>
      <c r="G111" s="44">
        <v>0</v>
      </c>
    </row>
    <row r="112" spans="1:8" x14ac:dyDescent="0.2">
      <c r="A112" s="43" t="s">
        <v>632</v>
      </c>
      <c r="B112" s="41" t="s">
        <v>213</v>
      </c>
      <c r="C112" s="44">
        <v>-1254682.42</v>
      </c>
      <c r="D112" s="44">
        <v>0</v>
      </c>
      <c r="E112" s="44">
        <v>0</v>
      </c>
      <c r="F112" s="44">
        <v>0</v>
      </c>
      <c r="G112" s="44">
        <v>0</v>
      </c>
    </row>
    <row r="113" spans="1:8" x14ac:dyDescent="0.2">
      <c r="A113" s="43">
        <v>2120</v>
      </c>
      <c r="B113" s="41" t="s">
        <v>214</v>
      </c>
      <c r="C113" s="44">
        <v>0</v>
      </c>
      <c r="D113" s="44">
        <v>0</v>
      </c>
      <c r="E113" s="44">
        <v>0</v>
      </c>
      <c r="F113" s="44">
        <v>0</v>
      </c>
      <c r="G113" s="44">
        <v>0</v>
      </c>
    </row>
    <row r="114" spans="1:8" x14ac:dyDescent="0.2">
      <c r="A114" s="43">
        <v>2121</v>
      </c>
      <c r="B114" s="41" t="s">
        <v>215</v>
      </c>
      <c r="C114" s="44">
        <v>0</v>
      </c>
      <c r="D114" s="44">
        <v>0</v>
      </c>
      <c r="E114" s="44">
        <v>0</v>
      </c>
      <c r="F114" s="44">
        <v>0</v>
      </c>
      <c r="G114" s="44">
        <v>0</v>
      </c>
    </row>
    <row r="115" spans="1:8" x14ac:dyDescent="0.2">
      <c r="A115" s="43">
        <v>2122</v>
      </c>
      <c r="B115" s="41" t="s">
        <v>216</v>
      </c>
      <c r="C115" s="44">
        <v>0</v>
      </c>
      <c r="D115" s="44">
        <v>0</v>
      </c>
      <c r="E115" s="44">
        <v>0</v>
      </c>
      <c r="F115" s="44">
        <v>0</v>
      </c>
      <c r="G115" s="44">
        <v>0</v>
      </c>
    </row>
    <row r="116" spans="1:8" x14ac:dyDescent="0.2">
      <c r="A116" s="43">
        <v>2129</v>
      </c>
      <c r="B116" s="41" t="s">
        <v>217</v>
      </c>
      <c r="C116" s="44">
        <v>0</v>
      </c>
      <c r="D116" s="44">
        <v>0</v>
      </c>
      <c r="E116" s="44">
        <v>0</v>
      </c>
      <c r="F116" s="44">
        <v>0</v>
      </c>
      <c r="G116" s="44">
        <v>0</v>
      </c>
    </row>
    <row r="118" spans="1:8" x14ac:dyDescent="0.2">
      <c r="A118" s="40" t="s">
        <v>218</v>
      </c>
      <c r="B118" s="40"/>
      <c r="C118" s="40"/>
      <c r="D118" s="40"/>
      <c r="E118" s="40"/>
      <c r="F118" s="40"/>
      <c r="G118" s="40"/>
      <c r="H118" s="40"/>
    </row>
    <row r="119" spans="1:8" x14ac:dyDescent="0.2">
      <c r="A119" s="42" t="s">
        <v>105</v>
      </c>
      <c r="B119" s="42" t="s">
        <v>106</v>
      </c>
      <c r="C119" s="42" t="s">
        <v>107</v>
      </c>
      <c r="D119" s="42" t="s">
        <v>219</v>
      </c>
      <c r="E119" s="42" t="s">
        <v>122</v>
      </c>
      <c r="F119" s="42"/>
      <c r="G119" s="42"/>
      <c r="H119" s="42"/>
    </row>
    <row r="120" spans="1:8" x14ac:dyDescent="0.2">
      <c r="A120" s="43">
        <v>2160</v>
      </c>
      <c r="B120" s="41" t="s">
        <v>220</v>
      </c>
      <c r="C120" s="44">
        <v>0</v>
      </c>
    </row>
    <row r="121" spans="1:8" x14ac:dyDescent="0.2">
      <c r="A121" s="43">
        <v>2161</v>
      </c>
      <c r="B121" s="41" t="s">
        <v>221</v>
      </c>
      <c r="C121" s="44">
        <v>0</v>
      </c>
    </row>
    <row r="122" spans="1:8" x14ac:dyDescent="0.2">
      <c r="A122" s="43">
        <v>2162</v>
      </c>
      <c r="B122" s="41" t="s">
        <v>222</v>
      </c>
      <c r="C122" s="44">
        <v>0</v>
      </c>
    </row>
    <row r="123" spans="1:8" x14ac:dyDescent="0.2">
      <c r="A123" s="43">
        <v>2163</v>
      </c>
      <c r="B123" s="41" t="s">
        <v>223</v>
      </c>
      <c r="C123" s="44">
        <v>0</v>
      </c>
    </row>
    <row r="124" spans="1:8" x14ac:dyDescent="0.2">
      <c r="A124" s="43" t="s">
        <v>633</v>
      </c>
      <c r="B124" s="41" t="s">
        <v>224</v>
      </c>
      <c r="C124" s="44">
        <v>0</v>
      </c>
    </row>
    <row r="125" spans="1:8" x14ac:dyDescent="0.2">
      <c r="A125" s="43">
        <v>2165</v>
      </c>
      <c r="B125" s="41" t="s">
        <v>225</v>
      </c>
      <c r="C125" s="44">
        <v>0</v>
      </c>
    </row>
    <row r="126" spans="1:8" x14ac:dyDescent="0.2">
      <c r="A126" s="43">
        <v>2166</v>
      </c>
      <c r="B126" s="41" t="s">
        <v>226</v>
      </c>
      <c r="C126" s="44">
        <v>0</v>
      </c>
    </row>
    <row r="127" spans="1:8" x14ac:dyDescent="0.2">
      <c r="A127" s="43">
        <v>2250</v>
      </c>
      <c r="B127" s="41" t="s">
        <v>227</v>
      </c>
      <c r="C127" s="44">
        <v>0</v>
      </c>
    </row>
    <row r="128" spans="1:8" x14ac:dyDescent="0.2">
      <c r="A128" s="43">
        <v>2251</v>
      </c>
      <c r="B128" s="41" t="s">
        <v>228</v>
      </c>
      <c r="C128" s="44">
        <v>0</v>
      </c>
    </row>
    <row r="129" spans="1:8" x14ac:dyDescent="0.2">
      <c r="A129" s="43">
        <v>2252</v>
      </c>
      <c r="B129" s="41" t="s">
        <v>229</v>
      </c>
      <c r="C129" s="44">
        <v>0</v>
      </c>
    </row>
    <row r="130" spans="1:8" x14ac:dyDescent="0.2">
      <c r="A130" s="43">
        <v>2253</v>
      </c>
      <c r="B130" s="41" t="s">
        <v>230</v>
      </c>
      <c r="C130" s="44">
        <v>0</v>
      </c>
    </row>
    <row r="131" spans="1:8" x14ac:dyDescent="0.2">
      <c r="A131" s="43">
        <v>2254</v>
      </c>
      <c r="B131" s="41" t="s">
        <v>231</v>
      </c>
      <c r="C131" s="44">
        <v>0</v>
      </c>
    </row>
    <row r="132" spans="1:8" x14ac:dyDescent="0.2">
      <c r="A132" s="43">
        <v>2255</v>
      </c>
      <c r="B132" s="41" t="s">
        <v>232</v>
      </c>
      <c r="C132" s="44">
        <v>0</v>
      </c>
    </row>
    <row r="133" spans="1:8" x14ac:dyDescent="0.2">
      <c r="A133" s="43">
        <v>2256</v>
      </c>
      <c r="B133" s="41" t="s">
        <v>233</v>
      </c>
      <c r="C133" s="44">
        <v>0</v>
      </c>
    </row>
    <row r="135" spans="1:8" x14ac:dyDescent="0.2">
      <c r="A135" s="40" t="s">
        <v>234</v>
      </c>
      <c r="B135" s="40"/>
      <c r="C135" s="40"/>
      <c r="D135" s="40"/>
      <c r="E135" s="40"/>
      <c r="F135" s="40"/>
      <c r="G135" s="40"/>
      <c r="H135" s="40"/>
    </row>
    <row r="136" spans="1:8" x14ac:dyDescent="0.2">
      <c r="A136" s="47" t="s">
        <v>105</v>
      </c>
      <c r="B136" s="47" t="s">
        <v>106</v>
      </c>
      <c r="C136" s="47" t="s">
        <v>107</v>
      </c>
      <c r="D136" s="47" t="s">
        <v>219</v>
      </c>
      <c r="E136" s="47" t="s">
        <v>122</v>
      </c>
      <c r="F136" s="47"/>
      <c r="G136" s="47"/>
      <c r="H136" s="47"/>
    </row>
    <row r="137" spans="1:8" x14ac:dyDescent="0.2">
      <c r="A137" s="43">
        <v>2159</v>
      </c>
      <c r="B137" s="41" t="s">
        <v>235</v>
      </c>
      <c r="C137" s="44">
        <v>0</v>
      </c>
    </row>
    <row r="138" spans="1:8" x14ac:dyDescent="0.2">
      <c r="A138" s="43">
        <v>2199</v>
      </c>
      <c r="B138" s="41" t="s">
        <v>236</v>
      </c>
      <c r="C138" s="44">
        <v>0</v>
      </c>
    </row>
    <row r="139" spans="1:8" x14ac:dyDescent="0.2">
      <c r="A139" s="43">
        <v>2240</v>
      </c>
      <c r="B139" s="41" t="s">
        <v>237</v>
      </c>
      <c r="C139" s="44">
        <v>-12307689.440000001</v>
      </c>
    </row>
    <row r="140" spans="1:8" x14ac:dyDescent="0.2">
      <c r="A140" s="43">
        <v>2241</v>
      </c>
      <c r="B140" s="41" t="s">
        <v>238</v>
      </c>
      <c r="C140" s="44">
        <v>0</v>
      </c>
    </row>
    <row r="141" spans="1:8" x14ac:dyDescent="0.2">
      <c r="A141" s="43">
        <v>2242</v>
      </c>
      <c r="B141" s="41" t="s">
        <v>239</v>
      </c>
      <c r="C141" s="44">
        <v>0</v>
      </c>
    </row>
    <row r="142" spans="1:8" x14ac:dyDescent="0.2">
      <c r="A142" s="43" t="s">
        <v>634</v>
      </c>
      <c r="B142" s="41" t="s">
        <v>240</v>
      </c>
      <c r="C142" s="44">
        <v>-12307689.440000001</v>
      </c>
    </row>
    <row r="148" spans="3:3" x14ac:dyDescent="0.2">
      <c r="C148" s="124"/>
    </row>
    <row r="149" spans="3:3" x14ac:dyDescent="0.2">
      <c r="C149" s="124"/>
    </row>
    <row r="150" spans="3:3" x14ac:dyDescent="0.2">
      <c r="C150" s="124"/>
    </row>
  </sheetData>
  <mergeCells count="3">
    <mergeCell ref="A1:F1"/>
    <mergeCell ref="A2:F2"/>
    <mergeCell ref="A3:F3"/>
  </mergeCells>
  <pageMargins left="0.7" right="0.7" top="0.75" bottom="0.75" header="0.3" footer="0.3"/>
  <pageSetup paperSize="9" scale="5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8"/>
  <sheetViews>
    <sheetView showGridLines="0" view="pageBreakPreview" zoomScaleNormal="100" zoomScaleSheetLayoutView="100" workbookViewId="0">
      <selection activeCell="A20" sqref="A20"/>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6" width="10.7109375" style="41" bestFit="1" customWidth="1"/>
    <col min="7" max="7" width="11.140625" style="41" bestFit="1" customWidth="1"/>
    <col min="8" max="16384" width="9.140625" style="41"/>
  </cols>
  <sheetData>
    <row r="1" spans="1:5" s="48" customFormat="1" x14ac:dyDescent="0.25">
      <c r="A1" s="809" t="s">
        <v>588</v>
      </c>
      <c r="B1" s="809"/>
      <c r="C1" s="809"/>
      <c r="D1" s="36" t="s">
        <v>98</v>
      </c>
      <c r="E1" s="37">
        <v>2020</v>
      </c>
    </row>
    <row r="2" spans="1:5" s="38" customFormat="1" x14ac:dyDescent="0.25">
      <c r="A2" s="809" t="s">
        <v>242</v>
      </c>
      <c r="B2" s="809"/>
      <c r="C2" s="809"/>
      <c r="D2" s="36" t="s">
        <v>100</v>
      </c>
      <c r="E2" s="37" t="s">
        <v>441</v>
      </c>
    </row>
    <row r="3" spans="1:5" s="38" customFormat="1" x14ac:dyDescent="0.25">
      <c r="A3" s="809" t="s">
        <v>589</v>
      </c>
      <c r="B3" s="809"/>
      <c r="C3" s="809"/>
      <c r="D3" s="36" t="s">
        <v>102</v>
      </c>
      <c r="E3" s="37">
        <v>4</v>
      </c>
    </row>
    <row r="4" spans="1:5" x14ac:dyDescent="0.2">
      <c r="A4" s="39" t="s">
        <v>103</v>
      </c>
      <c r="B4" s="40"/>
      <c r="C4" s="40"/>
      <c r="D4" s="40"/>
      <c r="E4" s="40"/>
    </row>
    <row r="6" spans="1:5" x14ac:dyDescent="0.2">
      <c r="A6" s="49" t="s">
        <v>243</v>
      </c>
      <c r="B6" s="49"/>
      <c r="C6" s="49"/>
      <c r="D6" s="49"/>
      <c r="E6" s="49"/>
    </row>
    <row r="7" spans="1:5" x14ac:dyDescent="0.2">
      <c r="A7" s="50" t="s">
        <v>105</v>
      </c>
      <c r="B7" s="50" t="s">
        <v>106</v>
      </c>
      <c r="C7" s="50" t="s">
        <v>107</v>
      </c>
      <c r="D7" s="50" t="s">
        <v>244</v>
      </c>
      <c r="E7" s="50"/>
    </row>
    <row r="8" spans="1:5" x14ac:dyDescent="0.2">
      <c r="A8" s="51">
        <v>4100</v>
      </c>
      <c r="B8" s="52" t="s">
        <v>245</v>
      </c>
      <c r="C8" s="53">
        <v>2201535706.4900007</v>
      </c>
      <c r="D8" s="52"/>
      <c r="E8" s="54"/>
    </row>
    <row r="9" spans="1:5" x14ac:dyDescent="0.2">
      <c r="A9" s="51">
        <v>4110</v>
      </c>
      <c r="B9" s="52" t="s">
        <v>246</v>
      </c>
      <c r="C9" s="53">
        <f>SUM(C10:C18)</f>
        <v>0</v>
      </c>
      <c r="D9" s="52"/>
      <c r="E9" s="54"/>
    </row>
    <row r="10" spans="1:5" ht="10.9" customHeight="1" x14ac:dyDescent="0.2">
      <c r="A10" s="48">
        <v>4111</v>
      </c>
      <c r="B10" s="52" t="s">
        <v>247</v>
      </c>
      <c r="C10" s="44">
        <v>0</v>
      </c>
      <c r="D10" s="52"/>
      <c r="E10" s="54"/>
    </row>
    <row r="11" spans="1:5" ht="10.9" customHeight="1" x14ac:dyDescent="0.2">
      <c r="A11" s="48">
        <v>4112</v>
      </c>
      <c r="B11" s="52" t="s">
        <v>248</v>
      </c>
      <c r="C11" s="44">
        <v>0</v>
      </c>
      <c r="D11" s="52"/>
      <c r="E11" s="54"/>
    </row>
    <row r="12" spans="1:5" ht="10.9" customHeight="1" x14ac:dyDescent="0.2">
      <c r="A12" s="48">
        <v>4113</v>
      </c>
      <c r="B12" s="52" t="s">
        <v>249</v>
      </c>
      <c r="C12" s="44">
        <v>0</v>
      </c>
      <c r="D12" s="52"/>
      <c r="E12" s="54"/>
    </row>
    <row r="13" spans="1:5" ht="10.9" customHeight="1" x14ac:dyDescent="0.2">
      <c r="A13" s="48">
        <v>4114</v>
      </c>
      <c r="B13" s="52" t="s">
        <v>250</v>
      </c>
      <c r="C13" s="44">
        <v>0</v>
      </c>
      <c r="D13" s="52"/>
      <c r="E13" s="54"/>
    </row>
    <row r="14" spans="1:5" ht="10.9" customHeight="1" x14ac:dyDescent="0.2">
      <c r="A14" s="48">
        <v>4115</v>
      </c>
      <c r="B14" s="52" t="s">
        <v>251</v>
      </c>
      <c r="C14" s="44">
        <v>0</v>
      </c>
      <c r="D14" s="52"/>
      <c r="E14" s="54"/>
    </row>
    <row r="15" spans="1:5" ht="10.9" customHeight="1" x14ac:dyDescent="0.2">
      <c r="A15" s="48">
        <v>4116</v>
      </c>
      <c r="B15" s="52" t="s">
        <v>252</v>
      </c>
      <c r="C15" s="44">
        <v>0</v>
      </c>
      <c r="D15" s="52"/>
      <c r="E15" s="54"/>
    </row>
    <row r="16" spans="1:5" ht="10.9" customHeight="1" x14ac:dyDescent="0.2">
      <c r="A16" s="48">
        <v>4117</v>
      </c>
      <c r="B16" s="52" t="s">
        <v>253</v>
      </c>
      <c r="C16" s="44">
        <v>0</v>
      </c>
      <c r="D16" s="52"/>
      <c r="E16" s="54"/>
    </row>
    <row r="17" spans="1:5" ht="10.9" customHeight="1" x14ac:dyDescent="0.2">
      <c r="A17" s="48">
        <v>4118</v>
      </c>
      <c r="B17" s="55" t="s">
        <v>254</v>
      </c>
      <c r="C17" s="44">
        <v>0</v>
      </c>
      <c r="D17" s="52"/>
      <c r="E17" s="54"/>
    </row>
    <row r="18" spans="1:5" ht="10.9" customHeight="1" x14ac:dyDescent="0.2">
      <c r="A18" s="48">
        <v>4119</v>
      </c>
      <c r="B18" s="52" t="s">
        <v>255</v>
      </c>
      <c r="C18" s="44">
        <v>0</v>
      </c>
      <c r="D18" s="52"/>
      <c r="E18" s="54"/>
    </row>
    <row r="19" spans="1:5" ht="10.9" customHeight="1" x14ac:dyDescent="0.2">
      <c r="A19" s="51">
        <v>4120</v>
      </c>
      <c r="B19" s="52" t="s">
        <v>256</v>
      </c>
      <c r="C19" s="53">
        <v>0</v>
      </c>
      <c r="D19" s="52"/>
      <c r="E19" s="54"/>
    </row>
    <row r="20" spans="1:5" ht="10.9" customHeight="1" x14ac:dyDescent="0.2">
      <c r="A20" s="48">
        <v>4121</v>
      </c>
      <c r="B20" s="52" t="s">
        <v>257</v>
      </c>
      <c r="C20" s="44">
        <v>0</v>
      </c>
      <c r="D20" s="52"/>
      <c r="E20" s="54"/>
    </row>
    <row r="21" spans="1:5" ht="10.9" customHeight="1" x14ac:dyDescent="0.2">
      <c r="A21" s="48">
        <v>4122</v>
      </c>
      <c r="B21" s="52" t="s">
        <v>258</v>
      </c>
      <c r="C21" s="44">
        <v>0</v>
      </c>
      <c r="D21" s="52"/>
      <c r="E21" s="54"/>
    </row>
    <row r="22" spans="1:5" ht="10.9" customHeight="1" x14ac:dyDescent="0.2">
      <c r="A22" s="48">
        <v>4123</v>
      </c>
      <c r="B22" s="52" t="s">
        <v>259</v>
      </c>
      <c r="C22" s="44">
        <v>0</v>
      </c>
      <c r="D22" s="52"/>
      <c r="E22" s="54"/>
    </row>
    <row r="23" spans="1:5" ht="10.9" customHeight="1" x14ac:dyDescent="0.2">
      <c r="A23" s="48">
        <v>4124</v>
      </c>
      <c r="B23" s="52" t="s">
        <v>260</v>
      </c>
      <c r="C23" s="44">
        <v>0</v>
      </c>
      <c r="D23" s="52"/>
      <c r="E23" s="54"/>
    </row>
    <row r="24" spans="1:5" ht="10.9" customHeight="1" x14ac:dyDescent="0.2">
      <c r="A24" s="48">
        <v>4129</v>
      </c>
      <c r="B24" s="52" t="s">
        <v>261</v>
      </c>
      <c r="C24" s="44">
        <v>0</v>
      </c>
      <c r="D24" s="52"/>
      <c r="E24" s="54"/>
    </row>
    <row r="25" spans="1:5" ht="10.9" customHeight="1" x14ac:dyDescent="0.2">
      <c r="A25" s="51">
        <v>4130</v>
      </c>
      <c r="B25" s="52" t="s">
        <v>262</v>
      </c>
      <c r="C25" s="53">
        <v>0</v>
      </c>
      <c r="D25" s="52"/>
      <c r="E25" s="54"/>
    </row>
    <row r="26" spans="1:5" ht="10.9" customHeight="1" x14ac:dyDescent="0.2">
      <c r="A26" s="48">
        <v>4131</v>
      </c>
      <c r="B26" s="52" t="s">
        <v>263</v>
      </c>
      <c r="C26" s="44">
        <v>0</v>
      </c>
      <c r="D26" s="52"/>
      <c r="E26" s="54"/>
    </row>
    <row r="27" spans="1:5" ht="10.9" customHeight="1" x14ac:dyDescent="0.2">
      <c r="A27" s="48">
        <v>4132</v>
      </c>
      <c r="B27" s="55" t="s">
        <v>264</v>
      </c>
      <c r="C27" s="44">
        <v>0</v>
      </c>
      <c r="D27" s="52"/>
      <c r="E27" s="54"/>
    </row>
    <row r="28" spans="1:5" ht="10.9" customHeight="1" x14ac:dyDescent="0.2">
      <c r="A28" s="51">
        <v>4140</v>
      </c>
      <c r="B28" s="52" t="s">
        <v>265</v>
      </c>
      <c r="C28" s="53">
        <v>0</v>
      </c>
      <c r="D28" s="52"/>
      <c r="E28" s="54"/>
    </row>
    <row r="29" spans="1:5" ht="10.9" customHeight="1" x14ac:dyDescent="0.2">
      <c r="A29" s="48">
        <v>4141</v>
      </c>
      <c r="B29" s="52" t="s">
        <v>266</v>
      </c>
      <c r="C29" s="44">
        <v>0</v>
      </c>
      <c r="D29" s="52"/>
      <c r="E29" s="54"/>
    </row>
    <row r="30" spans="1:5" ht="10.9" customHeight="1" x14ac:dyDescent="0.2">
      <c r="A30" s="48">
        <v>4143</v>
      </c>
      <c r="B30" s="52" t="s">
        <v>267</v>
      </c>
      <c r="C30" s="44">
        <v>0</v>
      </c>
      <c r="D30" s="52"/>
      <c r="E30" s="54"/>
    </row>
    <row r="31" spans="1:5" ht="10.9" customHeight="1" x14ac:dyDescent="0.2">
      <c r="A31" s="48">
        <v>4144</v>
      </c>
      <c r="B31" s="52" t="s">
        <v>268</v>
      </c>
      <c r="C31" s="44">
        <v>0</v>
      </c>
      <c r="D31" s="52"/>
      <c r="E31" s="54"/>
    </row>
    <row r="32" spans="1:5" ht="10.9" customHeight="1" x14ac:dyDescent="0.2">
      <c r="A32" s="48">
        <v>4145</v>
      </c>
      <c r="B32" s="55" t="s">
        <v>269</v>
      </c>
      <c r="C32" s="44">
        <v>0</v>
      </c>
      <c r="D32" s="52"/>
      <c r="E32" s="54"/>
    </row>
    <row r="33" spans="1:5" ht="10.9" customHeight="1" x14ac:dyDescent="0.2">
      <c r="A33" s="48">
        <v>4149</v>
      </c>
      <c r="B33" s="52" t="s">
        <v>270</v>
      </c>
      <c r="C33" s="44">
        <v>0</v>
      </c>
      <c r="D33" s="52"/>
      <c r="E33" s="54"/>
    </row>
    <row r="34" spans="1:5" ht="10.9" customHeight="1" x14ac:dyDescent="0.2">
      <c r="A34" s="48">
        <v>4150</v>
      </c>
      <c r="B34" s="52" t="s">
        <v>271</v>
      </c>
      <c r="C34" s="44">
        <v>0</v>
      </c>
      <c r="D34" s="52"/>
      <c r="E34" s="54"/>
    </row>
    <row r="35" spans="1:5" ht="10.9" customHeight="1" x14ac:dyDescent="0.2">
      <c r="A35" s="48">
        <v>4151</v>
      </c>
      <c r="B35" s="52" t="s">
        <v>271</v>
      </c>
      <c r="C35" s="44">
        <v>0</v>
      </c>
      <c r="D35" s="52"/>
      <c r="E35" s="54"/>
    </row>
    <row r="36" spans="1:5" ht="10.9" customHeight="1" x14ac:dyDescent="0.2">
      <c r="A36" s="48">
        <v>4154</v>
      </c>
      <c r="B36" s="55" t="s">
        <v>272</v>
      </c>
      <c r="C36" s="44">
        <v>0</v>
      </c>
      <c r="D36" s="52"/>
      <c r="E36" s="54"/>
    </row>
    <row r="37" spans="1:5" ht="10.9" customHeight="1" x14ac:dyDescent="0.2">
      <c r="A37" s="51">
        <v>4160</v>
      </c>
      <c r="B37" s="52" t="s">
        <v>273</v>
      </c>
      <c r="C37" s="53">
        <v>0</v>
      </c>
      <c r="D37" s="52"/>
      <c r="E37" s="54"/>
    </row>
    <row r="38" spans="1:5" ht="10.9" customHeight="1" x14ac:dyDescent="0.2">
      <c r="A38" s="48">
        <v>4161</v>
      </c>
      <c r="B38" s="52" t="s">
        <v>274</v>
      </c>
      <c r="C38" s="44">
        <v>0</v>
      </c>
      <c r="D38" s="52"/>
      <c r="E38" s="54"/>
    </row>
    <row r="39" spans="1:5" ht="10.9" customHeight="1" x14ac:dyDescent="0.2">
      <c r="A39" s="48">
        <v>4162</v>
      </c>
      <c r="B39" s="52" t="s">
        <v>275</v>
      </c>
      <c r="C39" s="44">
        <v>0</v>
      </c>
      <c r="D39" s="52"/>
      <c r="E39" s="54"/>
    </row>
    <row r="40" spans="1:5" ht="10.9" customHeight="1" x14ac:dyDescent="0.2">
      <c r="A40" s="48">
        <v>4163</v>
      </c>
      <c r="B40" s="52" t="s">
        <v>276</v>
      </c>
      <c r="C40" s="44">
        <v>0</v>
      </c>
      <c r="D40" s="52"/>
      <c r="E40" s="54"/>
    </row>
    <row r="41" spans="1:5" ht="10.9" customHeight="1" x14ac:dyDescent="0.2">
      <c r="A41" s="48">
        <v>4164</v>
      </c>
      <c r="B41" s="52" t="s">
        <v>277</v>
      </c>
      <c r="C41" s="44">
        <v>0</v>
      </c>
      <c r="D41" s="52"/>
      <c r="E41" s="54"/>
    </row>
    <row r="42" spans="1:5" ht="10.9" customHeight="1" x14ac:dyDescent="0.2">
      <c r="A42" s="48">
        <v>4165</v>
      </c>
      <c r="B42" s="52" t="s">
        <v>278</v>
      </c>
      <c r="C42" s="44">
        <v>0</v>
      </c>
      <c r="D42" s="52"/>
      <c r="E42" s="54"/>
    </row>
    <row r="43" spans="1:5" ht="10.9" customHeight="1" x14ac:dyDescent="0.2">
      <c r="A43" s="48">
        <v>4166</v>
      </c>
      <c r="B43" s="55" t="s">
        <v>279</v>
      </c>
      <c r="C43" s="44">
        <v>0</v>
      </c>
      <c r="D43" s="52"/>
      <c r="E43" s="54"/>
    </row>
    <row r="44" spans="1:5" ht="10.9" customHeight="1" x14ac:dyDescent="0.2">
      <c r="A44" s="48">
        <v>4168</v>
      </c>
      <c r="B44" s="52" t="s">
        <v>280</v>
      </c>
      <c r="C44" s="44">
        <v>0</v>
      </c>
      <c r="D44" s="52"/>
      <c r="E44" s="54"/>
    </row>
    <row r="45" spans="1:5" ht="10.9" customHeight="1" x14ac:dyDescent="0.2">
      <c r="A45" s="48">
        <v>4169</v>
      </c>
      <c r="B45" s="52" t="s">
        <v>281</v>
      </c>
      <c r="C45" s="44">
        <v>0</v>
      </c>
      <c r="D45" s="52"/>
      <c r="E45" s="54"/>
    </row>
    <row r="46" spans="1:5" ht="10.9" customHeight="1" x14ac:dyDescent="0.2">
      <c r="A46" s="51">
        <v>4170</v>
      </c>
      <c r="B46" s="52" t="s">
        <v>282</v>
      </c>
      <c r="C46" s="53">
        <v>2201535706.4900007</v>
      </c>
      <c r="D46" s="52"/>
      <c r="E46" s="54"/>
    </row>
    <row r="47" spans="1:5" ht="10.9" customHeight="1" x14ac:dyDescent="0.2">
      <c r="A47" s="48">
        <v>4171</v>
      </c>
      <c r="B47" s="52" t="s">
        <v>283</v>
      </c>
      <c r="C47" s="44">
        <v>0</v>
      </c>
      <c r="D47" s="52"/>
      <c r="E47" s="54"/>
    </row>
    <row r="48" spans="1:5" ht="10.9" customHeight="1" x14ac:dyDescent="0.2">
      <c r="A48" s="48">
        <v>4172</v>
      </c>
      <c r="B48" s="52" t="s">
        <v>284</v>
      </c>
      <c r="C48" s="44">
        <v>0</v>
      </c>
      <c r="D48" s="52"/>
      <c r="E48" s="54"/>
    </row>
    <row r="49" spans="1:5" ht="10.9" customHeight="1" x14ac:dyDescent="0.2">
      <c r="A49" s="48" t="s">
        <v>635</v>
      </c>
      <c r="B49" s="55" t="s">
        <v>285</v>
      </c>
      <c r="C49" s="44">
        <v>2201535706.4900007</v>
      </c>
      <c r="D49" s="52"/>
      <c r="E49" s="54"/>
    </row>
    <row r="50" spans="1:5" ht="10.9" customHeight="1" x14ac:dyDescent="0.2">
      <c r="A50" s="48">
        <v>4174</v>
      </c>
      <c r="B50" s="55" t="s">
        <v>286</v>
      </c>
      <c r="C50" s="44">
        <v>0</v>
      </c>
      <c r="D50" s="52"/>
      <c r="E50" s="54"/>
    </row>
    <row r="51" spans="1:5" ht="10.9" customHeight="1" x14ac:dyDescent="0.2">
      <c r="A51" s="48">
        <v>4175</v>
      </c>
      <c r="B51" s="55" t="s">
        <v>287</v>
      </c>
      <c r="C51" s="44">
        <v>0</v>
      </c>
      <c r="D51" s="52"/>
      <c r="E51" s="54"/>
    </row>
    <row r="52" spans="1:5" ht="10.9" customHeight="1" x14ac:dyDescent="0.2">
      <c r="A52" s="48">
        <v>4176</v>
      </c>
      <c r="B52" s="55" t="s">
        <v>288</v>
      </c>
      <c r="C52" s="44">
        <v>0</v>
      </c>
      <c r="D52" s="52"/>
      <c r="E52" s="54"/>
    </row>
    <row r="53" spans="1:5" ht="10.9" customHeight="1" x14ac:dyDescent="0.2">
      <c r="A53" s="48">
        <v>4177</v>
      </c>
      <c r="B53" s="55" t="s">
        <v>289</v>
      </c>
      <c r="C53" s="44">
        <v>0</v>
      </c>
      <c r="D53" s="52"/>
      <c r="E53" s="54"/>
    </row>
    <row r="54" spans="1:5" ht="10.9" customHeight="1" x14ac:dyDescent="0.2">
      <c r="A54" s="48">
        <v>4178</v>
      </c>
      <c r="B54" s="55" t="s">
        <v>290</v>
      </c>
      <c r="C54" s="44">
        <v>0</v>
      </c>
      <c r="D54" s="52"/>
      <c r="E54" s="54"/>
    </row>
    <row r="55" spans="1:5" ht="10.9" customHeight="1" x14ac:dyDescent="0.2">
      <c r="A55" s="51"/>
      <c r="B55" s="55"/>
      <c r="C55" s="44"/>
      <c r="D55" s="52"/>
      <c r="E55" s="54"/>
    </row>
    <row r="56" spans="1:5" ht="10.9" customHeight="1" x14ac:dyDescent="0.2">
      <c r="A56" s="49" t="s">
        <v>291</v>
      </c>
      <c r="B56" s="49"/>
      <c r="C56" s="49"/>
      <c r="D56" s="49"/>
      <c r="E56" s="49"/>
    </row>
    <row r="57" spans="1:5" ht="10.9" customHeight="1" x14ac:dyDescent="0.2">
      <c r="A57" s="50" t="s">
        <v>105</v>
      </c>
      <c r="B57" s="50" t="s">
        <v>106</v>
      </c>
      <c r="C57" s="50" t="s">
        <v>107</v>
      </c>
      <c r="D57" s="50" t="s">
        <v>244</v>
      </c>
      <c r="E57" s="50"/>
    </row>
    <row r="58" spans="1:5" ht="10.9" customHeight="1" x14ac:dyDescent="0.2">
      <c r="A58" s="51">
        <v>4200</v>
      </c>
      <c r="B58" s="127" t="s">
        <v>292</v>
      </c>
      <c r="C58" s="53">
        <v>1848102.84</v>
      </c>
      <c r="D58" s="52"/>
      <c r="E58" s="54"/>
    </row>
    <row r="59" spans="1:5" ht="10.9" customHeight="1" x14ac:dyDescent="0.2">
      <c r="A59" s="51">
        <v>4210</v>
      </c>
      <c r="B59" s="55" t="s">
        <v>293</v>
      </c>
      <c r="C59" s="53">
        <v>1848102.84</v>
      </c>
      <c r="D59" s="52"/>
      <c r="E59" s="54"/>
    </row>
    <row r="60" spans="1:5" ht="10.9" customHeight="1" x14ac:dyDescent="0.2">
      <c r="A60" s="51">
        <v>4211</v>
      </c>
      <c r="B60" s="52" t="s">
        <v>294</v>
      </c>
      <c r="C60" s="44">
        <v>0</v>
      </c>
      <c r="D60" s="52"/>
      <c r="E60" s="54"/>
    </row>
    <row r="61" spans="1:5" ht="10.9" customHeight="1" x14ac:dyDescent="0.2">
      <c r="A61" s="51">
        <v>4212</v>
      </c>
      <c r="B61" s="52" t="s">
        <v>295</v>
      </c>
      <c r="C61" s="44">
        <v>0</v>
      </c>
      <c r="D61" s="52"/>
      <c r="E61" s="54"/>
    </row>
    <row r="62" spans="1:5" ht="10.9" customHeight="1" x14ac:dyDescent="0.2">
      <c r="A62" s="51">
        <v>4213</v>
      </c>
      <c r="B62" s="52" t="s">
        <v>296</v>
      </c>
      <c r="C62" s="44">
        <v>1848102.84</v>
      </c>
      <c r="D62" s="52"/>
      <c r="E62" s="54"/>
    </row>
    <row r="63" spans="1:5" ht="10.9" customHeight="1" x14ac:dyDescent="0.2">
      <c r="A63" s="51">
        <v>4214</v>
      </c>
      <c r="B63" s="52" t="s">
        <v>297</v>
      </c>
      <c r="C63" s="44">
        <v>0</v>
      </c>
      <c r="D63" s="52"/>
      <c r="E63" s="54"/>
    </row>
    <row r="64" spans="1:5" ht="10.9" customHeight="1" x14ac:dyDescent="0.2">
      <c r="A64" s="51">
        <v>4215</v>
      </c>
      <c r="B64" s="52" t="s">
        <v>298</v>
      </c>
      <c r="C64" s="44">
        <v>0</v>
      </c>
      <c r="D64" s="52"/>
      <c r="E64" s="54"/>
    </row>
    <row r="65" spans="1:5" ht="10.9" customHeight="1" x14ac:dyDescent="0.2">
      <c r="A65" s="51">
        <v>4220</v>
      </c>
      <c r="B65" s="52" t="s">
        <v>299</v>
      </c>
      <c r="C65" s="53">
        <v>0</v>
      </c>
      <c r="D65" s="52"/>
      <c r="E65" s="54"/>
    </row>
    <row r="66" spans="1:5" ht="10.9" customHeight="1" x14ac:dyDescent="0.2">
      <c r="A66" s="51">
        <v>4221</v>
      </c>
      <c r="B66" s="52" t="s">
        <v>300</v>
      </c>
      <c r="C66" s="44">
        <v>0</v>
      </c>
      <c r="D66" s="52"/>
      <c r="E66" s="54"/>
    </row>
    <row r="67" spans="1:5" ht="10.9" customHeight="1" x14ac:dyDescent="0.2">
      <c r="A67" s="51">
        <v>4223</v>
      </c>
      <c r="B67" s="52" t="s">
        <v>301</v>
      </c>
      <c r="C67" s="44">
        <v>0</v>
      </c>
      <c r="D67" s="52"/>
      <c r="E67" s="54"/>
    </row>
    <row r="68" spans="1:5" ht="10.9" customHeight="1" x14ac:dyDescent="0.2">
      <c r="A68" s="51">
        <v>4225</v>
      </c>
      <c r="B68" s="52" t="s">
        <v>302</v>
      </c>
      <c r="C68" s="44">
        <v>0</v>
      </c>
      <c r="D68" s="52"/>
      <c r="E68" s="54"/>
    </row>
    <row r="69" spans="1:5" ht="10.9" customHeight="1" x14ac:dyDescent="0.2">
      <c r="A69" s="51">
        <v>4227</v>
      </c>
      <c r="B69" s="52" t="s">
        <v>303</v>
      </c>
      <c r="C69" s="44">
        <v>0</v>
      </c>
      <c r="D69" s="52"/>
      <c r="E69" s="54"/>
    </row>
    <row r="70" spans="1:5" ht="10.9" customHeight="1" x14ac:dyDescent="0.2">
      <c r="A70" s="54"/>
      <c r="B70" s="54"/>
      <c r="C70" s="44"/>
      <c r="D70" s="54"/>
      <c r="E70" s="54"/>
    </row>
    <row r="71" spans="1:5" ht="10.9" customHeight="1" x14ac:dyDescent="0.2">
      <c r="A71" s="49" t="s">
        <v>304</v>
      </c>
      <c r="B71" s="49"/>
      <c r="C71" s="49"/>
      <c r="D71" s="49"/>
      <c r="E71" s="49"/>
    </row>
    <row r="72" spans="1:5" ht="10.9" customHeight="1" x14ac:dyDescent="0.2">
      <c r="A72" s="50" t="s">
        <v>105</v>
      </c>
      <c r="B72" s="50" t="s">
        <v>106</v>
      </c>
      <c r="C72" s="50" t="s">
        <v>107</v>
      </c>
      <c r="D72" s="50" t="s">
        <v>219</v>
      </c>
      <c r="E72" s="50" t="s">
        <v>122</v>
      </c>
    </row>
    <row r="73" spans="1:5" ht="10.9" customHeight="1" x14ac:dyDescent="0.2">
      <c r="A73" s="56">
        <v>4300</v>
      </c>
      <c r="B73" s="52" t="s">
        <v>305</v>
      </c>
      <c r="C73" s="53">
        <v>138776460.99000001</v>
      </c>
      <c r="D73" s="52"/>
      <c r="E73" s="52"/>
    </row>
    <row r="74" spans="1:5" ht="10.9" customHeight="1" x14ac:dyDescent="0.2">
      <c r="A74" s="56">
        <v>4310</v>
      </c>
      <c r="B74" s="52" t="s">
        <v>306</v>
      </c>
      <c r="C74" s="53">
        <v>104562379.42</v>
      </c>
      <c r="D74" s="52"/>
      <c r="E74" s="52"/>
    </row>
    <row r="75" spans="1:5" ht="10.9" customHeight="1" x14ac:dyDescent="0.2">
      <c r="A75" s="56">
        <v>4311</v>
      </c>
      <c r="B75" s="52" t="s">
        <v>307</v>
      </c>
      <c r="C75" s="44">
        <v>104562379.42</v>
      </c>
      <c r="D75" s="52"/>
      <c r="E75" s="52"/>
    </row>
    <row r="76" spans="1:5" ht="10.9" customHeight="1" x14ac:dyDescent="0.2">
      <c r="A76" s="56">
        <v>4319</v>
      </c>
      <c r="B76" s="52" t="s">
        <v>308</v>
      </c>
      <c r="C76" s="44">
        <v>0</v>
      </c>
      <c r="D76" s="52"/>
      <c r="E76" s="52"/>
    </row>
    <row r="77" spans="1:5" ht="10.9" customHeight="1" x14ac:dyDescent="0.2">
      <c r="A77" s="56">
        <v>4320</v>
      </c>
      <c r="B77" s="52" t="s">
        <v>309</v>
      </c>
      <c r="C77" s="53">
        <v>0</v>
      </c>
      <c r="D77" s="52"/>
      <c r="E77" s="52"/>
    </row>
    <row r="78" spans="1:5" ht="10.9" customHeight="1" x14ac:dyDescent="0.2">
      <c r="A78" s="56">
        <v>4321</v>
      </c>
      <c r="B78" s="52" t="s">
        <v>310</v>
      </c>
      <c r="C78" s="44">
        <v>0</v>
      </c>
      <c r="D78" s="52"/>
      <c r="E78" s="52"/>
    </row>
    <row r="79" spans="1:5" ht="10.9" customHeight="1" x14ac:dyDescent="0.2">
      <c r="A79" s="56">
        <v>4322</v>
      </c>
      <c r="B79" s="52" t="s">
        <v>311</v>
      </c>
      <c r="C79" s="44">
        <v>0</v>
      </c>
      <c r="D79" s="52"/>
      <c r="E79" s="52"/>
    </row>
    <row r="80" spans="1:5" ht="10.9" customHeight="1" x14ac:dyDescent="0.2">
      <c r="A80" s="56">
        <v>4323</v>
      </c>
      <c r="B80" s="52" t="s">
        <v>312</v>
      </c>
      <c r="C80" s="44">
        <v>0</v>
      </c>
      <c r="D80" s="52"/>
      <c r="E80" s="52"/>
    </row>
    <row r="81" spans="1:5" ht="10.9" customHeight="1" x14ac:dyDescent="0.2">
      <c r="A81" s="56">
        <v>4324</v>
      </c>
      <c r="B81" s="52" t="s">
        <v>313</v>
      </c>
      <c r="C81" s="44">
        <v>0</v>
      </c>
      <c r="D81" s="52"/>
      <c r="E81" s="52"/>
    </row>
    <row r="82" spans="1:5" ht="10.9" customHeight="1" x14ac:dyDescent="0.2">
      <c r="A82" s="56">
        <v>4325</v>
      </c>
      <c r="B82" s="52" t="s">
        <v>314</v>
      </c>
      <c r="C82" s="44">
        <v>0</v>
      </c>
      <c r="D82" s="52"/>
      <c r="E82" s="52"/>
    </row>
    <row r="83" spans="1:5" ht="10.9" customHeight="1" x14ac:dyDescent="0.2">
      <c r="A83" s="56">
        <v>4330</v>
      </c>
      <c r="B83" s="52" t="s">
        <v>315</v>
      </c>
      <c r="C83" s="53">
        <v>0</v>
      </c>
      <c r="D83" s="52"/>
      <c r="E83" s="52"/>
    </row>
    <row r="84" spans="1:5" ht="10.9" customHeight="1" x14ac:dyDescent="0.2">
      <c r="A84" s="56">
        <v>4331</v>
      </c>
      <c r="B84" s="52" t="s">
        <v>315</v>
      </c>
      <c r="C84" s="44">
        <v>0</v>
      </c>
      <c r="D84" s="52"/>
      <c r="E84" s="52"/>
    </row>
    <row r="85" spans="1:5" ht="10.9" customHeight="1" x14ac:dyDescent="0.2">
      <c r="A85" s="56">
        <v>4340</v>
      </c>
      <c r="B85" s="52" t="s">
        <v>316</v>
      </c>
      <c r="C85" s="53">
        <v>0</v>
      </c>
      <c r="D85" s="52"/>
      <c r="E85" s="52"/>
    </row>
    <row r="86" spans="1:5" ht="10.9" customHeight="1" x14ac:dyDescent="0.2">
      <c r="A86" s="56">
        <v>4341</v>
      </c>
      <c r="B86" s="52" t="s">
        <v>316</v>
      </c>
      <c r="C86" s="44">
        <v>0</v>
      </c>
      <c r="D86" s="52"/>
      <c r="E86" s="52"/>
    </row>
    <row r="87" spans="1:5" ht="10.9" customHeight="1" x14ac:dyDescent="0.2">
      <c r="A87" s="56">
        <v>4390</v>
      </c>
      <c r="B87" s="52" t="s">
        <v>317</v>
      </c>
      <c r="C87" s="53">
        <v>34214081.57</v>
      </c>
      <c r="D87" s="52"/>
      <c r="E87" s="52"/>
    </row>
    <row r="88" spans="1:5" ht="10.9" customHeight="1" x14ac:dyDescent="0.2">
      <c r="A88" s="56">
        <v>4392</v>
      </c>
      <c r="B88" s="52" t="s">
        <v>318</v>
      </c>
      <c r="C88" s="44">
        <v>1248112.44</v>
      </c>
      <c r="D88" s="52"/>
      <c r="E88" s="52"/>
    </row>
    <row r="89" spans="1:5" ht="10.9" customHeight="1" x14ac:dyDescent="0.2">
      <c r="A89" s="56">
        <v>4393</v>
      </c>
      <c r="B89" s="52" t="s">
        <v>319</v>
      </c>
      <c r="C89" s="44">
        <v>2443180.9300000002</v>
      </c>
      <c r="D89" s="52"/>
      <c r="E89" s="52"/>
    </row>
    <row r="90" spans="1:5" ht="10.9" customHeight="1" x14ac:dyDescent="0.2">
      <c r="A90" s="56">
        <v>4394</v>
      </c>
      <c r="B90" s="52" t="s">
        <v>320</v>
      </c>
      <c r="C90" s="44">
        <v>0</v>
      </c>
      <c r="D90" s="52"/>
      <c r="E90" s="52"/>
    </row>
    <row r="91" spans="1:5" ht="10.9" customHeight="1" x14ac:dyDescent="0.2">
      <c r="A91" s="56">
        <v>4395</v>
      </c>
      <c r="B91" s="52" t="s">
        <v>321</v>
      </c>
      <c r="C91" s="44">
        <v>0</v>
      </c>
      <c r="D91" s="52"/>
      <c r="E91" s="52"/>
    </row>
    <row r="92" spans="1:5" ht="10.9" customHeight="1" x14ac:dyDescent="0.2">
      <c r="A92" s="56">
        <v>4396</v>
      </c>
      <c r="B92" s="52" t="s">
        <v>322</v>
      </c>
      <c r="C92" s="44">
        <v>0</v>
      </c>
      <c r="D92" s="52"/>
      <c r="E92" s="52"/>
    </row>
    <row r="93" spans="1:5" ht="10.9" customHeight="1" x14ac:dyDescent="0.2">
      <c r="A93" s="56">
        <v>4397</v>
      </c>
      <c r="B93" s="52" t="s">
        <v>323</v>
      </c>
      <c r="C93" s="44">
        <v>0</v>
      </c>
      <c r="D93" s="52"/>
      <c r="E93" s="52"/>
    </row>
    <row r="94" spans="1:5" ht="10.9" customHeight="1" x14ac:dyDescent="0.2">
      <c r="A94" s="56">
        <v>4399</v>
      </c>
      <c r="B94" s="52" t="s">
        <v>317</v>
      </c>
      <c r="C94" s="44">
        <v>30522788.199999999</v>
      </c>
      <c r="D94" s="52"/>
      <c r="E94" s="52"/>
    </row>
    <row r="95" spans="1:5" ht="10.9" customHeight="1" x14ac:dyDescent="0.2">
      <c r="A95" s="54"/>
      <c r="B95" s="54"/>
      <c r="C95" s="44"/>
      <c r="D95" s="54"/>
      <c r="E95" s="54"/>
    </row>
    <row r="96" spans="1:5" ht="10.9" customHeight="1" x14ac:dyDescent="0.2">
      <c r="A96" s="49" t="s">
        <v>324</v>
      </c>
      <c r="B96" s="49"/>
      <c r="C96" s="49"/>
      <c r="D96" s="49"/>
      <c r="E96" s="49"/>
    </row>
    <row r="97" spans="1:7" ht="10.9" customHeight="1" x14ac:dyDescent="0.2">
      <c r="A97" s="50" t="s">
        <v>105</v>
      </c>
      <c r="B97" s="50" t="s">
        <v>106</v>
      </c>
      <c r="C97" s="50" t="s">
        <v>107</v>
      </c>
      <c r="D97" s="50" t="s">
        <v>325</v>
      </c>
      <c r="E97" s="50" t="s">
        <v>122</v>
      </c>
    </row>
    <row r="98" spans="1:7" ht="10.9" customHeight="1" x14ac:dyDescent="0.2">
      <c r="A98" s="56">
        <v>5000</v>
      </c>
      <c r="B98" s="52" t="s">
        <v>326</v>
      </c>
      <c r="C98" s="53">
        <v>2428065606.2400002</v>
      </c>
      <c r="D98" s="57">
        <v>1</v>
      </c>
      <c r="E98" s="52"/>
    </row>
    <row r="99" spans="1:7" ht="10.9" customHeight="1" x14ac:dyDescent="0.2">
      <c r="A99" s="56">
        <v>5100</v>
      </c>
      <c r="B99" s="52" t="s">
        <v>327</v>
      </c>
      <c r="C99" s="53">
        <v>1307914065.6400003</v>
      </c>
      <c r="D99" s="57">
        <v>1</v>
      </c>
      <c r="E99" s="52"/>
    </row>
    <row r="100" spans="1:7" ht="10.9" customHeight="1" x14ac:dyDescent="0.2">
      <c r="A100" s="56">
        <v>5110</v>
      </c>
      <c r="B100" s="52" t="s">
        <v>328</v>
      </c>
      <c r="C100" s="53">
        <v>467785537.01000017</v>
      </c>
      <c r="D100" s="57">
        <v>0.35765770037888467</v>
      </c>
      <c r="E100" s="52"/>
      <c r="G100" s="44"/>
    </row>
    <row r="101" spans="1:7" ht="10.9" customHeight="1" x14ac:dyDescent="0.2">
      <c r="A101" s="56">
        <v>5111</v>
      </c>
      <c r="B101" s="52" t="s">
        <v>329</v>
      </c>
      <c r="C101" s="44">
        <v>223571807.01000008</v>
      </c>
      <c r="D101" s="57">
        <v>0.17093768840279266</v>
      </c>
      <c r="E101" s="52"/>
    </row>
    <row r="102" spans="1:7" ht="10.9" customHeight="1" x14ac:dyDescent="0.2">
      <c r="A102" s="56">
        <v>5112</v>
      </c>
      <c r="B102" s="52" t="s">
        <v>330</v>
      </c>
      <c r="C102" s="44">
        <v>7742152.2199999988</v>
      </c>
      <c r="D102" s="57">
        <v>5.9194655240683101E-3</v>
      </c>
      <c r="E102" s="52"/>
    </row>
    <row r="103" spans="1:7" ht="10.9" customHeight="1" x14ac:dyDescent="0.2">
      <c r="A103" s="56">
        <v>5113</v>
      </c>
      <c r="B103" s="52" t="s">
        <v>331</v>
      </c>
      <c r="C103" s="44">
        <v>65610395.51000002</v>
      </c>
      <c r="D103" s="57">
        <v>5.0164148573396489E-2</v>
      </c>
      <c r="E103" s="52"/>
    </row>
    <row r="104" spans="1:7" ht="10.9" customHeight="1" x14ac:dyDescent="0.2">
      <c r="A104" s="56">
        <v>5114</v>
      </c>
      <c r="B104" s="52" t="s">
        <v>332</v>
      </c>
      <c r="C104" s="44">
        <v>69595615.889999971</v>
      </c>
      <c r="D104" s="57">
        <v>5.3211153330585841E-2</v>
      </c>
      <c r="E104" s="52"/>
    </row>
    <row r="105" spans="1:7" ht="10.9" customHeight="1" x14ac:dyDescent="0.2">
      <c r="A105" s="56">
        <v>5115</v>
      </c>
      <c r="B105" s="52" t="s">
        <v>333</v>
      </c>
      <c r="C105" s="44">
        <v>71079494.280000016</v>
      </c>
      <c r="D105" s="57">
        <v>5.4345691469583485E-2</v>
      </c>
      <c r="E105" s="52"/>
    </row>
    <row r="106" spans="1:7" ht="10.9" customHeight="1" x14ac:dyDescent="0.2">
      <c r="A106" s="56">
        <v>5116</v>
      </c>
      <c r="B106" s="52" t="s">
        <v>334</v>
      </c>
      <c r="C106" s="44">
        <v>30186072.099999998</v>
      </c>
      <c r="D106" s="57">
        <v>2.3079553078457854E-2</v>
      </c>
      <c r="E106" s="52"/>
    </row>
    <row r="107" spans="1:7" ht="10.9" customHeight="1" x14ac:dyDescent="0.2">
      <c r="A107" s="56">
        <v>5120</v>
      </c>
      <c r="B107" s="52" t="s">
        <v>335</v>
      </c>
      <c r="C107" s="53">
        <v>159290497.27999997</v>
      </c>
      <c r="D107" s="57">
        <v>0.12178972721885555</v>
      </c>
      <c r="E107" s="52"/>
    </row>
    <row r="108" spans="1:7" ht="10.9" customHeight="1" x14ac:dyDescent="0.2">
      <c r="A108" s="56">
        <v>5121</v>
      </c>
      <c r="B108" s="52" t="s">
        <v>336</v>
      </c>
      <c r="C108" s="44">
        <v>6882593.9700000007</v>
      </c>
      <c r="D108" s="57">
        <v>5.2622677214134456E-3</v>
      </c>
      <c r="E108" s="52"/>
    </row>
    <row r="109" spans="1:7" ht="10.9" customHeight="1" x14ac:dyDescent="0.2">
      <c r="A109" s="56">
        <v>5122</v>
      </c>
      <c r="B109" s="52" t="s">
        <v>337</v>
      </c>
      <c r="C109" s="44">
        <v>0</v>
      </c>
      <c r="D109" s="57">
        <v>0</v>
      </c>
      <c r="E109" s="52"/>
    </row>
    <row r="110" spans="1:7" ht="10.9" customHeight="1" x14ac:dyDescent="0.2">
      <c r="A110" s="56">
        <v>5123</v>
      </c>
      <c r="B110" s="52" t="s">
        <v>338</v>
      </c>
      <c r="C110" s="44">
        <v>0</v>
      </c>
      <c r="D110" s="57">
        <v>0</v>
      </c>
      <c r="E110" s="52"/>
    </row>
    <row r="111" spans="1:7" ht="10.9" customHeight="1" x14ac:dyDescent="0.2">
      <c r="A111" s="56">
        <v>5124</v>
      </c>
      <c r="B111" s="52" t="s">
        <v>339</v>
      </c>
      <c r="C111" s="44">
        <v>87470222.959999979</v>
      </c>
      <c r="D111" s="57">
        <v>6.6877652942128316E-2</v>
      </c>
      <c r="E111" s="52"/>
    </row>
    <row r="112" spans="1:7" ht="10.9" customHeight="1" x14ac:dyDescent="0.2">
      <c r="A112" s="56">
        <v>5125</v>
      </c>
      <c r="B112" s="52" t="s">
        <v>340</v>
      </c>
      <c r="C112" s="44">
        <v>33430451.379999999</v>
      </c>
      <c r="D112" s="57">
        <v>2.5560128343479132E-2</v>
      </c>
      <c r="E112" s="52"/>
    </row>
    <row r="113" spans="1:5" ht="10.9" customHeight="1" x14ac:dyDescent="0.2">
      <c r="A113" s="56">
        <v>5126</v>
      </c>
      <c r="B113" s="52" t="s">
        <v>341</v>
      </c>
      <c r="C113" s="44">
        <v>16202377.66</v>
      </c>
      <c r="D113" s="57">
        <v>1.2387952760544482E-2</v>
      </c>
      <c r="E113" s="52"/>
    </row>
    <row r="114" spans="1:5" ht="10.9" customHeight="1" x14ac:dyDescent="0.2">
      <c r="A114" s="56">
        <v>5127</v>
      </c>
      <c r="B114" s="52" t="s">
        <v>342</v>
      </c>
      <c r="C114" s="44">
        <v>7784920.2599999998</v>
      </c>
      <c r="D114" s="57">
        <v>5.9521649506771015E-3</v>
      </c>
      <c r="E114" s="52"/>
    </row>
    <row r="115" spans="1:5" ht="10.9" customHeight="1" x14ac:dyDescent="0.2">
      <c r="A115" s="56">
        <v>5128</v>
      </c>
      <c r="B115" s="52" t="s">
        <v>343</v>
      </c>
      <c r="C115" s="44">
        <v>0</v>
      </c>
      <c r="D115" s="57">
        <v>0</v>
      </c>
      <c r="E115" s="52"/>
    </row>
    <row r="116" spans="1:5" ht="10.9" customHeight="1" x14ac:dyDescent="0.2">
      <c r="A116" s="56">
        <v>5129</v>
      </c>
      <c r="B116" s="52" t="s">
        <v>344</v>
      </c>
      <c r="C116" s="44">
        <v>7519931.0500000007</v>
      </c>
      <c r="D116" s="57">
        <v>5.7495605006130735E-3</v>
      </c>
      <c r="E116" s="52"/>
    </row>
    <row r="117" spans="1:5" ht="10.9" customHeight="1" x14ac:dyDescent="0.2">
      <c r="A117" s="56">
        <v>5130</v>
      </c>
      <c r="B117" s="52" t="s">
        <v>345</v>
      </c>
      <c r="C117" s="53">
        <v>680838031.35000002</v>
      </c>
      <c r="D117" s="57">
        <v>0.52055257240225961</v>
      </c>
      <c r="E117" s="52"/>
    </row>
    <row r="118" spans="1:5" ht="10.9" customHeight="1" x14ac:dyDescent="0.2">
      <c r="A118" s="56">
        <v>5131</v>
      </c>
      <c r="B118" s="52" t="s">
        <v>346</v>
      </c>
      <c r="C118" s="44">
        <v>268070149.7399998</v>
      </c>
      <c r="D118" s="57">
        <v>0.20496006334240721</v>
      </c>
      <c r="E118" s="52"/>
    </row>
    <row r="119" spans="1:5" ht="10.9" customHeight="1" x14ac:dyDescent="0.2">
      <c r="A119" s="56">
        <v>5132</v>
      </c>
      <c r="B119" s="52" t="s">
        <v>347</v>
      </c>
      <c r="C119" s="44">
        <v>7252862.79</v>
      </c>
      <c r="D119" s="57">
        <v>5.5453664583467593E-3</v>
      </c>
      <c r="E119" s="52"/>
    </row>
    <row r="120" spans="1:5" ht="10.9" customHeight="1" x14ac:dyDescent="0.2">
      <c r="A120" s="56">
        <v>5133</v>
      </c>
      <c r="B120" s="52" t="s">
        <v>348</v>
      </c>
      <c r="C120" s="44">
        <v>57074254.099999987</v>
      </c>
      <c r="D120" s="57">
        <v>4.3637617791098454E-2</v>
      </c>
      <c r="E120" s="52"/>
    </row>
    <row r="121" spans="1:5" ht="10.9" customHeight="1" x14ac:dyDescent="0.2">
      <c r="A121" s="56">
        <v>5134</v>
      </c>
      <c r="B121" s="52" t="s">
        <v>349</v>
      </c>
      <c r="C121" s="44">
        <v>20414276.629999995</v>
      </c>
      <c r="D121" s="57">
        <v>1.5608270578549591E-2</v>
      </c>
      <c r="E121" s="52"/>
    </row>
    <row r="122" spans="1:5" ht="10.9" customHeight="1" x14ac:dyDescent="0.2">
      <c r="A122" s="56">
        <v>5135</v>
      </c>
      <c r="B122" s="52" t="s">
        <v>350</v>
      </c>
      <c r="C122" s="44">
        <v>224105279.55000034</v>
      </c>
      <c r="D122" s="57">
        <v>0.17134556882400306</v>
      </c>
      <c r="E122" s="52"/>
    </row>
    <row r="123" spans="1:5" ht="10.9" customHeight="1" x14ac:dyDescent="0.2">
      <c r="A123" s="56">
        <v>5136</v>
      </c>
      <c r="B123" s="52" t="s">
        <v>351</v>
      </c>
      <c r="C123" s="44">
        <v>23376117.879999999</v>
      </c>
      <c r="D123" s="57">
        <v>1.7872823982943702E-2</v>
      </c>
      <c r="E123" s="52"/>
    </row>
    <row r="124" spans="1:5" ht="10.9" customHeight="1" x14ac:dyDescent="0.2">
      <c r="A124" s="56">
        <v>5137</v>
      </c>
      <c r="B124" s="52" t="s">
        <v>352</v>
      </c>
      <c r="C124" s="44">
        <v>140949.00000000003</v>
      </c>
      <c r="D124" s="57">
        <v>1.0776625445268041E-4</v>
      </c>
      <c r="E124" s="52"/>
    </row>
    <row r="125" spans="1:5" ht="10.9" customHeight="1" x14ac:dyDescent="0.2">
      <c r="A125" s="56">
        <v>5138</v>
      </c>
      <c r="B125" s="52" t="s">
        <v>353</v>
      </c>
      <c r="C125" s="44">
        <v>522233.98</v>
      </c>
      <c r="D125" s="57">
        <v>3.9928768542179085E-4</v>
      </c>
      <c r="E125" s="52"/>
    </row>
    <row r="126" spans="1:5" ht="10.9" customHeight="1" x14ac:dyDescent="0.2">
      <c r="A126" s="56">
        <v>5139</v>
      </c>
      <c r="B126" s="52" t="s">
        <v>354</v>
      </c>
      <c r="C126" s="44">
        <v>79881907.679999977</v>
      </c>
      <c r="D126" s="57">
        <v>6.1075807485036444E-2</v>
      </c>
      <c r="E126" s="52"/>
    </row>
    <row r="127" spans="1:5" ht="10.9" customHeight="1" x14ac:dyDescent="0.2">
      <c r="A127" s="56">
        <v>5200</v>
      </c>
      <c r="B127" s="52" t="s">
        <v>355</v>
      </c>
      <c r="C127" s="53">
        <v>265993369.53999999</v>
      </c>
      <c r="D127" s="57">
        <v>0.20337220657523988</v>
      </c>
      <c r="E127" s="52"/>
    </row>
    <row r="128" spans="1:5" ht="10.9" customHeight="1" x14ac:dyDescent="0.2">
      <c r="A128" s="56">
        <v>5210</v>
      </c>
      <c r="B128" s="52" t="s">
        <v>356</v>
      </c>
      <c r="C128" s="53">
        <v>0</v>
      </c>
      <c r="D128" s="57">
        <v>0</v>
      </c>
      <c r="E128" s="52"/>
    </row>
    <row r="129" spans="1:7" ht="10.9" customHeight="1" x14ac:dyDescent="0.2">
      <c r="A129" s="56">
        <v>5211</v>
      </c>
      <c r="B129" s="52" t="s">
        <v>357</v>
      </c>
      <c r="C129" s="44">
        <v>0</v>
      </c>
      <c r="D129" s="57">
        <v>0</v>
      </c>
      <c r="E129" s="52"/>
    </row>
    <row r="130" spans="1:7" ht="10.9" customHeight="1" x14ac:dyDescent="0.2">
      <c r="A130" s="56">
        <v>5212</v>
      </c>
      <c r="B130" s="52" t="s">
        <v>358</v>
      </c>
      <c r="C130" s="44">
        <v>0</v>
      </c>
      <c r="D130" s="57">
        <v>0</v>
      </c>
      <c r="E130" s="52"/>
    </row>
    <row r="131" spans="1:7" ht="10.9" customHeight="1" x14ac:dyDescent="0.2">
      <c r="A131" s="56">
        <v>5220</v>
      </c>
      <c r="B131" s="52" t="s">
        <v>359</v>
      </c>
      <c r="C131" s="53">
        <v>0</v>
      </c>
      <c r="D131" s="57">
        <v>0</v>
      </c>
      <c r="E131" s="52"/>
    </row>
    <row r="132" spans="1:7" ht="10.9" customHeight="1" x14ac:dyDescent="0.2">
      <c r="A132" s="56">
        <v>5221</v>
      </c>
      <c r="B132" s="52" t="s">
        <v>360</v>
      </c>
      <c r="C132" s="44">
        <v>0</v>
      </c>
      <c r="D132" s="57">
        <v>0</v>
      </c>
      <c r="E132" s="52"/>
    </row>
    <row r="133" spans="1:7" ht="10.9" customHeight="1" x14ac:dyDescent="0.2">
      <c r="A133" s="56">
        <v>5222</v>
      </c>
      <c r="B133" s="52" t="s">
        <v>361</v>
      </c>
      <c r="C133" s="44">
        <v>0</v>
      </c>
      <c r="D133" s="57">
        <v>0</v>
      </c>
      <c r="E133" s="52"/>
    </row>
    <row r="134" spans="1:7" ht="10.9" customHeight="1" x14ac:dyDescent="0.2">
      <c r="A134" s="56">
        <v>5230</v>
      </c>
      <c r="B134" s="52" t="s">
        <v>301</v>
      </c>
      <c r="C134" s="53">
        <v>70247896.939999998</v>
      </c>
      <c r="D134" s="57">
        <v>5.3709871913966811E-2</v>
      </c>
      <c r="E134" s="52"/>
    </row>
    <row r="135" spans="1:7" ht="10.9" customHeight="1" x14ac:dyDescent="0.2">
      <c r="A135" s="56">
        <v>5231</v>
      </c>
      <c r="B135" s="52" t="s">
        <v>362</v>
      </c>
      <c r="C135" s="44">
        <v>70247896.939999998</v>
      </c>
      <c r="D135" s="57">
        <v>5.3709871913966811E-2</v>
      </c>
      <c r="E135" s="52"/>
    </row>
    <row r="136" spans="1:7" ht="10.9" customHeight="1" x14ac:dyDescent="0.2">
      <c r="A136" s="56">
        <v>5232</v>
      </c>
      <c r="B136" s="52" t="s">
        <v>363</v>
      </c>
      <c r="C136" s="44">
        <v>0</v>
      </c>
      <c r="D136" s="57">
        <v>0</v>
      </c>
      <c r="E136" s="52"/>
    </row>
    <row r="137" spans="1:7" ht="10.9" customHeight="1" x14ac:dyDescent="0.2">
      <c r="A137" s="56">
        <v>5240</v>
      </c>
      <c r="B137" s="52" t="s">
        <v>364</v>
      </c>
      <c r="C137" s="53">
        <v>176813029.59999999</v>
      </c>
      <c r="D137" s="57">
        <v>0.13518703884683758</v>
      </c>
      <c r="E137" s="52"/>
      <c r="F137" s="44"/>
      <c r="G137" s="44"/>
    </row>
    <row r="138" spans="1:7" ht="10.9" customHeight="1" x14ac:dyDescent="0.2">
      <c r="A138" s="56">
        <v>5241</v>
      </c>
      <c r="B138" s="52" t="s">
        <v>365</v>
      </c>
      <c r="C138" s="44">
        <v>2121954.11</v>
      </c>
      <c r="D138" s="57">
        <v>1.6223956647806721E-3</v>
      </c>
      <c r="E138" s="52"/>
    </row>
    <row r="139" spans="1:7" ht="10.9" customHeight="1" x14ac:dyDescent="0.2">
      <c r="A139" s="56">
        <v>5242</v>
      </c>
      <c r="B139" s="52" t="s">
        <v>366</v>
      </c>
      <c r="C139" s="44">
        <v>0</v>
      </c>
      <c r="D139" s="57">
        <v>0</v>
      </c>
      <c r="E139" s="52"/>
    </row>
    <row r="140" spans="1:7" ht="10.9" customHeight="1" x14ac:dyDescent="0.2">
      <c r="A140" s="56">
        <v>5243</v>
      </c>
      <c r="B140" s="52" t="s">
        <v>367</v>
      </c>
      <c r="C140" s="44">
        <v>1665598.86</v>
      </c>
      <c r="D140" s="57">
        <v>1.2734772901038984E-3</v>
      </c>
      <c r="E140" s="52"/>
    </row>
    <row r="141" spans="1:7" ht="10.9" customHeight="1" x14ac:dyDescent="0.2">
      <c r="A141" s="56">
        <v>5244</v>
      </c>
      <c r="B141" s="52" t="s">
        <v>368</v>
      </c>
      <c r="C141" s="44">
        <v>173025476.63</v>
      </c>
      <c r="D141" s="57">
        <v>0.132291165891953</v>
      </c>
      <c r="E141" s="52"/>
    </row>
    <row r="142" spans="1:7" ht="10.9" customHeight="1" x14ac:dyDescent="0.2">
      <c r="A142" s="56">
        <v>5250</v>
      </c>
      <c r="B142" s="52" t="s">
        <v>302</v>
      </c>
      <c r="C142" s="53">
        <v>18932443</v>
      </c>
      <c r="D142" s="57">
        <v>1.4475295814435489E-2</v>
      </c>
      <c r="E142" s="52"/>
    </row>
    <row r="143" spans="1:7" ht="10.9" customHeight="1" x14ac:dyDescent="0.2">
      <c r="A143" s="56">
        <v>5251</v>
      </c>
      <c r="B143" s="52" t="s">
        <v>369</v>
      </c>
      <c r="C143" s="44">
        <v>18932443</v>
      </c>
      <c r="D143" s="57">
        <v>1.4475295814435489E-2</v>
      </c>
      <c r="E143" s="52"/>
    </row>
    <row r="144" spans="1:7" ht="10.9" customHeight="1" x14ac:dyDescent="0.2">
      <c r="A144" s="56">
        <v>5252</v>
      </c>
      <c r="B144" s="52" t="s">
        <v>370</v>
      </c>
      <c r="C144" s="44">
        <v>0</v>
      </c>
      <c r="D144" s="57">
        <v>0</v>
      </c>
      <c r="E144" s="52"/>
    </row>
    <row r="145" spans="1:5" ht="10.9" customHeight="1" x14ac:dyDescent="0.2">
      <c r="A145" s="56">
        <v>5259</v>
      </c>
      <c r="B145" s="52" t="s">
        <v>371</v>
      </c>
      <c r="C145" s="44">
        <v>0</v>
      </c>
      <c r="D145" s="57">
        <v>0</v>
      </c>
      <c r="E145" s="52"/>
    </row>
    <row r="146" spans="1:5" ht="10.9" customHeight="1" x14ac:dyDescent="0.2">
      <c r="A146" s="56">
        <v>5260</v>
      </c>
      <c r="B146" s="52" t="s">
        <v>372</v>
      </c>
      <c r="C146" s="53">
        <v>0</v>
      </c>
      <c r="D146" s="57">
        <v>0</v>
      </c>
      <c r="E146" s="52"/>
    </row>
    <row r="147" spans="1:5" ht="10.9" customHeight="1" x14ac:dyDescent="0.2">
      <c r="A147" s="56">
        <v>5261</v>
      </c>
      <c r="B147" s="52" t="s">
        <v>373</v>
      </c>
      <c r="C147" s="44">
        <v>0</v>
      </c>
      <c r="D147" s="57">
        <v>0</v>
      </c>
      <c r="E147" s="52"/>
    </row>
    <row r="148" spans="1:5" ht="10.9" customHeight="1" x14ac:dyDescent="0.2">
      <c r="A148" s="56">
        <v>5262</v>
      </c>
      <c r="B148" s="52" t="s">
        <v>374</v>
      </c>
      <c r="C148" s="44">
        <v>0</v>
      </c>
      <c r="D148" s="57">
        <v>0</v>
      </c>
      <c r="E148" s="52"/>
    </row>
    <row r="149" spans="1:5" ht="10.9" customHeight="1" x14ac:dyDescent="0.2">
      <c r="A149" s="56">
        <v>5270</v>
      </c>
      <c r="B149" s="52" t="s">
        <v>375</v>
      </c>
      <c r="C149" s="53">
        <v>0</v>
      </c>
      <c r="D149" s="57">
        <v>0</v>
      </c>
      <c r="E149" s="52"/>
    </row>
    <row r="150" spans="1:5" ht="10.9" customHeight="1" x14ac:dyDescent="0.2">
      <c r="A150" s="56">
        <v>5271</v>
      </c>
      <c r="B150" s="52" t="s">
        <v>376</v>
      </c>
      <c r="C150" s="44">
        <v>0</v>
      </c>
      <c r="D150" s="57">
        <v>0</v>
      </c>
      <c r="E150" s="52"/>
    </row>
    <row r="151" spans="1:5" ht="10.9" customHeight="1" x14ac:dyDescent="0.2">
      <c r="A151" s="56">
        <v>5280</v>
      </c>
      <c r="B151" s="52" t="s">
        <v>377</v>
      </c>
      <c r="C151" s="53">
        <v>0</v>
      </c>
      <c r="D151" s="57">
        <v>0</v>
      </c>
      <c r="E151" s="52"/>
    </row>
    <row r="152" spans="1:5" ht="10.9" customHeight="1" x14ac:dyDescent="0.2">
      <c r="A152" s="56">
        <v>5281</v>
      </c>
      <c r="B152" s="52" t="s">
        <v>378</v>
      </c>
      <c r="C152" s="44">
        <v>0</v>
      </c>
      <c r="D152" s="57">
        <v>0</v>
      </c>
      <c r="E152" s="52"/>
    </row>
    <row r="153" spans="1:5" ht="10.9" customHeight="1" x14ac:dyDescent="0.2">
      <c r="A153" s="56">
        <v>5282</v>
      </c>
      <c r="B153" s="52" t="s">
        <v>379</v>
      </c>
      <c r="C153" s="44">
        <v>0</v>
      </c>
      <c r="D153" s="57">
        <v>0</v>
      </c>
      <c r="E153" s="52"/>
    </row>
    <row r="154" spans="1:5" ht="10.9" customHeight="1" x14ac:dyDescent="0.2">
      <c r="A154" s="56">
        <v>5283</v>
      </c>
      <c r="B154" s="52" t="s">
        <v>380</v>
      </c>
      <c r="C154" s="44">
        <v>0</v>
      </c>
      <c r="D154" s="57">
        <v>0</v>
      </c>
      <c r="E154" s="52"/>
    </row>
    <row r="155" spans="1:5" ht="10.9" customHeight="1" x14ac:dyDescent="0.2">
      <c r="A155" s="56">
        <v>5284</v>
      </c>
      <c r="B155" s="52" t="s">
        <v>381</v>
      </c>
      <c r="C155" s="44">
        <v>0</v>
      </c>
      <c r="D155" s="57">
        <v>0</v>
      </c>
      <c r="E155" s="52"/>
    </row>
    <row r="156" spans="1:5" ht="10.9" customHeight="1" x14ac:dyDescent="0.2">
      <c r="A156" s="56">
        <v>5285</v>
      </c>
      <c r="B156" s="52" t="s">
        <v>382</v>
      </c>
      <c r="C156" s="44">
        <v>0</v>
      </c>
      <c r="D156" s="57">
        <v>0</v>
      </c>
      <c r="E156" s="52"/>
    </row>
    <row r="157" spans="1:5" ht="10.9" customHeight="1" x14ac:dyDescent="0.2">
      <c r="A157" s="56">
        <v>5290</v>
      </c>
      <c r="B157" s="52" t="s">
        <v>383</v>
      </c>
      <c r="C157" s="53">
        <v>0</v>
      </c>
      <c r="D157" s="57">
        <v>0</v>
      </c>
      <c r="E157" s="52"/>
    </row>
    <row r="158" spans="1:5" ht="10.9" customHeight="1" x14ac:dyDescent="0.2">
      <c r="A158" s="56">
        <v>5291</v>
      </c>
      <c r="B158" s="52" t="s">
        <v>384</v>
      </c>
      <c r="C158" s="44">
        <v>0</v>
      </c>
      <c r="D158" s="57">
        <v>0</v>
      </c>
      <c r="E158" s="52"/>
    </row>
    <row r="159" spans="1:5" ht="10.9" customHeight="1" x14ac:dyDescent="0.2">
      <c r="A159" s="56">
        <v>5292</v>
      </c>
      <c r="B159" s="52" t="s">
        <v>385</v>
      </c>
      <c r="C159" s="44">
        <v>0</v>
      </c>
      <c r="D159" s="57">
        <v>0</v>
      </c>
      <c r="E159" s="52"/>
    </row>
    <row r="160" spans="1:5" ht="10.9" customHeight="1" x14ac:dyDescent="0.2">
      <c r="A160" s="56">
        <v>5300</v>
      </c>
      <c r="B160" s="52" t="s">
        <v>386</v>
      </c>
      <c r="C160" s="53">
        <v>82534215.670000002</v>
      </c>
      <c r="D160" s="57">
        <v>6.3103699117734932E-2</v>
      </c>
      <c r="E160" s="52"/>
    </row>
    <row r="161" spans="1:5" ht="10.9" customHeight="1" x14ac:dyDescent="0.2">
      <c r="A161" s="56">
        <v>5310</v>
      </c>
      <c r="B161" s="52" t="s">
        <v>294</v>
      </c>
      <c r="C161" s="53">
        <v>0</v>
      </c>
      <c r="D161" s="57">
        <v>0</v>
      </c>
      <c r="E161" s="52"/>
    </row>
    <row r="162" spans="1:5" ht="10.9" customHeight="1" x14ac:dyDescent="0.2">
      <c r="A162" s="56">
        <v>5311</v>
      </c>
      <c r="B162" s="52" t="s">
        <v>387</v>
      </c>
      <c r="C162" s="44">
        <v>0</v>
      </c>
      <c r="D162" s="57">
        <v>0</v>
      </c>
      <c r="E162" s="52"/>
    </row>
    <row r="163" spans="1:5" ht="10.9" customHeight="1" x14ac:dyDescent="0.2">
      <c r="A163" s="56">
        <v>5312</v>
      </c>
      <c r="B163" s="52" t="s">
        <v>388</v>
      </c>
      <c r="C163" s="44">
        <v>0</v>
      </c>
      <c r="D163" s="57">
        <v>0</v>
      </c>
      <c r="E163" s="52"/>
    </row>
    <row r="164" spans="1:5" ht="10.9" customHeight="1" x14ac:dyDescent="0.2">
      <c r="A164" s="56">
        <v>5320</v>
      </c>
      <c r="B164" s="52" t="s">
        <v>295</v>
      </c>
      <c r="C164" s="53">
        <v>0</v>
      </c>
      <c r="D164" s="57">
        <v>0</v>
      </c>
      <c r="E164" s="52"/>
    </row>
    <row r="165" spans="1:5" ht="10.9" customHeight="1" x14ac:dyDescent="0.2">
      <c r="A165" s="56">
        <v>5321</v>
      </c>
      <c r="B165" s="52" t="s">
        <v>389</v>
      </c>
      <c r="C165" s="44">
        <v>0</v>
      </c>
      <c r="D165" s="57">
        <v>0</v>
      </c>
      <c r="E165" s="52"/>
    </row>
    <row r="166" spans="1:5" ht="10.9" customHeight="1" x14ac:dyDescent="0.2">
      <c r="A166" s="56">
        <v>5322</v>
      </c>
      <c r="B166" s="52" t="s">
        <v>390</v>
      </c>
      <c r="C166" s="44">
        <v>0</v>
      </c>
      <c r="D166" s="57">
        <v>0</v>
      </c>
      <c r="E166" s="52"/>
    </row>
    <row r="167" spans="1:5" ht="10.9" customHeight="1" x14ac:dyDescent="0.2">
      <c r="A167" s="56">
        <v>5330</v>
      </c>
      <c r="B167" s="52" t="s">
        <v>296</v>
      </c>
      <c r="C167" s="53">
        <v>82534215.670000002</v>
      </c>
      <c r="D167" s="57">
        <v>6.3103699117734932E-2</v>
      </c>
      <c r="E167" s="52"/>
    </row>
    <row r="168" spans="1:5" ht="10.9" customHeight="1" x14ac:dyDescent="0.2">
      <c r="A168" s="56">
        <v>5331</v>
      </c>
      <c r="B168" s="52" t="s">
        <v>391</v>
      </c>
      <c r="C168" s="44">
        <v>0</v>
      </c>
      <c r="D168" s="57">
        <v>0</v>
      </c>
      <c r="E168" s="52"/>
    </row>
    <row r="169" spans="1:5" ht="10.9" customHeight="1" x14ac:dyDescent="0.2">
      <c r="A169" s="56">
        <v>5332</v>
      </c>
      <c r="B169" s="52" t="s">
        <v>392</v>
      </c>
      <c r="C169" s="44">
        <v>82534215.670000002</v>
      </c>
      <c r="D169" s="57">
        <v>6.3103699117734932E-2</v>
      </c>
      <c r="E169" s="52"/>
    </row>
    <row r="170" spans="1:5" ht="10.9" customHeight="1" x14ac:dyDescent="0.2">
      <c r="A170" s="56">
        <v>5400</v>
      </c>
      <c r="B170" s="52" t="s">
        <v>393</v>
      </c>
      <c r="C170" s="53">
        <v>7859081.0399999991</v>
      </c>
      <c r="D170" s="57">
        <v>6.0088665199531455E-3</v>
      </c>
      <c r="E170" s="52"/>
    </row>
    <row r="171" spans="1:5" ht="10.9" customHeight="1" x14ac:dyDescent="0.2">
      <c r="A171" s="56">
        <v>5410</v>
      </c>
      <c r="B171" s="52" t="s">
        <v>394</v>
      </c>
      <c r="C171" s="53">
        <v>7516126.0599999996</v>
      </c>
      <c r="D171" s="57">
        <v>5.7466512957196009E-3</v>
      </c>
      <c r="E171" s="52"/>
    </row>
    <row r="172" spans="1:5" ht="10.9" customHeight="1" x14ac:dyDescent="0.2">
      <c r="A172" s="56">
        <v>5411</v>
      </c>
      <c r="B172" s="52" t="s">
        <v>395</v>
      </c>
      <c r="C172" s="44">
        <v>7516126.0599999996</v>
      </c>
      <c r="D172" s="57">
        <v>5.7466512957196009E-3</v>
      </c>
      <c r="E172" s="52"/>
    </row>
    <row r="173" spans="1:5" ht="10.9" customHeight="1" x14ac:dyDescent="0.2">
      <c r="A173" s="56">
        <v>5412</v>
      </c>
      <c r="B173" s="52" t="s">
        <v>396</v>
      </c>
      <c r="C173" s="44">
        <v>0</v>
      </c>
      <c r="D173" s="57">
        <v>0</v>
      </c>
      <c r="E173" s="52"/>
    </row>
    <row r="174" spans="1:5" ht="10.9" customHeight="1" x14ac:dyDescent="0.2">
      <c r="A174" s="56">
        <v>5420</v>
      </c>
      <c r="B174" s="52" t="s">
        <v>397</v>
      </c>
      <c r="C174" s="53">
        <v>342954.98</v>
      </c>
      <c r="D174" s="57">
        <v>2.6221522423354487E-4</v>
      </c>
      <c r="E174" s="52"/>
    </row>
    <row r="175" spans="1:5" ht="10.9" customHeight="1" x14ac:dyDescent="0.2">
      <c r="A175" s="56">
        <v>5421</v>
      </c>
      <c r="B175" s="52" t="s">
        <v>398</v>
      </c>
      <c r="C175" s="44">
        <v>342954.98</v>
      </c>
      <c r="D175" s="57">
        <v>2.6221522423354487E-4</v>
      </c>
      <c r="E175" s="52"/>
    </row>
    <row r="176" spans="1:5" ht="10.9" customHeight="1" x14ac:dyDescent="0.2">
      <c r="A176" s="56">
        <v>5422</v>
      </c>
      <c r="B176" s="52" t="s">
        <v>399</v>
      </c>
      <c r="C176" s="44">
        <v>0</v>
      </c>
      <c r="D176" s="57">
        <v>0</v>
      </c>
      <c r="E176" s="52"/>
    </row>
    <row r="177" spans="1:5" ht="10.9" customHeight="1" x14ac:dyDescent="0.2">
      <c r="A177" s="56">
        <v>5430</v>
      </c>
      <c r="B177" s="52" t="s">
        <v>400</v>
      </c>
      <c r="C177" s="53">
        <v>0</v>
      </c>
      <c r="D177" s="57">
        <v>0</v>
      </c>
      <c r="E177" s="52"/>
    </row>
    <row r="178" spans="1:5" ht="10.9" customHeight="1" x14ac:dyDescent="0.2">
      <c r="A178" s="56">
        <v>5431</v>
      </c>
      <c r="B178" s="52" t="s">
        <v>401</v>
      </c>
      <c r="C178" s="44">
        <v>0</v>
      </c>
      <c r="D178" s="57">
        <v>0</v>
      </c>
      <c r="E178" s="52"/>
    </row>
    <row r="179" spans="1:5" ht="10.9" customHeight="1" x14ac:dyDescent="0.2">
      <c r="A179" s="56">
        <v>5432</v>
      </c>
      <c r="B179" s="52" t="s">
        <v>402</v>
      </c>
      <c r="C179" s="44">
        <v>0</v>
      </c>
      <c r="D179" s="57">
        <v>0</v>
      </c>
      <c r="E179" s="52"/>
    </row>
    <row r="180" spans="1:5" ht="10.9" customHeight="1" x14ac:dyDescent="0.2">
      <c r="A180" s="56">
        <v>5440</v>
      </c>
      <c r="B180" s="52" t="s">
        <v>403</v>
      </c>
      <c r="C180" s="53">
        <v>0</v>
      </c>
      <c r="D180" s="57">
        <v>0</v>
      </c>
      <c r="E180" s="52"/>
    </row>
    <row r="181" spans="1:5" ht="10.9" customHeight="1" x14ac:dyDescent="0.2">
      <c r="A181" s="56">
        <v>5441</v>
      </c>
      <c r="B181" s="52" t="s">
        <v>403</v>
      </c>
      <c r="C181" s="44">
        <v>0</v>
      </c>
      <c r="D181" s="57">
        <v>0</v>
      </c>
      <c r="E181" s="52"/>
    </row>
    <row r="182" spans="1:5" ht="10.9" customHeight="1" x14ac:dyDescent="0.2">
      <c r="A182" s="56">
        <v>5450</v>
      </c>
      <c r="B182" s="52" t="s">
        <v>404</v>
      </c>
      <c r="C182" s="53">
        <v>0</v>
      </c>
      <c r="D182" s="57">
        <v>0</v>
      </c>
      <c r="E182" s="52"/>
    </row>
    <row r="183" spans="1:5" ht="10.9" customHeight="1" x14ac:dyDescent="0.2">
      <c r="A183" s="56">
        <v>5451</v>
      </c>
      <c r="B183" s="52" t="s">
        <v>405</v>
      </c>
      <c r="C183" s="44">
        <v>0</v>
      </c>
      <c r="D183" s="57">
        <v>0</v>
      </c>
      <c r="E183" s="52"/>
    </row>
    <row r="184" spans="1:5" ht="10.9" customHeight="1" x14ac:dyDescent="0.2">
      <c r="A184" s="56">
        <v>5452</v>
      </c>
      <c r="B184" s="52" t="s">
        <v>406</v>
      </c>
      <c r="C184" s="44">
        <v>0</v>
      </c>
      <c r="D184" s="57">
        <v>0</v>
      </c>
      <c r="E184" s="52"/>
    </row>
    <row r="185" spans="1:5" ht="10.9" customHeight="1" x14ac:dyDescent="0.2">
      <c r="A185" s="56">
        <v>5500</v>
      </c>
      <c r="B185" s="52" t="s">
        <v>407</v>
      </c>
      <c r="C185" s="53">
        <v>617596160.48000014</v>
      </c>
      <c r="D185" s="57">
        <v>0.47219934145886899</v>
      </c>
      <c r="E185" s="52"/>
    </row>
    <row r="186" spans="1:5" ht="10.9" customHeight="1" x14ac:dyDescent="0.2">
      <c r="A186" s="56">
        <v>5510</v>
      </c>
      <c r="B186" s="52" t="s">
        <v>408</v>
      </c>
      <c r="C186" s="53">
        <v>604870058.98000014</v>
      </c>
      <c r="D186" s="57">
        <v>0.46246926680463496</v>
      </c>
      <c r="E186" s="52"/>
    </row>
    <row r="187" spans="1:5" ht="10.9" customHeight="1" x14ac:dyDescent="0.2">
      <c r="A187" s="56">
        <v>5511</v>
      </c>
      <c r="B187" s="52" t="s">
        <v>409</v>
      </c>
      <c r="C187" s="44">
        <v>52703103.689999998</v>
      </c>
      <c r="D187" s="57">
        <v>4.0295540108142229E-2</v>
      </c>
      <c r="E187" s="52"/>
    </row>
    <row r="188" spans="1:5" ht="10.9" customHeight="1" x14ac:dyDescent="0.2">
      <c r="A188" s="56">
        <v>5512</v>
      </c>
      <c r="B188" s="52" t="s">
        <v>410</v>
      </c>
      <c r="C188" s="44">
        <v>0</v>
      </c>
      <c r="D188" s="57">
        <v>0</v>
      </c>
      <c r="E188" s="52"/>
    </row>
    <row r="189" spans="1:5" ht="10.9" customHeight="1" x14ac:dyDescent="0.2">
      <c r="A189" s="56">
        <v>5513</v>
      </c>
      <c r="B189" s="52" t="s">
        <v>411</v>
      </c>
      <c r="C189" s="44">
        <v>4585361.67</v>
      </c>
      <c r="D189" s="57">
        <v>3.5058585196545379E-3</v>
      </c>
      <c r="E189" s="52"/>
    </row>
    <row r="190" spans="1:5" ht="10.9" customHeight="1" x14ac:dyDescent="0.2">
      <c r="A190" s="56">
        <v>5514</v>
      </c>
      <c r="B190" s="52" t="s">
        <v>412</v>
      </c>
      <c r="C190" s="44">
        <v>483685949.10000014</v>
      </c>
      <c r="D190" s="57">
        <v>0.36981477744359187</v>
      </c>
      <c r="E190" s="52"/>
    </row>
    <row r="191" spans="1:5" ht="10.9" customHeight="1" x14ac:dyDescent="0.2">
      <c r="A191" s="56">
        <v>5515</v>
      </c>
      <c r="B191" s="52" t="s">
        <v>413</v>
      </c>
      <c r="C191" s="44">
        <v>51052515.039999969</v>
      </c>
      <c r="D191" s="57">
        <v>3.9033539267748829E-2</v>
      </c>
      <c r="E191" s="52"/>
    </row>
    <row r="192" spans="1:5" ht="10.9" customHeight="1" x14ac:dyDescent="0.2">
      <c r="A192" s="56">
        <v>5516</v>
      </c>
      <c r="B192" s="52" t="s">
        <v>414</v>
      </c>
      <c r="C192" s="44">
        <v>0</v>
      </c>
      <c r="D192" s="57">
        <v>0</v>
      </c>
      <c r="E192" s="52"/>
    </row>
    <row r="193" spans="1:5" ht="10.9" customHeight="1" x14ac:dyDescent="0.2">
      <c r="A193" s="56">
        <v>5517</v>
      </c>
      <c r="B193" s="52" t="s">
        <v>415</v>
      </c>
      <c r="C193" s="44">
        <v>12339809.710000001</v>
      </c>
      <c r="D193" s="57">
        <v>9.4347251353717743E-3</v>
      </c>
      <c r="E193" s="52"/>
    </row>
    <row r="194" spans="1:5" ht="10.9" customHeight="1" x14ac:dyDescent="0.2">
      <c r="A194" s="56">
        <v>5518</v>
      </c>
      <c r="B194" s="52" t="s">
        <v>416</v>
      </c>
      <c r="C194" s="44">
        <v>503319.77</v>
      </c>
      <c r="D194" s="57">
        <v>3.848263301256807E-4</v>
      </c>
      <c r="E194" s="52"/>
    </row>
    <row r="195" spans="1:5" ht="10.9" customHeight="1" x14ac:dyDescent="0.2">
      <c r="A195" s="56">
        <v>5520</v>
      </c>
      <c r="B195" s="52" t="s">
        <v>417</v>
      </c>
      <c r="C195" s="53">
        <v>763583.29</v>
      </c>
      <c r="D195" s="57">
        <v>5.8381762996512817E-4</v>
      </c>
      <c r="E195" s="52"/>
    </row>
    <row r="196" spans="1:5" ht="10.9" customHeight="1" x14ac:dyDescent="0.2">
      <c r="A196" s="56">
        <v>5521</v>
      </c>
      <c r="B196" s="52" t="s">
        <v>418</v>
      </c>
      <c r="C196" s="44">
        <v>763583.29</v>
      </c>
      <c r="D196" s="57">
        <v>5.8381762996512817E-4</v>
      </c>
      <c r="E196" s="52"/>
    </row>
    <row r="197" spans="1:5" ht="10.9" customHeight="1" x14ac:dyDescent="0.2">
      <c r="A197" s="56">
        <v>5522</v>
      </c>
      <c r="B197" s="52" t="s">
        <v>419</v>
      </c>
      <c r="C197" s="44">
        <v>0</v>
      </c>
      <c r="D197" s="57">
        <v>0</v>
      </c>
      <c r="E197" s="52"/>
    </row>
    <row r="198" spans="1:5" ht="10.9" customHeight="1" x14ac:dyDescent="0.2">
      <c r="A198" s="56">
        <v>5530</v>
      </c>
      <c r="B198" s="52" t="s">
        <v>420</v>
      </c>
      <c r="C198" s="53">
        <v>0</v>
      </c>
      <c r="D198" s="57">
        <v>0</v>
      </c>
      <c r="E198" s="52"/>
    </row>
    <row r="199" spans="1:5" ht="10.9" customHeight="1" x14ac:dyDescent="0.2">
      <c r="A199" s="56">
        <v>5531</v>
      </c>
      <c r="B199" s="52" t="s">
        <v>421</v>
      </c>
      <c r="C199" s="44">
        <v>0</v>
      </c>
      <c r="D199" s="57">
        <v>0</v>
      </c>
      <c r="E199" s="52"/>
    </row>
    <row r="200" spans="1:5" ht="10.9" customHeight="1" x14ac:dyDescent="0.2">
      <c r="A200" s="56">
        <v>5532</v>
      </c>
      <c r="B200" s="52" t="s">
        <v>422</v>
      </c>
      <c r="C200" s="44">
        <v>0</v>
      </c>
      <c r="D200" s="57">
        <v>0</v>
      </c>
      <c r="E200" s="52"/>
    </row>
    <row r="201" spans="1:5" ht="10.9" customHeight="1" x14ac:dyDescent="0.2">
      <c r="A201" s="56">
        <v>5533</v>
      </c>
      <c r="B201" s="52" t="s">
        <v>423</v>
      </c>
      <c r="C201" s="44">
        <v>0</v>
      </c>
      <c r="D201" s="57">
        <v>0</v>
      </c>
      <c r="E201" s="52"/>
    </row>
    <row r="202" spans="1:5" ht="10.9" customHeight="1" x14ac:dyDescent="0.2">
      <c r="A202" s="56">
        <v>5534</v>
      </c>
      <c r="B202" s="52" t="s">
        <v>424</v>
      </c>
      <c r="C202" s="44">
        <v>0</v>
      </c>
      <c r="D202" s="57">
        <v>0</v>
      </c>
      <c r="E202" s="52"/>
    </row>
    <row r="203" spans="1:5" ht="10.9" customHeight="1" x14ac:dyDescent="0.2">
      <c r="A203" s="56">
        <v>5535</v>
      </c>
      <c r="B203" s="52" t="s">
        <v>425</v>
      </c>
      <c r="C203" s="44">
        <v>0</v>
      </c>
      <c r="D203" s="57">
        <v>0</v>
      </c>
      <c r="E203" s="52"/>
    </row>
    <row r="204" spans="1:5" ht="10.9" customHeight="1" x14ac:dyDescent="0.2">
      <c r="A204" s="56">
        <v>5540</v>
      </c>
      <c r="B204" s="52" t="s">
        <v>426</v>
      </c>
      <c r="C204" s="53">
        <v>0</v>
      </c>
      <c r="D204" s="57">
        <v>0</v>
      </c>
      <c r="E204" s="52"/>
    </row>
    <row r="205" spans="1:5" ht="10.9" customHeight="1" x14ac:dyDescent="0.2">
      <c r="A205" s="56">
        <v>5541</v>
      </c>
      <c r="B205" s="52" t="s">
        <v>426</v>
      </c>
      <c r="C205" s="44">
        <v>0</v>
      </c>
      <c r="D205" s="57">
        <v>0</v>
      </c>
      <c r="E205" s="52"/>
    </row>
    <row r="206" spans="1:5" ht="10.9" customHeight="1" x14ac:dyDescent="0.2">
      <c r="A206" s="56">
        <v>5550</v>
      </c>
      <c r="B206" s="52" t="s">
        <v>427</v>
      </c>
      <c r="C206" s="53">
        <v>0</v>
      </c>
      <c r="D206" s="57">
        <v>0</v>
      </c>
      <c r="E206" s="52"/>
    </row>
    <row r="207" spans="1:5" ht="10.9" customHeight="1" x14ac:dyDescent="0.2">
      <c r="A207" s="56">
        <v>5551</v>
      </c>
      <c r="B207" s="52" t="s">
        <v>427</v>
      </c>
      <c r="C207" s="44">
        <v>0</v>
      </c>
      <c r="D207" s="57">
        <v>0</v>
      </c>
      <c r="E207" s="52"/>
    </row>
    <row r="208" spans="1:5" ht="10.9" customHeight="1" x14ac:dyDescent="0.2">
      <c r="A208" s="56">
        <v>5590</v>
      </c>
      <c r="B208" s="52" t="s">
        <v>428</v>
      </c>
      <c r="C208" s="53">
        <v>11962518.209999999</v>
      </c>
      <c r="D208" s="57">
        <v>9.1462570242689389E-3</v>
      </c>
      <c r="E208" s="52"/>
    </row>
    <row r="209" spans="1:5" ht="10.9" customHeight="1" x14ac:dyDescent="0.2">
      <c r="A209" s="56">
        <v>5591</v>
      </c>
      <c r="B209" s="52" t="s">
        <v>429</v>
      </c>
      <c r="C209" s="44">
        <v>0</v>
      </c>
      <c r="D209" s="57">
        <v>0</v>
      </c>
      <c r="E209" s="52"/>
    </row>
    <row r="210" spans="1:5" ht="10.9" customHeight="1" x14ac:dyDescent="0.2">
      <c r="A210" s="56">
        <v>5592</v>
      </c>
      <c r="B210" s="52" t="s">
        <v>430</v>
      </c>
      <c r="C210" s="44">
        <v>11478978.869999999</v>
      </c>
      <c r="D210" s="57">
        <v>8.7765543406576954E-3</v>
      </c>
      <c r="E210" s="52"/>
    </row>
    <row r="211" spans="1:5" ht="10.9" customHeight="1" x14ac:dyDescent="0.2">
      <c r="A211" s="56">
        <v>5593</v>
      </c>
      <c r="B211" s="52" t="s">
        <v>431</v>
      </c>
      <c r="C211" s="44">
        <v>0</v>
      </c>
      <c r="D211" s="57">
        <v>0</v>
      </c>
      <c r="E211" s="52"/>
    </row>
    <row r="212" spans="1:5" ht="10.9" customHeight="1" x14ac:dyDescent="0.2">
      <c r="A212" s="56">
        <v>5594</v>
      </c>
      <c r="B212" s="52" t="s">
        <v>432</v>
      </c>
      <c r="C212" s="44">
        <v>483539.34</v>
      </c>
      <c r="D212" s="57">
        <v>3.6970268361124337E-4</v>
      </c>
      <c r="E212" s="52"/>
    </row>
    <row r="213" spans="1:5" ht="10.9" customHeight="1" x14ac:dyDescent="0.2">
      <c r="A213" s="56">
        <v>5595</v>
      </c>
      <c r="B213" s="52" t="s">
        <v>433</v>
      </c>
      <c r="C213" s="44">
        <v>0</v>
      </c>
      <c r="D213" s="57">
        <v>0</v>
      </c>
      <c r="E213" s="52"/>
    </row>
    <row r="214" spans="1:5" ht="10.9" customHeight="1" x14ac:dyDescent="0.2">
      <c r="A214" s="56">
        <v>5596</v>
      </c>
      <c r="B214" s="52" t="s">
        <v>321</v>
      </c>
      <c r="C214" s="44">
        <v>0</v>
      </c>
      <c r="D214" s="57">
        <v>0</v>
      </c>
      <c r="E214" s="52"/>
    </row>
    <row r="215" spans="1:5" ht="10.9" customHeight="1" x14ac:dyDescent="0.2">
      <c r="A215" s="56">
        <v>5597</v>
      </c>
      <c r="B215" s="52" t="s">
        <v>434</v>
      </c>
      <c r="C215" s="44">
        <v>0</v>
      </c>
      <c r="D215" s="57">
        <v>0</v>
      </c>
      <c r="E215" s="52"/>
    </row>
    <row r="216" spans="1:5" ht="10.9" customHeight="1" x14ac:dyDescent="0.2">
      <c r="A216" s="56">
        <v>5598</v>
      </c>
      <c r="B216" s="52" t="s">
        <v>435</v>
      </c>
      <c r="C216" s="44">
        <v>0</v>
      </c>
      <c r="D216" s="57">
        <v>0</v>
      </c>
      <c r="E216" s="52"/>
    </row>
    <row r="217" spans="1:5" ht="10.9" customHeight="1" x14ac:dyDescent="0.2">
      <c r="A217" s="56">
        <v>5599</v>
      </c>
      <c r="B217" s="52" t="s">
        <v>436</v>
      </c>
      <c r="C217" s="44">
        <v>0</v>
      </c>
      <c r="D217" s="57">
        <v>0</v>
      </c>
      <c r="E217" s="52"/>
    </row>
    <row r="218" spans="1:5" ht="10.9" customHeight="1" x14ac:dyDescent="0.2">
      <c r="A218" s="56">
        <v>5600</v>
      </c>
      <c r="B218" s="52" t="s">
        <v>437</v>
      </c>
      <c r="C218" s="53">
        <v>146168713.87</v>
      </c>
      <c r="D218" s="57">
        <v>0.11175712358324964</v>
      </c>
      <c r="E218" s="52"/>
    </row>
    <row r="219" spans="1:5" ht="10.9" customHeight="1" x14ac:dyDescent="0.2">
      <c r="A219" s="56">
        <v>5610</v>
      </c>
      <c r="B219" s="52" t="s">
        <v>438</v>
      </c>
      <c r="C219" s="53">
        <v>146168713.87</v>
      </c>
      <c r="D219" s="57">
        <v>0.11175712358324964</v>
      </c>
      <c r="E219" s="52"/>
    </row>
    <row r="220" spans="1:5" ht="10.9" customHeight="1" x14ac:dyDescent="0.2">
      <c r="A220" s="56">
        <v>5611</v>
      </c>
      <c r="B220" s="52" t="s">
        <v>439</v>
      </c>
      <c r="C220" s="44">
        <v>146168713.87</v>
      </c>
      <c r="D220" s="57">
        <v>0.11175712358324964</v>
      </c>
      <c r="E220" s="52"/>
    </row>
    <row r="223" spans="1:5" x14ac:dyDescent="0.2">
      <c r="C223" s="44"/>
    </row>
    <row r="224" spans="1:5" x14ac:dyDescent="0.2">
      <c r="C224" s="44"/>
    </row>
    <row r="225" spans="3:3" x14ac:dyDescent="0.2">
      <c r="C225" s="44"/>
    </row>
    <row r="226" spans="3:3" x14ac:dyDescent="0.2">
      <c r="C226" s="128"/>
    </row>
    <row r="227" spans="3:3" x14ac:dyDescent="0.2">
      <c r="C227" s="44"/>
    </row>
    <row r="228" spans="3:3" x14ac:dyDescent="0.2">
      <c r="C228" s="44"/>
    </row>
  </sheetData>
  <mergeCells count="3">
    <mergeCell ref="A1:C1"/>
    <mergeCell ref="A2:C2"/>
    <mergeCell ref="A3:C3"/>
  </mergeCells>
  <pageMargins left="0.7" right="0.7" top="0.75" bottom="0.75" header="0.3" footer="0.3"/>
  <pageSetup paperSize="9" scale="63"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x14ac:dyDescent="0.2">
      <c r="A1" s="830" t="s">
        <v>588</v>
      </c>
      <c r="B1" s="830"/>
      <c r="C1" s="830"/>
      <c r="D1" s="58" t="s">
        <v>98</v>
      </c>
      <c r="E1" s="59">
        <v>2020</v>
      </c>
    </row>
    <row r="2" spans="1:5" x14ac:dyDescent="0.2">
      <c r="A2" s="830" t="s">
        <v>442</v>
      </c>
      <c r="B2" s="830"/>
      <c r="C2" s="830"/>
      <c r="D2" s="58" t="s">
        <v>100</v>
      </c>
      <c r="E2" s="59" t="s">
        <v>441</v>
      </c>
    </row>
    <row r="3" spans="1:5" x14ac:dyDescent="0.2">
      <c r="A3" s="830" t="s">
        <v>589</v>
      </c>
      <c r="B3" s="830"/>
      <c r="C3" s="830"/>
      <c r="D3" s="58" t="s">
        <v>102</v>
      </c>
      <c r="E3" s="59">
        <v>4</v>
      </c>
    </row>
    <row r="5" spans="1:5" x14ac:dyDescent="0.2">
      <c r="A5" s="61" t="s">
        <v>103</v>
      </c>
      <c r="B5" s="62"/>
      <c r="C5" s="62"/>
      <c r="D5" s="62"/>
      <c r="E5" s="62"/>
    </row>
    <row r="6" spans="1:5" x14ac:dyDescent="0.2">
      <c r="A6" s="62" t="s">
        <v>443</v>
      </c>
      <c r="B6" s="62"/>
      <c r="C6" s="62"/>
      <c r="D6" s="62"/>
      <c r="E6" s="62"/>
    </row>
    <row r="7" spans="1:5" x14ac:dyDescent="0.2">
      <c r="A7" s="63" t="s">
        <v>105</v>
      </c>
      <c r="B7" s="63" t="s">
        <v>106</v>
      </c>
      <c r="C7" s="63" t="s">
        <v>107</v>
      </c>
      <c r="D7" s="63" t="s">
        <v>108</v>
      </c>
      <c r="E7" s="63" t="s">
        <v>219</v>
      </c>
    </row>
    <row r="8" spans="1:5" x14ac:dyDescent="0.2">
      <c r="A8" s="64">
        <v>3110</v>
      </c>
      <c r="B8" s="60" t="s">
        <v>295</v>
      </c>
      <c r="C8" s="65">
        <v>1956653194.2</v>
      </c>
    </row>
    <row r="9" spans="1:5" x14ac:dyDescent="0.2">
      <c r="A9" s="64">
        <v>3120</v>
      </c>
      <c r="B9" s="60" t="s">
        <v>444</v>
      </c>
      <c r="C9" s="65">
        <v>3395387469.02</v>
      </c>
    </row>
    <row r="10" spans="1:5" x14ac:dyDescent="0.2">
      <c r="A10" s="64">
        <v>3130</v>
      </c>
      <c r="B10" s="60" t="s">
        <v>445</v>
      </c>
      <c r="C10" s="65">
        <v>3131562469.1799998</v>
      </c>
    </row>
    <row r="12" spans="1:5" x14ac:dyDescent="0.2">
      <c r="A12" s="62" t="s">
        <v>446</v>
      </c>
      <c r="B12" s="62"/>
      <c r="C12" s="62"/>
      <c r="D12" s="62"/>
      <c r="E12" s="62"/>
    </row>
    <row r="13" spans="1:5" x14ac:dyDescent="0.2">
      <c r="A13" s="63" t="s">
        <v>105</v>
      </c>
      <c r="B13" s="63" t="s">
        <v>106</v>
      </c>
      <c r="C13" s="63" t="s">
        <v>107</v>
      </c>
      <c r="D13" s="63" t="s">
        <v>447</v>
      </c>
      <c r="E13" s="63"/>
    </row>
    <row r="14" spans="1:5" s="130" customFormat="1" x14ac:dyDescent="0.2">
      <c r="A14" s="129">
        <v>3210</v>
      </c>
      <c r="B14" s="130" t="s">
        <v>448</v>
      </c>
      <c r="C14" s="131">
        <v>-85905335.919999599</v>
      </c>
    </row>
    <row r="15" spans="1:5" s="130" customFormat="1" x14ac:dyDescent="0.2">
      <c r="A15" s="129">
        <v>3220</v>
      </c>
      <c r="B15" s="130" t="s">
        <v>449</v>
      </c>
      <c r="C15" s="131">
        <v>3892633112.3699999</v>
      </c>
    </row>
    <row r="16" spans="1:5" s="130" customFormat="1" x14ac:dyDescent="0.2">
      <c r="A16" s="129">
        <v>3230</v>
      </c>
      <c r="B16" s="130" t="s">
        <v>450</v>
      </c>
      <c r="C16" s="131">
        <v>14716864.49</v>
      </c>
    </row>
    <row r="17" spans="1:3" s="130" customFormat="1" x14ac:dyDescent="0.2">
      <c r="A17" s="129">
        <v>3231</v>
      </c>
      <c r="B17" s="130" t="s">
        <v>451</v>
      </c>
      <c r="C17" s="131">
        <v>14706864.49</v>
      </c>
    </row>
    <row r="18" spans="1:3" s="130" customFormat="1" x14ac:dyDescent="0.2">
      <c r="A18" s="129">
        <v>3232</v>
      </c>
      <c r="B18" s="130" t="s">
        <v>452</v>
      </c>
      <c r="C18" s="131">
        <v>10000</v>
      </c>
    </row>
    <row r="19" spans="1:3" s="130" customFormat="1" x14ac:dyDescent="0.2">
      <c r="A19" s="129">
        <v>3233</v>
      </c>
      <c r="B19" s="130" t="s">
        <v>453</v>
      </c>
      <c r="C19" s="131">
        <v>0</v>
      </c>
    </row>
    <row r="20" spans="1:3" s="130" customFormat="1" x14ac:dyDescent="0.2">
      <c r="A20" s="129">
        <v>3239</v>
      </c>
      <c r="B20" s="130" t="s">
        <v>454</v>
      </c>
      <c r="C20" s="131">
        <v>0</v>
      </c>
    </row>
    <row r="21" spans="1:3" s="130" customFormat="1" x14ac:dyDescent="0.2">
      <c r="A21" s="129">
        <v>3240</v>
      </c>
      <c r="B21" s="130" t="s">
        <v>455</v>
      </c>
      <c r="C21" s="131">
        <v>0</v>
      </c>
    </row>
    <row r="22" spans="1:3" s="130" customFormat="1" x14ac:dyDescent="0.2">
      <c r="A22" s="129">
        <v>3241</v>
      </c>
      <c r="B22" s="130" t="s">
        <v>456</v>
      </c>
      <c r="C22" s="131">
        <v>0</v>
      </c>
    </row>
    <row r="23" spans="1:3" s="130" customFormat="1" x14ac:dyDescent="0.2">
      <c r="A23" s="129">
        <v>3242</v>
      </c>
      <c r="B23" s="130" t="s">
        <v>457</v>
      </c>
      <c r="C23" s="131">
        <v>0</v>
      </c>
    </row>
    <row r="24" spans="1:3" s="130" customFormat="1" x14ac:dyDescent="0.2">
      <c r="A24" s="129">
        <v>3243</v>
      </c>
      <c r="B24" s="130" t="s">
        <v>458</v>
      </c>
      <c r="C24" s="131">
        <v>0</v>
      </c>
    </row>
    <row r="25" spans="1:3" s="130" customFormat="1" x14ac:dyDescent="0.2">
      <c r="A25" s="129">
        <v>3250</v>
      </c>
      <c r="B25" s="130" t="s">
        <v>459</v>
      </c>
      <c r="C25" s="131">
        <v>0</v>
      </c>
    </row>
    <row r="26" spans="1:3" s="130" customFormat="1" x14ac:dyDescent="0.2">
      <c r="A26" s="129">
        <v>3251</v>
      </c>
      <c r="B26" s="130" t="s">
        <v>460</v>
      </c>
      <c r="C26" s="131">
        <v>0</v>
      </c>
    </row>
    <row r="27" spans="1:3" s="130" customFormat="1" x14ac:dyDescent="0.2">
      <c r="A27" s="129">
        <v>3252</v>
      </c>
      <c r="B27" s="130" t="s">
        <v>461</v>
      </c>
      <c r="C27" s="131">
        <v>0</v>
      </c>
    </row>
  </sheetData>
  <mergeCells count="3">
    <mergeCell ref="A1:C1"/>
    <mergeCell ref="A2:C2"/>
    <mergeCell ref="A3:C3"/>
  </mergeCells>
  <pageMargins left="0.7" right="0.7" top="0.75" bottom="0.75" header="0.3" footer="0.3"/>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6" width="9.140625" style="60"/>
    <col min="7" max="7" width="12.7109375" style="124" bestFit="1" customWidth="1"/>
    <col min="8" max="8" width="13.85546875" style="124" bestFit="1" customWidth="1"/>
    <col min="9" max="9" width="10.7109375" style="124" bestFit="1" customWidth="1"/>
    <col min="10" max="10" width="9.140625" style="124"/>
    <col min="11" max="16384" width="9.140625" style="60"/>
  </cols>
  <sheetData>
    <row r="1" spans="1:10" s="66" customFormat="1" x14ac:dyDescent="0.25">
      <c r="A1" s="830" t="s">
        <v>588</v>
      </c>
      <c r="B1" s="830"/>
      <c r="C1" s="830"/>
      <c r="D1" s="58" t="s">
        <v>98</v>
      </c>
      <c r="E1" s="59">
        <v>2020</v>
      </c>
      <c r="G1" s="132"/>
      <c r="H1" s="132"/>
      <c r="I1" s="132"/>
      <c r="J1" s="132"/>
    </row>
    <row r="2" spans="1:10" s="66" customFormat="1" x14ac:dyDescent="0.25">
      <c r="A2" s="830" t="s">
        <v>462</v>
      </c>
      <c r="B2" s="830"/>
      <c r="C2" s="830"/>
      <c r="D2" s="58" t="s">
        <v>100</v>
      </c>
      <c r="E2" s="59" t="s">
        <v>441</v>
      </c>
      <c r="G2" s="132"/>
      <c r="H2" s="132"/>
      <c r="I2" s="132"/>
      <c r="J2" s="132"/>
    </row>
    <row r="3" spans="1:10" s="66" customFormat="1" x14ac:dyDescent="0.25">
      <c r="A3" s="830" t="s">
        <v>589</v>
      </c>
      <c r="B3" s="830"/>
      <c r="C3" s="830"/>
      <c r="D3" s="58" t="s">
        <v>102</v>
      </c>
      <c r="E3" s="59">
        <v>4</v>
      </c>
      <c r="G3" s="132"/>
      <c r="H3" s="132"/>
      <c r="I3" s="132"/>
      <c r="J3" s="132"/>
    </row>
    <row r="4" spans="1:10" x14ac:dyDescent="0.2">
      <c r="A4" s="61" t="s">
        <v>103</v>
      </c>
      <c r="B4" s="62"/>
      <c r="C4" s="62"/>
      <c r="D4" s="62"/>
      <c r="E4" s="62"/>
    </row>
    <row r="6" spans="1:10" x14ac:dyDescent="0.2">
      <c r="A6" s="62" t="s">
        <v>463</v>
      </c>
      <c r="B6" s="62"/>
      <c r="C6" s="62"/>
      <c r="D6" s="62"/>
      <c r="E6" s="62"/>
    </row>
    <row r="7" spans="1:10" x14ac:dyDescent="0.2">
      <c r="A7" s="63" t="s">
        <v>105</v>
      </c>
      <c r="B7" s="63" t="s">
        <v>106</v>
      </c>
      <c r="C7" s="63" t="s">
        <v>464</v>
      </c>
      <c r="D7" s="63" t="s">
        <v>465</v>
      </c>
      <c r="E7" s="133"/>
    </row>
    <row r="8" spans="1:10" x14ac:dyDescent="0.2">
      <c r="A8" s="64">
        <v>1111</v>
      </c>
      <c r="B8" s="60" t="s">
        <v>466</v>
      </c>
      <c r="C8" s="65">
        <v>1669000</v>
      </c>
      <c r="D8" s="65">
        <v>1678000</v>
      </c>
      <c r="E8" s="65"/>
      <c r="G8" s="134"/>
      <c r="H8" s="134"/>
      <c r="I8" s="134"/>
      <c r="J8" s="134"/>
    </row>
    <row r="9" spans="1:10" x14ac:dyDescent="0.2">
      <c r="A9" s="64">
        <v>1112</v>
      </c>
      <c r="B9" s="60" t="s">
        <v>467</v>
      </c>
      <c r="C9" s="65">
        <v>503075352.3499999</v>
      </c>
      <c r="D9" s="65">
        <v>716093531.54999995</v>
      </c>
      <c r="E9" s="65"/>
      <c r="G9" s="134"/>
      <c r="H9" s="134"/>
      <c r="I9" s="134"/>
      <c r="J9" s="134"/>
    </row>
    <row r="10" spans="1:10" x14ac:dyDescent="0.2">
      <c r="A10" s="64">
        <v>1113</v>
      </c>
      <c r="B10" s="60" t="s">
        <v>468</v>
      </c>
      <c r="C10" s="65">
        <v>0</v>
      </c>
      <c r="D10" s="65">
        <v>0</v>
      </c>
      <c r="E10" s="65"/>
      <c r="G10" s="134"/>
      <c r="H10" s="134"/>
      <c r="I10" s="134"/>
      <c r="J10" s="134"/>
    </row>
    <row r="11" spans="1:10" x14ac:dyDescent="0.2">
      <c r="A11" s="64">
        <v>1114</v>
      </c>
      <c r="B11" s="60" t="s">
        <v>109</v>
      </c>
      <c r="C11" s="65">
        <v>386380892.35000002</v>
      </c>
      <c r="D11" s="65">
        <v>734800183.45000005</v>
      </c>
      <c r="E11" s="65"/>
      <c r="G11" s="134"/>
      <c r="H11" s="134"/>
      <c r="I11" s="134"/>
      <c r="J11" s="134"/>
    </row>
    <row r="12" spans="1:10" x14ac:dyDescent="0.2">
      <c r="A12" s="64">
        <v>1115</v>
      </c>
      <c r="B12" s="60" t="s">
        <v>110</v>
      </c>
      <c r="C12" s="65">
        <v>333122416.77999997</v>
      </c>
      <c r="D12" s="65">
        <v>500005000.36000001</v>
      </c>
      <c r="E12" s="65"/>
      <c r="G12" s="134"/>
      <c r="H12" s="134"/>
      <c r="I12" s="134"/>
      <c r="J12" s="134"/>
    </row>
    <row r="13" spans="1:10" x14ac:dyDescent="0.2">
      <c r="A13" s="64">
        <v>1116</v>
      </c>
      <c r="B13" s="60" t="s">
        <v>469</v>
      </c>
      <c r="C13" s="65">
        <v>0</v>
      </c>
      <c r="D13" s="65">
        <v>0</v>
      </c>
      <c r="E13" s="65"/>
      <c r="G13" s="134"/>
      <c r="H13" s="134"/>
      <c r="I13" s="134"/>
      <c r="J13" s="134"/>
    </row>
    <row r="14" spans="1:10" x14ac:dyDescent="0.2">
      <c r="A14" s="64">
        <v>1119</v>
      </c>
      <c r="B14" s="60" t="s">
        <v>470</v>
      </c>
      <c r="C14" s="65">
        <v>296181.7</v>
      </c>
      <c r="D14" s="65">
        <v>296181.7</v>
      </c>
      <c r="E14" s="65"/>
      <c r="G14" s="134"/>
      <c r="H14" s="134"/>
      <c r="I14" s="134"/>
      <c r="J14" s="134"/>
    </row>
    <row r="15" spans="1:10" x14ac:dyDescent="0.2">
      <c r="A15" s="64">
        <v>1110</v>
      </c>
      <c r="B15" s="60" t="s">
        <v>471</v>
      </c>
      <c r="C15" s="65">
        <v>1224543843.1800001</v>
      </c>
      <c r="D15" s="65">
        <v>1952872897.0600002</v>
      </c>
      <c r="E15" s="65"/>
      <c r="G15" s="134"/>
      <c r="H15" s="134"/>
      <c r="I15" s="134"/>
      <c r="J15" s="134"/>
    </row>
    <row r="16" spans="1:10" x14ac:dyDescent="0.2">
      <c r="C16" s="65"/>
      <c r="D16" s="65"/>
      <c r="G16" s="134"/>
      <c r="H16" s="134"/>
      <c r="I16" s="134"/>
      <c r="J16" s="134"/>
    </row>
    <row r="17" spans="1:10" x14ac:dyDescent="0.2">
      <c r="C17" s="65"/>
      <c r="D17" s="65"/>
    </row>
    <row r="18" spans="1:10" x14ac:dyDescent="0.2">
      <c r="A18" s="62" t="s">
        <v>472</v>
      </c>
      <c r="B18" s="62"/>
      <c r="C18" s="62"/>
      <c r="D18" s="62"/>
      <c r="E18" s="62"/>
    </row>
    <row r="19" spans="1:10" x14ac:dyDescent="0.2">
      <c r="A19" s="63" t="s">
        <v>105</v>
      </c>
      <c r="B19" s="63" t="s">
        <v>106</v>
      </c>
      <c r="C19" s="63" t="s">
        <v>107</v>
      </c>
      <c r="D19" s="63" t="s">
        <v>473</v>
      </c>
      <c r="E19" s="63" t="s">
        <v>474</v>
      </c>
    </row>
    <row r="20" spans="1:10" x14ac:dyDescent="0.2">
      <c r="A20" s="64">
        <v>1230</v>
      </c>
      <c r="B20" s="60" t="s">
        <v>158</v>
      </c>
      <c r="C20" s="65">
        <v>1424286722.249999</v>
      </c>
      <c r="G20" s="134"/>
      <c r="H20" s="134"/>
      <c r="I20" s="134"/>
      <c r="J20" s="134"/>
    </row>
    <row r="21" spans="1:10" x14ac:dyDescent="0.2">
      <c r="A21" s="64">
        <v>1231</v>
      </c>
      <c r="B21" s="60" t="s">
        <v>159</v>
      </c>
      <c r="C21" s="65">
        <v>4176769.9499999881</v>
      </c>
      <c r="G21" s="134"/>
      <c r="H21" s="134"/>
      <c r="I21" s="134"/>
      <c r="J21" s="134"/>
    </row>
    <row r="22" spans="1:10" x14ac:dyDescent="0.2">
      <c r="A22" s="64">
        <v>1232</v>
      </c>
      <c r="B22" s="60" t="s">
        <v>160</v>
      </c>
      <c r="C22" s="65">
        <v>0</v>
      </c>
      <c r="G22" s="134"/>
      <c r="H22" s="134"/>
      <c r="I22" s="134"/>
      <c r="J22" s="134"/>
    </row>
    <row r="23" spans="1:10" x14ac:dyDescent="0.2">
      <c r="A23" s="64">
        <v>1233</v>
      </c>
      <c r="B23" s="60" t="s">
        <v>161</v>
      </c>
      <c r="C23" s="65">
        <v>21559279.109999999</v>
      </c>
      <c r="G23" s="134"/>
      <c r="H23" s="134"/>
      <c r="I23" s="134"/>
      <c r="J23" s="134"/>
    </row>
    <row r="24" spans="1:10" x14ac:dyDescent="0.2">
      <c r="A24" s="64">
        <v>1234</v>
      </c>
      <c r="B24" s="60" t="s">
        <v>162</v>
      </c>
      <c r="C24" s="65">
        <v>1018170544.289999</v>
      </c>
      <c r="G24" s="134"/>
      <c r="H24" s="134"/>
      <c r="I24" s="134"/>
      <c r="J24" s="134"/>
    </row>
    <row r="25" spans="1:10" x14ac:dyDescent="0.2">
      <c r="A25" s="64">
        <v>1235</v>
      </c>
      <c r="B25" s="60" t="s">
        <v>163</v>
      </c>
      <c r="C25" s="65">
        <v>339633687.61000007</v>
      </c>
      <c r="G25" s="134"/>
      <c r="H25" s="134"/>
      <c r="I25" s="134"/>
      <c r="J25" s="134"/>
    </row>
    <row r="26" spans="1:10" x14ac:dyDescent="0.2">
      <c r="A26" s="64">
        <v>1236</v>
      </c>
      <c r="B26" s="60" t="s">
        <v>164</v>
      </c>
      <c r="C26" s="65">
        <v>40746441.290000007</v>
      </c>
      <c r="G26" s="134"/>
      <c r="H26" s="134"/>
      <c r="I26" s="134"/>
      <c r="J26" s="134"/>
    </row>
    <row r="27" spans="1:10" x14ac:dyDescent="0.2">
      <c r="A27" s="64">
        <v>1239</v>
      </c>
      <c r="B27" s="60" t="s">
        <v>165</v>
      </c>
      <c r="C27" s="65">
        <v>0</v>
      </c>
      <c r="G27" s="134"/>
      <c r="H27" s="134"/>
      <c r="I27" s="134"/>
      <c r="J27" s="134"/>
    </row>
    <row r="28" spans="1:10" x14ac:dyDescent="0.2">
      <c r="A28" s="64">
        <v>1240</v>
      </c>
      <c r="B28" s="60" t="s">
        <v>166</v>
      </c>
      <c r="C28" s="65">
        <v>94482161.139999971</v>
      </c>
      <c r="G28" s="134"/>
      <c r="H28" s="134"/>
      <c r="I28" s="134"/>
      <c r="J28" s="134"/>
    </row>
    <row r="29" spans="1:10" x14ac:dyDescent="0.2">
      <c r="A29" s="64">
        <v>1241</v>
      </c>
      <c r="B29" s="60" t="s">
        <v>167</v>
      </c>
      <c r="C29" s="65">
        <v>14584942.810000002</v>
      </c>
      <c r="G29" s="134"/>
      <c r="H29" s="134"/>
      <c r="I29" s="134"/>
      <c r="J29" s="134"/>
    </row>
    <row r="30" spans="1:10" x14ac:dyDescent="0.2">
      <c r="A30" s="64">
        <v>1242</v>
      </c>
      <c r="B30" s="60" t="s">
        <v>168</v>
      </c>
      <c r="C30" s="65">
        <v>0</v>
      </c>
      <c r="G30" s="134"/>
      <c r="H30" s="134"/>
      <c r="I30" s="134"/>
      <c r="J30" s="134"/>
    </row>
    <row r="31" spans="1:10" x14ac:dyDescent="0.2">
      <c r="A31" s="64">
        <v>1243</v>
      </c>
      <c r="B31" s="60" t="s">
        <v>169</v>
      </c>
      <c r="C31" s="65">
        <v>0</v>
      </c>
      <c r="G31" s="134"/>
      <c r="H31" s="134"/>
      <c r="I31" s="134"/>
      <c r="J31" s="134"/>
    </row>
    <row r="32" spans="1:10" x14ac:dyDescent="0.2">
      <c r="A32" s="64">
        <v>1244</v>
      </c>
      <c r="B32" s="60" t="s">
        <v>170</v>
      </c>
      <c r="C32" s="65">
        <v>7063782.9599999934</v>
      </c>
      <c r="G32" s="134"/>
      <c r="H32" s="134"/>
      <c r="I32" s="134"/>
      <c r="J32" s="134"/>
    </row>
    <row r="33" spans="1:10" x14ac:dyDescent="0.2">
      <c r="A33" s="64">
        <v>1245</v>
      </c>
      <c r="B33" s="60" t="s">
        <v>171</v>
      </c>
      <c r="C33" s="65">
        <v>0</v>
      </c>
      <c r="G33" s="134"/>
      <c r="H33" s="134"/>
      <c r="I33" s="134"/>
      <c r="J33" s="134"/>
    </row>
    <row r="34" spans="1:10" x14ac:dyDescent="0.2">
      <c r="A34" s="64">
        <v>1246</v>
      </c>
      <c r="B34" s="60" t="s">
        <v>172</v>
      </c>
      <c r="C34" s="65">
        <v>72833435.369999975</v>
      </c>
      <c r="G34" s="134"/>
      <c r="H34" s="134"/>
      <c r="I34" s="134"/>
      <c r="J34" s="134"/>
    </row>
    <row r="35" spans="1:10" x14ac:dyDescent="0.2">
      <c r="A35" s="64">
        <v>1247</v>
      </c>
      <c r="B35" s="60" t="s">
        <v>173</v>
      </c>
      <c r="C35" s="65">
        <v>0</v>
      </c>
      <c r="G35" s="134"/>
      <c r="H35" s="134"/>
      <c r="I35" s="134"/>
      <c r="J35" s="134"/>
    </row>
    <row r="36" spans="1:10" x14ac:dyDescent="0.2">
      <c r="A36" s="64">
        <v>1248</v>
      </c>
      <c r="B36" s="60" t="s">
        <v>174</v>
      </c>
      <c r="C36" s="65">
        <v>0</v>
      </c>
      <c r="G36" s="134"/>
      <c r="H36" s="134"/>
      <c r="I36" s="134"/>
      <c r="J36" s="134"/>
    </row>
    <row r="37" spans="1:10" x14ac:dyDescent="0.2">
      <c r="A37" s="64">
        <v>1250</v>
      </c>
      <c r="B37" s="60" t="s">
        <v>178</v>
      </c>
      <c r="C37" s="65">
        <v>11214774.309999999</v>
      </c>
      <c r="G37" s="134"/>
      <c r="H37" s="134"/>
      <c r="I37" s="134"/>
      <c r="J37" s="134"/>
    </row>
    <row r="38" spans="1:10" x14ac:dyDescent="0.2">
      <c r="A38" s="64">
        <v>1251</v>
      </c>
      <c r="B38" s="60" t="s">
        <v>179</v>
      </c>
      <c r="C38" s="65">
        <v>325991.59999999776</v>
      </c>
      <c r="G38" s="134"/>
      <c r="H38" s="134"/>
      <c r="I38" s="134"/>
      <c r="J38" s="134"/>
    </row>
    <row r="39" spans="1:10" x14ac:dyDescent="0.2">
      <c r="A39" s="64">
        <v>1252</v>
      </c>
      <c r="B39" s="60" t="s">
        <v>180</v>
      </c>
      <c r="C39" s="65">
        <v>0</v>
      </c>
      <c r="G39" s="134"/>
      <c r="H39" s="134"/>
      <c r="I39" s="134"/>
      <c r="J39" s="134"/>
    </row>
    <row r="40" spans="1:10" x14ac:dyDescent="0.2">
      <c r="A40" s="64">
        <v>1253</v>
      </c>
      <c r="B40" s="60" t="s">
        <v>181</v>
      </c>
      <c r="C40" s="65">
        <v>0</v>
      </c>
      <c r="G40" s="134"/>
      <c r="H40" s="134"/>
      <c r="I40" s="134"/>
      <c r="J40" s="134"/>
    </row>
    <row r="41" spans="1:10" x14ac:dyDescent="0.2">
      <c r="A41" s="64">
        <v>1254</v>
      </c>
      <c r="B41" s="60" t="s">
        <v>182</v>
      </c>
      <c r="C41" s="65">
        <v>10888782.710000001</v>
      </c>
      <c r="G41" s="134"/>
      <c r="H41" s="134"/>
      <c r="I41" s="134"/>
      <c r="J41" s="134"/>
    </row>
    <row r="42" spans="1:10" x14ac:dyDescent="0.2">
      <c r="A42" s="64">
        <v>1259</v>
      </c>
      <c r="B42" s="60" t="s">
        <v>183</v>
      </c>
      <c r="C42" s="65">
        <v>0</v>
      </c>
      <c r="G42" s="134"/>
      <c r="H42" s="134"/>
      <c r="I42" s="134"/>
      <c r="J42" s="134"/>
    </row>
    <row r="44" spans="1:10" x14ac:dyDescent="0.2">
      <c r="A44" s="62" t="s">
        <v>475</v>
      </c>
      <c r="B44" s="62"/>
      <c r="C44" s="62"/>
      <c r="D44" s="62"/>
      <c r="E44" s="62"/>
    </row>
    <row r="45" spans="1:10" x14ac:dyDescent="0.2">
      <c r="A45" s="63" t="s">
        <v>105</v>
      </c>
      <c r="B45" s="63" t="s">
        <v>106</v>
      </c>
      <c r="C45" s="63" t="s">
        <v>636</v>
      </c>
      <c r="D45" s="63" t="s">
        <v>464</v>
      </c>
      <c r="E45" s="63"/>
    </row>
    <row r="46" spans="1:10" x14ac:dyDescent="0.2">
      <c r="A46" s="64">
        <v>5500</v>
      </c>
      <c r="B46" s="60" t="s">
        <v>407</v>
      </c>
      <c r="C46" s="65">
        <v>448953541.66000003</v>
      </c>
      <c r="D46" s="65">
        <v>617596160.48000014</v>
      </c>
      <c r="G46" s="134"/>
      <c r="H46" s="134"/>
      <c r="I46" s="134"/>
      <c r="J46" s="134"/>
    </row>
    <row r="47" spans="1:10" x14ac:dyDescent="0.2">
      <c r="A47" s="64">
        <v>5510</v>
      </c>
      <c r="B47" s="60" t="s">
        <v>408</v>
      </c>
      <c r="C47" s="65">
        <v>444714559.24000001</v>
      </c>
      <c r="D47" s="65">
        <v>604870058.98000014</v>
      </c>
      <c r="G47" s="134"/>
      <c r="H47" s="134"/>
      <c r="I47" s="134"/>
      <c r="J47" s="134"/>
    </row>
    <row r="48" spans="1:10" x14ac:dyDescent="0.2">
      <c r="A48" s="64">
        <v>5511</v>
      </c>
      <c r="B48" s="60" t="s">
        <v>409</v>
      </c>
      <c r="C48" s="65">
        <v>30588217.099999998</v>
      </c>
      <c r="D48" s="65">
        <v>52703103.689999998</v>
      </c>
      <c r="G48" s="134"/>
      <c r="H48" s="134"/>
      <c r="I48" s="134"/>
      <c r="J48" s="134"/>
    </row>
    <row r="49" spans="1:10" x14ac:dyDescent="0.2">
      <c r="A49" s="64">
        <v>5512</v>
      </c>
      <c r="B49" s="60" t="s">
        <v>410</v>
      </c>
      <c r="C49" s="65">
        <v>0</v>
      </c>
      <c r="D49" s="65">
        <v>0</v>
      </c>
      <c r="G49" s="134"/>
      <c r="H49" s="134"/>
      <c r="I49" s="134"/>
      <c r="J49" s="134"/>
    </row>
    <row r="50" spans="1:10" x14ac:dyDescent="0.2">
      <c r="A50" s="64">
        <v>5513</v>
      </c>
      <c r="B50" s="60" t="s">
        <v>411</v>
      </c>
      <c r="C50" s="65">
        <v>3351346.5899999989</v>
      </c>
      <c r="D50" s="65">
        <v>4585361.67</v>
      </c>
      <c r="G50" s="134"/>
      <c r="H50" s="134"/>
      <c r="I50" s="134"/>
      <c r="J50" s="134"/>
    </row>
    <row r="51" spans="1:10" x14ac:dyDescent="0.2">
      <c r="A51" s="64">
        <v>5514</v>
      </c>
      <c r="B51" s="60" t="s">
        <v>412</v>
      </c>
      <c r="C51" s="65">
        <v>363697367.66000044</v>
      </c>
      <c r="D51" s="65">
        <v>483685949.10000014</v>
      </c>
      <c r="G51" s="134"/>
      <c r="H51" s="134"/>
      <c r="I51" s="134"/>
      <c r="J51" s="134"/>
    </row>
    <row r="52" spans="1:10" x14ac:dyDescent="0.2">
      <c r="A52" s="64">
        <v>5515</v>
      </c>
      <c r="B52" s="60" t="s">
        <v>413</v>
      </c>
      <c r="C52" s="65">
        <v>37654806.100000001</v>
      </c>
      <c r="D52" s="65">
        <v>51052515.039999969</v>
      </c>
      <c r="G52" s="134"/>
      <c r="H52" s="134"/>
      <c r="I52" s="134"/>
      <c r="J52" s="134"/>
    </row>
    <row r="53" spans="1:10" x14ac:dyDescent="0.2">
      <c r="A53" s="64">
        <v>5516</v>
      </c>
      <c r="B53" s="60" t="s">
        <v>414</v>
      </c>
      <c r="C53" s="65">
        <v>0</v>
      </c>
      <c r="D53" s="65">
        <v>0</v>
      </c>
      <c r="G53" s="134"/>
      <c r="H53" s="134"/>
      <c r="I53" s="134"/>
      <c r="J53" s="134"/>
    </row>
    <row r="54" spans="1:10" x14ac:dyDescent="0.2">
      <c r="A54" s="64">
        <v>5517</v>
      </c>
      <c r="B54" s="60" t="s">
        <v>415</v>
      </c>
      <c r="C54" s="65">
        <v>9101330.25</v>
      </c>
      <c r="D54" s="65">
        <v>12339809.710000001</v>
      </c>
      <c r="G54" s="134"/>
      <c r="H54" s="134"/>
      <c r="I54" s="134"/>
      <c r="J54" s="134"/>
    </row>
    <row r="55" spans="1:10" x14ac:dyDescent="0.2">
      <c r="A55" s="64">
        <v>5518</v>
      </c>
      <c r="B55" s="60" t="s">
        <v>416</v>
      </c>
      <c r="C55" s="65">
        <v>321491.53999999998</v>
      </c>
      <c r="D55" s="65">
        <v>503319.77</v>
      </c>
      <c r="G55" s="134"/>
      <c r="H55" s="134"/>
      <c r="I55" s="134"/>
      <c r="J55" s="134"/>
    </row>
    <row r="56" spans="1:10" x14ac:dyDescent="0.2">
      <c r="A56" s="64">
        <v>5520</v>
      </c>
      <c r="B56" s="60" t="s">
        <v>417</v>
      </c>
      <c r="C56" s="65">
        <v>0</v>
      </c>
      <c r="D56" s="65">
        <v>763583.29</v>
      </c>
      <c r="G56" s="134"/>
      <c r="H56" s="134"/>
      <c r="I56" s="134"/>
      <c r="J56" s="134"/>
    </row>
    <row r="57" spans="1:10" x14ac:dyDescent="0.2">
      <c r="A57" s="64">
        <v>5521</v>
      </c>
      <c r="B57" s="60" t="s">
        <v>418</v>
      </c>
      <c r="C57" s="65">
        <v>0</v>
      </c>
      <c r="D57" s="65">
        <v>763583.29</v>
      </c>
      <c r="G57" s="134"/>
      <c r="H57" s="134"/>
      <c r="I57" s="134"/>
      <c r="J57" s="134"/>
    </row>
    <row r="58" spans="1:10" x14ac:dyDescent="0.2">
      <c r="A58" s="64">
        <v>5522</v>
      </c>
      <c r="B58" s="60" t="s">
        <v>419</v>
      </c>
      <c r="C58" s="65">
        <v>0</v>
      </c>
      <c r="D58" s="65">
        <v>0</v>
      </c>
      <c r="G58" s="134"/>
      <c r="H58" s="134"/>
      <c r="I58" s="134"/>
      <c r="J58" s="134"/>
    </row>
    <row r="59" spans="1:10" x14ac:dyDescent="0.2">
      <c r="A59" s="64">
        <v>5530</v>
      </c>
      <c r="B59" s="60" t="s">
        <v>420</v>
      </c>
      <c r="C59" s="65">
        <v>0</v>
      </c>
      <c r="D59" s="65">
        <v>0</v>
      </c>
      <c r="G59" s="134"/>
      <c r="H59" s="134"/>
      <c r="I59" s="134"/>
      <c r="J59" s="134"/>
    </row>
    <row r="60" spans="1:10" x14ac:dyDescent="0.2">
      <c r="A60" s="64">
        <v>5531</v>
      </c>
      <c r="B60" s="60" t="s">
        <v>421</v>
      </c>
      <c r="C60" s="65">
        <v>0</v>
      </c>
      <c r="D60" s="65">
        <v>0</v>
      </c>
      <c r="G60" s="134"/>
      <c r="H60" s="134"/>
      <c r="I60" s="134"/>
      <c r="J60" s="134"/>
    </row>
    <row r="61" spans="1:10" x14ac:dyDescent="0.2">
      <c r="A61" s="64">
        <v>5532</v>
      </c>
      <c r="B61" s="60" t="s">
        <v>422</v>
      </c>
      <c r="C61" s="65">
        <v>0</v>
      </c>
      <c r="D61" s="65">
        <v>0</v>
      </c>
      <c r="G61" s="134"/>
      <c r="H61" s="134"/>
      <c r="I61" s="134"/>
      <c r="J61" s="134"/>
    </row>
    <row r="62" spans="1:10" x14ac:dyDescent="0.2">
      <c r="A62" s="64">
        <v>5533</v>
      </c>
      <c r="B62" s="60" t="s">
        <v>423</v>
      </c>
      <c r="C62" s="65">
        <v>0</v>
      </c>
      <c r="D62" s="65">
        <v>0</v>
      </c>
      <c r="G62" s="134"/>
      <c r="H62" s="134"/>
      <c r="I62" s="134"/>
      <c r="J62" s="134"/>
    </row>
    <row r="63" spans="1:10" x14ac:dyDescent="0.2">
      <c r="A63" s="64">
        <v>5534</v>
      </c>
      <c r="B63" s="60" t="s">
        <v>424</v>
      </c>
      <c r="C63" s="65">
        <v>0</v>
      </c>
      <c r="D63" s="65">
        <v>0</v>
      </c>
      <c r="G63" s="134"/>
      <c r="H63" s="134"/>
      <c r="I63" s="134"/>
      <c r="J63" s="134"/>
    </row>
    <row r="64" spans="1:10" x14ac:dyDescent="0.2">
      <c r="A64" s="64">
        <v>5535</v>
      </c>
      <c r="B64" s="60" t="s">
        <v>425</v>
      </c>
      <c r="C64" s="65">
        <v>0</v>
      </c>
      <c r="D64" s="65">
        <v>0</v>
      </c>
      <c r="G64" s="134"/>
      <c r="H64" s="134"/>
      <c r="I64" s="134"/>
      <c r="J64" s="134"/>
    </row>
    <row r="65" spans="1:10" x14ac:dyDescent="0.2">
      <c r="A65" s="64">
        <v>5540</v>
      </c>
      <c r="B65" s="60" t="s">
        <v>426</v>
      </c>
      <c r="C65" s="65">
        <v>0</v>
      </c>
      <c r="D65" s="65">
        <v>0</v>
      </c>
      <c r="G65" s="134"/>
      <c r="H65" s="134"/>
      <c r="I65" s="134"/>
      <c r="J65" s="134"/>
    </row>
    <row r="66" spans="1:10" x14ac:dyDescent="0.2">
      <c r="A66" s="64">
        <v>5541</v>
      </c>
      <c r="B66" s="60" t="s">
        <v>426</v>
      </c>
      <c r="C66" s="65">
        <v>0</v>
      </c>
      <c r="D66" s="65">
        <v>0</v>
      </c>
      <c r="G66" s="134"/>
      <c r="H66" s="134"/>
      <c r="I66" s="134"/>
      <c r="J66" s="134"/>
    </row>
    <row r="67" spans="1:10" x14ac:dyDescent="0.2">
      <c r="A67" s="64">
        <v>5550</v>
      </c>
      <c r="B67" s="60" t="s">
        <v>427</v>
      </c>
      <c r="C67" s="65">
        <v>0</v>
      </c>
      <c r="D67" s="65">
        <v>0</v>
      </c>
      <c r="G67" s="134"/>
      <c r="H67" s="134"/>
      <c r="I67" s="134"/>
      <c r="J67" s="134"/>
    </row>
    <row r="68" spans="1:10" x14ac:dyDescent="0.2">
      <c r="A68" s="64">
        <v>5551</v>
      </c>
      <c r="B68" s="60" t="s">
        <v>427</v>
      </c>
      <c r="C68" s="65">
        <v>0</v>
      </c>
      <c r="D68" s="65">
        <v>0</v>
      </c>
      <c r="G68" s="134"/>
      <c r="H68" s="134"/>
      <c r="I68" s="134"/>
      <c r="J68" s="134"/>
    </row>
    <row r="69" spans="1:10" x14ac:dyDescent="0.2">
      <c r="A69" s="64">
        <v>5590</v>
      </c>
      <c r="B69" s="60" t="s">
        <v>428</v>
      </c>
      <c r="C69" s="65">
        <v>4238982.42</v>
      </c>
      <c r="D69" s="65">
        <v>11962518.209999999</v>
      </c>
      <c r="G69" s="134"/>
      <c r="H69" s="134"/>
      <c r="I69" s="134"/>
      <c r="J69" s="134"/>
    </row>
    <row r="70" spans="1:10" x14ac:dyDescent="0.2">
      <c r="A70" s="64">
        <v>5591</v>
      </c>
      <c r="B70" s="60" t="s">
        <v>429</v>
      </c>
      <c r="C70" s="65">
        <v>0</v>
      </c>
      <c r="D70" s="65">
        <v>0</v>
      </c>
      <c r="G70" s="134"/>
      <c r="H70" s="134"/>
      <c r="I70" s="134"/>
      <c r="J70" s="134"/>
    </row>
    <row r="71" spans="1:10" x14ac:dyDescent="0.2">
      <c r="A71" s="64">
        <v>5592</v>
      </c>
      <c r="B71" s="60" t="s">
        <v>430</v>
      </c>
      <c r="C71" s="65">
        <v>4005949</v>
      </c>
      <c r="D71" s="65">
        <v>11478978.869999999</v>
      </c>
      <c r="G71" s="134"/>
      <c r="H71" s="134"/>
      <c r="I71" s="134"/>
      <c r="J71" s="134"/>
    </row>
    <row r="72" spans="1:10" x14ac:dyDescent="0.2">
      <c r="A72" s="64">
        <v>5593</v>
      </c>
      <c r="B72" s="60" t="s">
        <v>431</v>
      </c>
      <c r="C72" s="65">
        <v>0</v>
      </c>
      <c r="D72" s="65">
        <v>0</v>
      </c>
      <c r="G72" s="134"/>
      <c r="H72" s="134"/>
      <c r="I72" s="134"/>
      <c r="J72" s="134"/>
    </row>
    <row r="73" spans="1:10" x14ac:dyDescent="0.2">
      <c r="A73" s="64">
        <v>5594</v>
      </c>
      <c r="B73" s="60" t="s">
        <v>477</v>
      </c>
      <c r="C73" s="65">
        <v>233033.41999999998</v>
      </c>
      <c r="D73" s="65">
        <v>483539.34</v>
      </c>
      <c r="G73" s="134"/>
      <c r="H73" s="134"/>
      <c r="I73" s="134"/>
      <c r="J73" s="134"/>
    </row>
    <row r="74" spans="1:10" x14ac:dyDescent="0.2">
      <c r="A74" s="64">
        <v>5595</v>
      </c>
      <c r="B74" s="60" t="s">
        <v>433</v>
      </c>
      <c r="C74" s="65">
        <v>0</v>
      </c>
      <c r="D74" s="65">
        <v>0</v>
      </c>
      <c r="G74" s="134"/>
      <c r="H74" s="134"/>
      <c r="I74" s="134"/>
      <c r="J74" s="134"/>
    </row>
    <row r="75" spans="1:10" x14ac:dyDescent="0.2">
      <c r="A75" s="64">
        <v>5596</v>
      </c>
      <c r="B75" s="60" t="s">
        <v>321</v>
      </c>
      <c r="C75" s="65">
        <v>0</v>
      </c>
      <c r="D75" s="65">
        <v>0</v>
      </c>
      <c r="G75" s="134"/>
      <c r="H75" s="134"/>
      <c r="I75" s="134"/>
      <c r="J75" s="134"/>
    </row>
    <row r="76" spans="1:10" x14ac:dyDescent="0.2">
      <c r="A76" s="64">
        <v>5597</v>
      </c>
      <c r="B76" s="60" t="s">
        <v>434</v>
      </c>
      <c r="C76" s="65">
        <v>0</v>
      </c>
      <c r="D76" s="65">
        <v>0</v>
      </c>
      <c r="G76" s="134"/>
      <c r="H76" s="134"/>
      <c r="I76" s="134"/>
      <c r="J76" s="134"/>
    </row>
    <row r="77" spans="1:10" x14ac:dyDescent="0.2">
      <c r="A77" s="64">
        <v>5599</v>
      </c>
      <c r="B77" s="60" t="s">
        <v>436</v>
      </c>
      <c r="C77" s="65">
        <v>0</v>
      </c>
      <c r="D77" s="65">
        <v>0</v>
      </c>
      <c r="G77" s="134"/>
      <c r="H77" s="134"/>
      <c r="I77" s="134"/>
      <c r="J77" s="134"/>
    </row>
    <row r="78" spans="1:10" x14ac:dyDescent="0.2">
      <c r="A78" s="64">
        <v>5600</v>
      </c>
      <c r="B78" s="60" t="s">
        <v>437</v>
      </c>
      <c r="C78" s="65">
        <v>34208862.369999997</v>
      </c>
      <c r="D78" s="65">
        <v>146168713.87</v>
      </c>
      <c r="G78" s="134"/>
      <c r="H78" s="134"/>
      <c r="I78" s="134"/>
      <c r="J78" s="134"/>
    </row>
    <row r="79" spans="1:10" x14ac:dyDescent="0.2">
      <c r="A79" s="64">
        <v>5610</v>
      </c>
      <c r="B79" s="60" t="s">
        <v>438</v>
      </c>
      <c r="C79" s="65">
        <v>34208862.369999997</v>
      </c>
      <c r="D79" s="65">
        <v>146168713.87</v>
      </c>
      <c r="G79" s="134"/>
      <c r="H79" s="134"/>
      <c r="I79" s="134"/>
      <c r="J79" s="134"/>
    </row>
    <row r="80" spans="1:10" x14ac:dyDescent="0.2">
      <c r="A80" s="64">
        <v>5611</v>
      </c>
      <c r="B80" s="60" t="s">
        <v>439</v>
      </c>
      <c r="C80" s="65">
        <v>34208862.369999997</v>
      </c>
      <c r="D80" s="65">
        <v>146168713.87</v>
      </c>
      <c r="G80" s="134"/>
      <c r="H80" s="134"/>
      <c r="I80" s="134"/>
      <c r="J80" s="134"/>
    </row>
  </sheetData>
  <mergeCells count="3">
    <mergeCell ref="A1:C1"/>
    <mergeCell ref="A2:C2"/>
    <mergeCell ref="A3:C3"/>
  </mergeCells>
  <dataValidations count="2">
    <dataValidation allowBlank="1" showInputMessage="1" showErrorMessage="1" prompt="Importe final del periodo que corresponde la información financiera trimestral que se presenta." sqref="C7 C19 C45"/>
    <dataValidation allowBlank="1" showInputMessage="1" showErrorMessage="1" prompt="Saldo al 31 de diciembre del año anterior que se presenta" sqref="D7 D45"/>
  </dataValidations>
  <pageMargins left="0.7" right="0.7" top="0.75" bottom="0.75" header="0.3" footer="0.3"/>
  <pageSetup paperSize="9" scale="70"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5" customWidth="1"/>
    <col min="2" max="2" width="63.140625" style="75" customWidth="1"/>
    <col min="3" max="3" width="17.7109375" style="75" customWidth="1"/>
    <col min="4" max="16384" width="11.42578125" style="75"/>
  </cols>
  <sheetData>
    <row r="1" spans="1:3" s="71" customFormat="1" x14ac:dyDescent="0.25">
      <c r="A1" s="831" t="s">
        <v>588</v>
      </c>
      <c r="B1" s="832"/>
      <c r="C1" s="833"/>
    </row>
    <row r="2" spans="1:3" s="71" customFormat="1" x14ac:dyDescent="0.25">
      <c r="A2" s="834" t="s">
        <v>637</v>
      </c>
      <c r="B2" s="835"/>
      <c r="C2" s="836"/>
    </row>
    <row r="3" spans="1:3" s="71" customFormat="1" x14ac:dyDescent="0.25">
      <c r="A3" s="834" t="s">
        <v>638</v>
      </c>
      <c r="B3" s="835"/>
      <c r="C3" s="836"/>
    </row>
    <row r="4" spans="1:3" s="72" customFormat="1" x14ac:dyDescent="0.2">
      <c r="A4" s="837" t="s">
        <v>479</v>
      </c>
      <c r="B4" s="838"/>
      <c r="C4" s="839"/>
    </row>
    <row r="5" spans="1:3" x14ac:dyDescent="0.2">
      <c r="A5" s="73" t="s">
        <v>480</v>
      </c>
      <c r="B5" s="73"/>
      <c r="C5" s="74">
        <v>2440732661.5300002</v>
      </c>
    </row>
    <row r="6" spans="1:3" x14ac:dyDescent="0.2">
      <c r="B6" s="76"/>
      <c r="C6" s="77"/>
    </row>
    <row r="7" spans="1:3" x14ac:dyDescent="0.2">
      <c r="A7" s="78" t="s">
        <v>481</v>
      </c>
      <c r="B7" s="78"/>
      <c r="C7" s="79">
        <v>49211284.649999999</v>
      </c>
    </row>
    <row r="8" spans="1:3" x14ac:dyDescent="0.2">
      <c r="A8" s="80" t="s">
        <v>482</v>
      </c>
      <c r="B8" s="81" t="s">
        <v>306</v>
      </c>
      <c r="C8" s="82">
        <v>0</v>
      </c>
    </row>
    <row r="9" spans="1:3" x14ac:dyDescent="0.2">
      <c r="A9" s="83" t="s">
        <v>483</v>
      </c>
      <c r="B9" s="84" t="s">
        <v>484</v>
      </c>
      <c r="C9" s="82">
        <v>0</v>
      </c>
    </row>
    <row r="10" spans="1:3" x14ac:dyDescent="0.2">
      <c r="A10" s="83" t="s">
        <v>485</v>
      </c>
      <c r="B10" s="84" t="s">
        <v>315</v>
      </c>
      <c r="C10" s="82">
        <v>0</v>
      </c>
    </row>
    <row r="11" spans="1:3" x14ac:dyDescent="0.2">
      <c r="A11" s="83" t="s">
        <v>486</v>
      </c>
      <c r="B11" s="84" t="s">
        <v>316</v>
      </c>
      <c r="C11" s="82">
        <v>0</v>
      </c>
    </row>
    <row r="12" spans="1:3" x14ac:dyDescent="0.2">
      <c r="A12" s="83" t="s">
        <v>487</v>
      </c>
      <c r="B12" s="84" t="s">
        <v>317</v>
      </c>
      <c r="C12" s="82">
        <v>0</v>
      </c>
    </row>
    <row r="13" spans="1:3" x14ac:dyDescent="0.2">
      <c r="A13" s="85" t="s">
        <v>488</v>
      </c>
      <c r="B13" s="86" t="s">
        <v>489</v>
      </c>
      <c r="C13" s="82">
        <v>49211284.649999999</v>
      </c>
    </row>
    <row r="14" spans="1:3" x14ac:dyDescent="0.2">
      <c r="B14" s="87"/>
      <c r="C14" s="88"/>
    </row>
    <row r="15" spans="1:3" x14ac:dyDescent="0.2">
      <c r="A15" s="78" t="s">
        <v>490</v>
      </c>
      <c r="B15" s="76"/>
      <c r="C15" s="79">
        <v>147783675.86000001</v>
      </c>
    </row>
    <row r="16" spans="1:3" x14ac:dyDescent="0.2">
      <c r="A16" s="89">
        <v>3.1</v>
      </c>
      <c r="B16" s="84" t="s">
        <v>491</v>
      </c>
      <c r="C16" s="82">
        <v>0</v>
      </c>
    </row>
    <row r="17" spans="1:3" x14ac:dyDescent="0.2">
      <c r="A17" s="90">
        <v>3.2</v>
      </c>
      <c r="B17" s="84" t="s">
        <v>492</v>
      </c>
      <c r="C17" s="82">
        <v>0</v>
      </c>
    </row>
    <row r="18" spans="1:3" x14ac:dyDescent="0.2">
      <c r="A18" s="90">
        <v>3.3</v>
      </c>
      <c r="B18" s="86" t="s">
        <v>493</v>
      </c>
      <c r="C18" s="91">
        <v>147783675.86000001</v>
      </c>
    </row>
    <row r="19" spans="1:3" x14ac:dyDescent="0.2">
      <c r="B19" s="92"/>
      <c r="C19" s="93"/>
    </row>
    <row r="20" spans="1:3" x14ac:dyDescent="0.2">
      <c r="A20" s="94" t="s">
        <v>494</v>
      </c>
      <c r="B20" s="94"/>
      <c r="C20" s="74">
        <v>2342160270.3200002</v>
      </c>
    </row>
  </sheetData>
  <mergeCells count="4">
    <mergeCell ref="A1:C1"/>
    <mergeCell ref="A2:C2"/>
    <mergeCell ref="A3:C3"/>
    <mergeCell ref="A4:C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5" customWidth="1"/>
    <col min="2" max="2" width="62.140625" style="75" customWidth="1"/>
    <col min="3" max="3" width="17.7109375" style="75" customWidth="1"/>
    <col min="4" max="16384" width="11.42578125" style="75"/>
  </cols>
  <sheetData>
    <row r="1" spans="1:3" s="95" customFormat="1" x14ac:dyDescent="0.25">
      <c r="A1" s="840" t="s">
        <v>588</v>
      </c>
      <c r="B1" s="841"/>
      <c r="C1" s="842"/>
    </row>
    <row r="2" spans="1:3" s="95" customFormat="1" x14ac:dyDescent="0.25">
      <c r="A2" s="843" t="s">
        <v>639</v>
      </c>
      <c r="B2" s="844"/>
      <c r="C2" s="845"/>
    </row>
    <row r="3" spans="1:3" s="95" customFormat="1" x14ac:dyDescent="0.25">
      <c r="A3" s="843" t="s">
        <v>638</v>
      </c>
      <c r="B3" s="844"/>
      <c r="C3" s="845"/>
    </row>
    <row r="4" spans="1:3" x14ac:dyDescent="0.2">
      <c r="A4" s="837" t="s">
        <v>479</v>
      </c>
      <c r="B4" s="838"/>
      <c r="C4" s="839"/>
    </row>
    <row r="5" spans="1:3" x14ac:dyDescent="0.2">
      <c r="A5" s="96" t="s">
        <v>496</v>
      </c>
      <c r="B5" s="73"/>
      <c r="C5" s="135">
        <v>2919848338.1200004</v>
      </c>
    </row>
    <row r="6" spans="1:3" x14ac:dyDescent="0.2">
      <c r="A6" s="98"/>
      <c r="B6" s="76"/>
      <c r="C6" s="136"/>
    </row>
    <row r="7" spans="1:3" x14ac:dyDescent="0.2">
      <c r="A7" s="78" t="s">
        <v>497</v>
      </c>
      <c r="B7" s="100"/>
      <c r="C7" s="137">
        <v>1314451209.3200004</v>
      </c>
    </row>
    <row r="8" spans="1:3" x14ac:dyDescent="0.2">
      <c r="A8" s="101">
        <v>2.1</v>
      </c>
      <c r="B8" s="102" t="s">
        <v>338</v>
      </c>
      <c r="C8" s="138">
        <v>0</v>
      </c>
    </row>
    <row r="9" spans="1:3" x14ac:dyDescent="0.2">
      <c r="A9" s="101">
        <v>2.2000000000000002</v>
      </c>
      <c r="B9" s="102" t="s">
        <v>335</v>
      </c>
      <c r="C9" s="138">
        <v>83342146.530000016</v>
      </c>
    </row>
    <row r="10" spans="1:3" x14ac:dyDescent="0.2">
      <c r="A10" s="104">
        <v>2.2999999999999998</v>
      </c>
      <c r="B10" s="105" t="s">
        <v>167</v>
      </c>
      <c r="C10" s="138">
        <v>22259409.549999997</v>
      </c>
    </row>
    <row r="11" spans="1:3" x14ac:dyDescent="0.2">
      <c r="A11" s="104">
        <v>2.4</v>
      </c>
      <c r="B11" s="105" t="s">
        <v>168</v>
      </c>
      <c r="C11" s="138">
        <v>0</v>
      </c>
    </row>
    <row r="12" spans="1:3" x14ac:dyDescent="0.2">
      <c r="A12" s="104">
        <v>2.5</v>
      </c>
      <c r="B12" s="105" t="s">
        <v>169</v>
      </c>
      <c r="C12" s="138">
        <v>0</v>
      </c>
    </row>
    <row r="13" spans="1:3" x14ac:dyDescent="0.2">
      <c r="A13" s="104">
        <v>2.6</v>
      </c>
      <c r="B13" s="105" t="s">
        <v>170</v>
      </c>
      <c r="C13" s="138">
        <v>26821782.960000001</v>
      </c>
    </row>
    <row r="14" spans="1:3" x14ac:dyDescent="0.2">
      <c r="A14" s="104">
        <v>2.7</v>
      </c>
      <c r="B14" s="105" t="s">
        <v>171</v>
      </c>
      <c r="C14" s="138">
        <v>0</v>
      </c>
    </row>
    <row r="15" spans="1:3" x14ac:dyDescent="0.2">
      <c r="A15" s="104">
        <v>2.8</v>
      </c>
      <c r="B15" s="105" t="s">
        <v>172</v>
      </c>
      <c r="C15" s="138">
        <v>78148277.789999992</v>
      </c>
    </row>
    <row r="16" spans="1:3" x14ac:dyDescent="0.2">
      <c r="A16" s="104">
        <v>2.9</v>
      </c>
      <c r="B16" s="105" t="s">
        <v>174</v>
      </c>
      <c r="C16" s="138">
        <v>0</v>
      </c>
    </row>
    <row r="17" spans="1:3" x14ac:dyDescent="0.2">
      <c r="A17" s="104" t="s">
        <v>498</v>
      </c>
      <c r="B17" s="105" t="s">
        <v>499</v>
      </c>
      <c r="C17" s="138">
        <v>1579300</v>
      </c>
    </row>
    <row r="18" spans="1:3" x14ac:dyDescent="0.2">
      <c r="A18" s="104" t="s">
        <v>500</v>
      </c>
      <c r="B18" s="105" t="s">
        <v>178</v>
      </c>
      <c r="C18" s="138">
        <v>11214774.310000001</v>
      </c>
    </row>
    <row r="19" spans="1:3" x14ac:dyDescent="0.2">
      <c r="A19" s="104" t="s">
        <v>501</v>
      </c>
      <c r="B19" s="105" t="s">
        <v>502</v>
      </c>
      <c r="C19" s="138">
        <v>1020161571.9100003</v>
      </c>
    </row>
    <row r="20" spans="1:3" x14ac:dyDescent="0.2">
      <c r="A20" s="104" t="s">
        <v>503</v>
      </c>
      <c r="B20" s="105" t="s">
        <v>504</v>
      </c>
      <c r="C20" s="138">
        <v>64360627.800000004</v>
      </c>
    </row>
    <row r="21" spans="1:3" x14ac:dyDescent="0.2">
      <c r="A21" s="104" t="s">
        <v>505</v>
      </c>
      <c r="B21" s="105" t="s">
        <v>506</v>
      </c>
      <c r="C21" s="138">
        <v>0</v>
      </c>
    </row>
    <row r="22" spans="1:3" x14ac:dyDescent="0.2">
      <c r="A22" s="104" t="s">
        <v>507</v>
      </c>
      <c r="B22" s="105" t="s">
        <v>508</v>
      </c>
      <c r="C22" s="138">
        <v>0</v>
      </c>
    </row>
    <row r="23" spans="1:3" x14ac:dyDescent="0.2">
      <c r="A23" s="104" t="s">
        <v>509</v>
      </c>
      <c r="B23" s="105" t="s">
        <v>510</v>
      </c>
      <c r="C23" s="138">
        <v>0</v>
      </c>
    </row>
    <row r="24" spans="1:3" x14ac:dyDescent="0.2">
      <c r="A24" s="104" t="s">
        <v>511</v>
      </c>
      <c r="B24" s="105" t="s">
        <v>512</v>
      </c>
      <c r="C24" s="138">
        <v>0</v>
      </c>
    </row>
    <row r="25" spans="1:3" x14ac:dyDescent="0.2">
      <c r="A25" s="104" t="s">
        <v>513</v>
      </c>
      <c r="B25" s="105" t="s">
        <v>514</v>
      </c>
      <c r="C25" s="138">
        <v>0</v>
      </c>
    </row>
    <row r="26" spans="1:3" x14ac:dyDescent="0.2">
      <c r="A26" s="104" t="s">
        <v>515</v>
      </c>
      <c r="B26" s="105" t="s">
        <v>516</v>
      </c>
      <c r="C26" s="138">
        <v>0</v>
      </c>
    </row>
    <row r="27" spans="1:3" x14ac:dyDescent="0.2">
      <c r="A27" s="104" t="s">
        <v>517</v>
      </c>
      <c r="B27" s="105" t="s">
        <v>518</v>
      </c>
      <c r="C27" s="138">
        <v>0</v>
      </c>
    </row>
    <row r="28" spans="1:3" x14ac:dyDescent="0.2">
      <c r="A28" s="104" t="s">
        <v>519</v>
      </c>
      <c r="B28" s="102" t="s">
        <v>520</v>
      </c>
      <c r="C28" s="138">
        <v>6563318.4700000007</v>
      </c>
    </row>
    <row r="29" spans="1:3" x14ac:dyDescent="0.2">
      <c r="A29" s="106"/>
      <c r="B29" s="107"/>
      <c r="C29" s="139"/>
    </row>
    <row r="30" spans="1:3" x14ac:dyDescent="0.2">
      <c r="A30" s="109" t="s">
        <v>521</v>
      </c>
      <c r="B30" s="110"/>
      <c r="C30" s="140">
        <v>822668477.44000006</v>
      </c>
    </row>
    <row r="31" spans="1:3" x14ac:dyDescent="0.2">
      <c r="A31" s="104" t="s">
        <v>522</v>
      </c>
      <c r="B31" s="105" t="s">
        <v>408</v>
      </c>
      <c r="C31" s="138">
        <v>604366739.21000004</v>
      </c>
    </row>
    <row r="32" spans="1:3" x14ac:dyDescent="0.2">
      <c r="A32" s="104" t="s">
        <v>523</v>
      </c>
      <c r="B32" s="105" t="s">
        <v>417</v>
      </c>
      <c r="C32" s="138">
        <v>0</v>
      </c>
    </row>
    <row r="33" spans="1:3" x14ac:dyDescent="0.2">
      <c r="A33" s="104" t="s">
        <v>524</v>
      </c>
      <c r="B33" s="105" t="s">
        <v>420</v>
      </c>
      <c r="C33" s="138">
        <v>0</v>
      </c>
    </row>
    <row r="34" spans="1:3" x14ac:dyDescent="0.2">
      <c r="A34" s="104" t="s">
        <v>525</v>
      </c>
      <c r="B34" s="105" t="s">
        <v>526</v>
      </c>
      <c r="C34" s="138">
        <v>503319.77</v>
      </c>
    </row>
    <row r="35" spans="1:3" x14ac:dyDescent="0.2">
      <c r="A35" s="104" t="s">
        <v>527</v>
      </c>
      <c r="B35" s="105" t="s">
        <v>528</v>
      </c>
      <c r="C35" s="138">
        <v>0</v>
      </c>
    </row>
    <row r="36" spans="1:3" x14ac:dyDescent="0.2">
      <c r="A36" s="104" t="s">
        <v>529</v>
      </c>
      <c r="B36" s="105" t="s">
        <v>428</v>
      </c>
      <c r="C36" s="138">
        <v>165647358.14000002</v>
      </c>
    </row>
    <row r="37" spans="1:3" x14ac:dyDescent="0.2">
      <c r="A37" s="104" t="s">
        <v>530</v>
      </c>
      <c r="B37" s="102" t="s">
        <v>531</v>
      </c>
      <c r="C37" s="141">
        <v>52151060.32</v>
      </c>
    </row>
    <row r="38" spans="1:3" x14ac:dyDescent="0.2">
      <c r="A38" s="98"/>
      <c r="B38" s="113"/>
      <c r="C38" s="142"/>
    </row>
    <row r="39" spans="1:3" x14ac:dyDescent="0.2">
      <c r="A39" s="115" t="s">
        <v>532</v>
      </c>
      <c r="B39" s="73"/>
      <c r="C39" s="143">
        <v>2428065606.2399998</v>
      </c>
    </row>
  </sheetData>
  <mergeCells count="4">
    <mergeCell ref="A1:C1"/>
    <mergeCell ref="A2:C2"/>
    <mergeCell ref="A3:C3"/>
    <mergeCell ref="A4:C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60" customWidth="1"/>
    <col min="2" max="2" width="68.5703125" style="60" bestFit="1" customWidth="1"/>
    <col min="3" max="3" width="17.42578125" style="60" bestFit="1" customWidth="1"/>
    <col min="4" max="5" width="23.7109375" style="60" bestFit="1" customWidth="1"/>
    <col min="6" max="6" width="19.28515625" style="60" customWidth="1"/>
    <col min="7" max="7" width="20.5703125" style="60" customWidth="1"/>
    <col min="8" max="10" width="20.28515625" style="60" customWidth="1"/>
    <col min="11" max="16384" width="9.140625" style="60"/>
  </cols>
  <sheetData>
    <row r="1" spans="1:10" x14ac:dyDescent="0.2">
      <c r="A1" s="830" t="s">
        <v>588</v>
      </c>
      <c r="B1" s="847"/>
      <c r="C1" s="847"/>
      <c r="D1" s="847"/>
      <c r="E1" s="847"/>
      <c r="F1" s="847"/>
      <c r="G1" s="58" t="s">
        <v>98</v>
      </c>
      <c r="H1" s="59">
        <v>2020</v>
      </c>
    </row>
    <row r="2" spans="1:10" x14ac:dyDescent="0.2">
      <c r="A2" s="830" t="s">
        <v>533</v>
      </c>
      <c r="B2" s="847"/>
      <c r="C2" s="847"/>
      <c r="D2" s="847"/>
      <c r="E2" s="847"/>
      <c r="F2" s="847"/>
      <c r="G2" s="58" t="s">
        <v>100</v>
      </c>
      <c r="H2" s="59" t="s">
        <v>441</v>
      </c>
    </row>
    <row r="3" spans="1:10" x14ac:dyDescent="0.2">
      <c r="A3" s="848" t="s">
        <v>589</v>
      </c>
      <c r="B3" s="849"/>
      <c r="C3" s="849"/>
      <c r="D3" s="849"/>
      <c r="E3" s="849"/>
      <c r="F3" s="849"/>
      <c r="G3" s="58" t="s">
        <v>102</v>
      </c>
      <c r="H3" s="59">
        <v>4</v>
      </c>
    </row>
    <row r="4" spans="1:10" x14ac:dyDescent="0.2">
      <c r="A4" s="61" t="s">
        <v>103</v>
      </c>
      <c r="B4" s="62"/>
      <c r="C4" s="62"/>
      <c r="D4" s="62"/>
      <c r="E4" s="62"/>
      <c r="F4" s="62"/>
      <c r="G4" s="62"/>
      <c r="H4" s="62"/>
    </row>
    <row r="7" spans="1:10" x14ac:dyDescent="0.2">
      <c r="A7" s="63" t="s">
        <v>105</v>
      </c>
      <c r="B7" s="63" t="s">
        <v>534</v>
      </c>
      <c r="C7" s="63" t="s">
        <v>465</v>
      </c>
      <c r="D7" s="63" t="s">
        <v>535</v>
      </c>
      <c r="E7" s="63" t="s">
        <v>536</v>
      </c>
      <c r="F7" s="63" t="s">
        <v>464</v>
      </c>
      <c r="G7" s="63" t="s">
        <v>537</v>
      </c>
      <c r="H7" s="63" t="s">
        <v>538</v>
      </c>
      <c r="I7" s="63" t="s">
        <v>539</v>
      </c>
      <c r="J7" s="63" t="s">
        <v>540</v>
      </c>
    </row>
    <row r="8" spans="1:10" s="68" customFormat="1" x14ac:dyDescent="0.2">
      <c r="A8" s="67">
        <v>7000</v>
      </c>
      <c r="B8" s="68" t="s">
        <v>541</v>
      </c>
    </row>
    <row r="9" spans="1:10" x14ac:dyDescent="0.2">
      <c r="A9" s="60">
        <v>7110</v>
      </c>
      <c r="B9" s="60" t="s">
        <v>537</v>
      </c>
      <c r="C9" s="65">
        <v>0</v>
      </c>
      <c r="D9" s="65">
        <v>0</v>
      </c>
      <c r="E9" s="65">
        <v>0</v>
      </c>
      <c r="F9" s="65">
        <v>0</v>
      </c>
    </row>
    <row r="10" spans="1:10" x14ac:dyDescent="0.2">
      <c r="A10" s="60">
        <v>7120</v>
      </c>
      <c r="B10" s="60" t="s">
        <v>542</v>
      </c>
      <c r="C10" s="65">
        <v>0</v>
      </c>
      <c r="D10" s="65">
        <v>0</v>
      </c>
      <c r="E10" s="65">
        <v>0</v>
      </c>
      <c r="F10" s="65">
        <v>0</v>
      </c>
    </row>
    <row r="11" spans="1:10" x14ac:dyDescent="0.2">
      <c r="A11" s="60">
        <v>7130</v>
      </c>
      <c r="B11" s="60" t="s">
        <v>543</v>
      </c>
      <c r="C11" s="65">
        <v>0</v>
      </c>
      <c r="D11" s="65">
        <v>0</v>
      </c>
      <c r="E11" s="65">
        <v>0</v>
      </c>
      <c r="F11" s="65">
        <v>0</v>
      </c>
    </row>
    <row r="12" spans="1:10" x14ac:dyDescent="0.2">
      <c r="A12" s="60">
        <v>7140</v>
      </c>
      <c r="B12" s="60" t="s">
        <v>544</v>
      </c>
      <c r="C12" s="65">
        <v>0</v>
      </c>
      <c r="D12" s="65">
        <v>0</v>
      </c>
      <c r="E12" s="65">
        <v>0</v>
      </c>
      <c r="F12" s="65">
        <v>0</v>
      </c>
    </row>
    <row r="13" spans="1:10" x14ac:dyDescent="0.2">
      <c r="A13" s="60">
        <v>7150</v>
      </c>
      <c r="B13" s="60" t="s">
        <v>545</v>
      </c>
      <c r="C13" s="65">
        <v>0</v>
      </c>
      <c r="D13" s="65">
        <v>0</v>
      </c>
      <c r="E13" s="65">
        <v>0</v>
      </c>
      <c r="F13" s="65">
        <v>0</v>
      </c>
    </row>
    <row r="14" spans="1:10" x14ac:dyDescent="0.2">
      <c r="A14" s="60">
        <v>7160</v>
      </c>
      <c r="B14" s="60" t="s">
        <v>546</v>
      </c>
      <c r="C14" s="65">
        <v>0</v>
      </c>
      <c r="D14" s="65">
        <v>0</v>
      </c>
      <c r="E14" s="65">
        <v>0</v>
      </c>
      <c r="F14" s="65">
        <v>0</v>
      </c>
    </row>
    <row r="15" spans="1:10" x14ac:dyDescent="0.2">
      <c r="A15" s="60">
        <v>7170</v>
      </c>
      <c r="B15" s="60" t="s">
        <v>640</v>
      </c>
      <c r="C15" s="65">
        <v>303026862.03000003</v>
      </c>
      <c r="D15" s="65">
        <v>123226530.42999999</v>
      </c>
      <c r="E15" s="65">
        <v>111576623.96000002</v>
      </c>
      <c r="F15" s="65">
        <v>314676768.5</v>
      </c>
    </row>
    <row r="16" spans="1:10" x14ac:dyDescent="0.2">
      <c r="A16" s="60">
        <v>7180</v>
      </c>
      <c r="B16" s="60" t="s">
        <v>641</v>
      </c>
      <c r="C16" s="65">
        <v>-303026862.03000003</v>
      </c>
      <c r="D16" s="65">
        <v>111576623.96000002</v>
      </c>
      <c r="E16" s="65">
        <v>123226530.42999999</v>
      </c>
      <c r="F16" s="65">
        <v>-314676768.5</v>
      </c>
    </row>
    <row r="17" spans="1:6" x14ac:dyDescent="0.2">
      <c r="A17" s="60">
        <v>7210</v>
      </c>
      <c r="B17" s="60" t="s">
        <v>547</v>
      </c>
      <c r="C17" s="65">
        <v>0</v>
      </c>
      <c r="D17" s="65">
        <v>0</v>
      </c>
      <c r="E17" s="65">
        <v>0</v>
      </c>
      <c r="F17" s="65">
        <v>0</v>
      </c>
    </row>
    <row r="18" spans="1:6" x14ac:dyDescent="0.2">
      <c r="A18" s="60">
        <v>7220</v>
      </c>
      <c r="B18" s="60" t="s">
        <v>548</v>
      </c>
      <c r="C18" s="65">
        <v>0</v>
      </c>
      <c r="D18" s="65">
        <v>0</v>
      </c>
      <c r="E18" s="65">
        <v>0</v>
      </c>
      <c r="F18" s="65">
        <v>0</v>
      </c>
    </row>
    <row r="19" spans="1:6" x14ac:dyDescent="0.2">
      <c r="A19" s="60">
        <v>7230</v>
      </c>
      <c r="B19" s="60" t="s">
        <v>549</v>
      </c>
      <c r="C19" s="65">
        <v>0</v>
      </c>
      <c r="D19" s="65">
        <v>0</v>
      </c>
      <c r="E19" s="65">
        <v>0</v>
      </c>
      <c r="F19" s="65">
        <v>0</v>
      </c>
    </row>
    <row r="20" spans="1:6" x14ac:dyDescent="0.2">
      <c r="A20" s="60">
        <v>7240</v>
      </c>
      <c r="B20" s="60" t="s">
        <v>550</v>
      </c>
      <c r="C20" s="65">
        <v>0</v>
      </c>
      <c r="D20" s="65">
        <v>0</v>
      </c>
      <c r="E20" s="65">
        <v>0</v>
      </c>
      <c r="F20" s="65">
        <v>0</v>
      </c>
    </row>
    <row r="21" spans="1:6" x14ac:dyDescent="0.2">
      <c r="A21" s="60">
        <v>7250</v>
      </c>
      <c r="B21" s="60" t="s">
        <v>551</v>
      </c>
      <c r="C21" s="65">
        <v>0</v>
      </c>
      <c r="D21" s="65">
        <v>0</v>
      </c>
      <c r="E21" s="65">
        <v>0</v>
      </c>
      <c r="F21" s="65">
        <v>0</v>
      </c>
    </row>
    <row r="22" spans="1:6" x14ac:dyDescent="0.2">
      <c r="A22" s="60">
        <v>7260</v>
      </c>
      <c r="B22" s="60" t="s">
        <v>552</v>
      </c>
      <c r="C22" s="65">
        <v>0</v>
      </c>
      <c r="D22" s="65">
        <v>0</v>
      </c>
      <c r="E22" s="65">
        <v>0</v>
      </c>
      <c r="F22" s="65">
        <v>0</v>
      </c>
    </row>
    <row r="23" spans="1:6" x14ac:dyDescent="0.2">
      <c r="A23" s="60">
        <v>7310</v>
      </c>
      <c r="B23" s="60" t="s">
        <v>553</v>
      </c>
      <c r="C23" s="65">
        <v>0</v>
      </c>
      <c r="D23" s="65">
        <v>0</v>
      </c>
      <c r="E23" s="65">
        <v>0</v>
      </c>
      <c r="F23" s="65">
        <v>0</v>
      </c>
    </row>
    <row r="24" spans="1:6" x14ac:dyDescent="0.2">
      <c r="A24" s="60">
        <v>7320</v>
      </c>
      <c r="B24" s="60" t="s">
        <v>554</v>
      </c>
      <c r="C24" s="65">
        <v>0</v>
      </c>
      <c r="D24" s="65">
        <v>0</v>
      </c>
      <c r="E24" s="65">
        <v>0</v>
      </c>
      <c r="F24" s="65">
        <v>0</v>
      </c>
    </row>
    <row r="25" spans="1:6" x14ac:dyDescent="0.2">
      <c r="A25" s="60">
        <v>7330</v>
      </c>
      <c r="B25" s="60" t="s">
        <v>555</v>
      </c>
      <c r="C25" s="65">
        <v>0</v>
      </c>
      <c r="D25" s="65">
        <v>0</v>
      </c>
      <c r="E25" s="65">
        <v>0</v>
      </c>
      <c r="F25" s="65">
        <v>0</v>
      </c>
    </row>
    <row r="26" spans="1:6" x14ac:dyDescent="0.2">
      <c r="A26" s="60">
        <v>7340</v>
      </c>
      <c r="B26" s="60" t="s">
        <v>556</v>
      </c>
      <c r="C26" s="65">
        <v>0</v>
      </c>
      <c r="D26" s="65">
        <v>0</v>
      </c>
      <c r="E26" s="65">
        <v>0</v>
      </c>
      <c r="F26" s="65">
        <v>0</v>
      </c>
    </row>
    <row r="27" spans="1:6" x14ac:dyDescent="0.2">
      <c r="A27" s="60">
        <v>7350</v>
      </c>
      <c r="B27" s="60" t="s">
        <v>557</v>
      </c>
      <c r="C27" s="65">
        <v>0</v>
      </c>
      <c r="D27" s="65">
        <v>0</v>
      </c>
      <c r="E27" s="65">
        <v>0</v>
      </c>
      <c r="F27" s="65">
        <v>0</v>
      </c>
    </row>
    <row r="28" spans="1:6" x14ac:dyDescent="0.2">
      <c r="A28" s="60">
        <v>7360</v>
      </c>
      <c r="B28" s="60" t="s">
        <v>558</v>
      </c>
      <c r="C28" s="65">
        <v>0</v>
      </c>
      <c r="D28" s="65">
        <v>0</v>
      </c>
      <c r="E28" s="65">
        <v>0</v>
      </c>
      <c r="F28" s="65">
        <v>0</v>
      </c>
    </row>
    <row r="29" spans="1:6" x14ac:dyDescent="0.2">
      <c r="A29" s="60">
        <v>7410</v>
      </c>
      <c r="B29" s="60" t="s">
        <v>559</v>
      </c>
      <c r="C29" s="65">
        <v>0</v>
      </c>
      <c r="D29" s="65">
        <v>0</v>
      </c>
      <c r="E29" s="65">
        <v>0</v>
      </c>
      <c r="F29" s="65">
        <v>0</v>
      </c>
    </row>
    <row r="30" spans="1:6" x14ac:dyDescent="0.2">
      <c r="A30" s="60">
        <v>7420</v>
      </c>
      <c r="B30" s="60" t="s">
        <v>560</v>
      </c>
      <c r="C30" s="65">
        <v>0</v>
      </c>
      <c r="D30" s="65">
        <v>0</v>
      </c>
      <c r="E30" s="65">
        <v>0</v>
      </c>
      <c r="F30" s="65">
        <v>0</v>
      </c>
    </row>
    <row r="31" spans="1:6" x14ac:dyDescent="0.2">
      <c r="A31" s="60">
        <v>7510</v>
      </c>
      <c r="B31" s="60" t="s">
        <v>561</v>
      </c>
      <c r="C31" s="65">
        <v>4820154928.3400002</v>
      </c>
      <c r="D31" s="65">
        <v>930394531.66999996</v>
      </c>
      <c r="E31" s="65">
        <v>1724167528.8199999</v>
      </c>
      <c r="F31" s="65">
        <v>4026381931.1900001</v>
      </c>
    </row>
    <row r="32" spans="1:6" x14ac:dyDescent="0.2">
      <c r="A32" s="60">
        <v>7520</v>
      </c>
      <c r="B32" s="60" t="s">
        <v>562</v>
      </c>
      <c r="C32" s="65">
        <v>-4820154928.3400002</v>
      </c>
      <c r="D32" s="65">
        <v>1724167528.8199999</v>
      </c>
      <c r="E32" s="65">
        <v>930394531.66999996</v>
      </c>
      <c r="F32" s="65">
        <v>-4026381931.1900001</v>
      </c>
    </row>
    <row r="33" spans="1:6" x14ac:dyDescent="0.2">
      <c r="A33" s="60">
        <v>7610</v>
      </c>
      <c r="B33" s="60" t="s">
        <v>563</v>
      </c>
      <c r="C33" s="65">
        <v>0</v>
      </c>
      <c r="D33" s="65">
        <v>0</v>
      </c>
      <c r="E33" s="65">
        <v>0</v>
      </c>
      <c r="F33" s="65">
        <v>0</v>
      </c>
    </row>
    <row r="34" spans="1:6" x14ac:dyDescent="0.2">
      <c r="A34" s="60">
        <v>7620</v>
      </c>
      <c r="B34" s="60" t="s">
        <v>564</v>
      </c>
      <c r="C34" s="65">
        <v>0</v>
      </c>
      <c r="D34" s="65">
        <v>0</v>
      </c>
      <c r="E34" s="65">
        <v>0</v>
      </c>
      <c r="F34" s="65">
        <v>0</v>
      </c>
    </row>
    <row r="35" spans="1:6" x14ac:dyDescent="0.2">
      <c r="A35" s="60">
        <v>7630</v>
      </c>
      <c r="B35" s="60" t="s">
        <v>565</v>
      </c>
      <c r="C35" s="65">
        <v>0</v>
      </c>
      <c r="D35" s="65">
        <v>0</v>
      </c>
      <c r="E35" s="65">
        <v>0</v>
      </c>
      <c r="F35" s="65">
        <v>0</v>
      </c>
    </row>
    <row r="36" spans="1:6" x14ac:dyDescent="0.2">
      <c r="A36" s="60">
        <v>7640</v>
      </c>
      <c r="B36" s="60" t="s">
        <v>566</v>
      </c>
      <c r="C36" s="65">
        <v>0</v>
      </c>
      <c r="D36" s="65">
        <v>0</v>
      </c>
      <c r="E36" s="65">
        <v>0</v>
      </c>
      <c r="F36" s="65">
        <v>0</v>
      </c>
    </row>
    <row r="37" spans="1:6" x14ac:dyDescent="0.2">
      <c r="A37" s="60">
        <v>7710</v>
      </c>
      <c r="B37" s="60" t="s">
        <v>642</v>
      </c>
      <c r="C37" s="65">
        <v>120125514.55000001</v>
      </c>
      <c r="D37" s="65">
        <v>5336097.6999999993</v>
      </c>
      <c r="E37" s="65">
        <v>4742725.4300000006</v>
      </c>
      <c r="F37" s="65">
        <v>120718886.82000002</v>
      </c>
    </row>
    <row r="38" spans="1:6" x14ac:dyDescent="0.2">
      <c r="A38" s="60">
        <v>7720</v>
      </c>
      <c r="B38" s="60" t="s">
        <v>643</v>
      </c>
      <c r="C38" s="65">
        <v>-120125514.55000001</v>
      </c>
      <c r="D38" s="65">
        <v>4742725.4300000006</v>
      </c>
      <c r="E38" s="65">
        <v>5336097.6999999993</v>
      </c>
      <c r="F38" s="65">
        <v>-120718886.82000002</v>
      </c>
    </row>
    <row r="39" spans="1:6" x14ac:dyDescent="0.2">
      <c r="A39" s="60">
        <v>7740</v>
      </c>
      <c r="B39" s="60" t="s">
        <v>296</v>
      </c>
      <c r="C39" s="65">
        <v>120376852.83000001</v>
      </c>
      <c r="D39" s="65">
        <v>18094779</v>
      </c>
      <c r="E39" s="65">
        <v>48387103.030000001</v>
      </c>
      <c r="F39" s="65">
        <v>90084528.800000012</v>
      </c>
    </row>
    <row r="40" spans="1:6" x14ac:dyDescent="0.2">
      <c r="A40" s="60">
        <v>7750</v>
      </c>
      <c r="B40" s="60" t="s">
        <v>296</v>
      </c>
      <c r="C40" s="65">
        <v>-120376852.83000001</v>
      </c>
      <c r="D40" s="65">
        <v>48387103.030000001</v>
      </c>
      <c r="E40" s="65">
        <v>18094779</v>
      </c>
      <c r="F40" s="65">
        <v>-90084528.799999997</v>
      </c>
    </row>
    <row r="41" spans="1:6" s="68" customFormat="1" x14ac:dyDescent="0.2">
      <c r="A41" s="67">
        <v>8000</v>
      </c>
      <c r="B41" s="68" t="s">
        <v>567</v>
      </c>
    </row>
    <row r="42" spans="1:6" x14ac:dyDescent="0.2">
      <c r="A42" s="60">
        <v>8110</v>
      </c>
      <c r="B42" s="60" t="s">
        <v>568</v>
      </c>
      <c r="C42" s="134">
        <v>0</v>
      </c>
      <c r="D42" s="134">
        <v>2339505171.79</v>
      </c>
      <c r="E42" s="134">
        <v>0</v>
      </c>
      <c r="F42" s="134">
        <v>2339505171.79</v>
      </c>
    </row>
    <row r="43" spans="1:6" x14ac:dyDescent="0.2">
      <c r="A43" s="60">
        <v>8120</v>
      </c>
      <c r="B43" s="60" t="s">
        <v>569</v>
      </c>
      <c r="C43" s="134">
        <v>0</v>
      </c>
      <c r="D43" s="134">
        <v>2499420061.6499996</v>
      </c>
      <c r="E43" s="134">
        <v>2354407108.8099999</v>
      </c>
      <c r="F43" s="134">
        <v>145012952.84</v>
      </c>
    </row>
    <row r="44" spans="1:6" x14ac:dyDescent="0.2">
      <c r="A44" s="60">
        <v>8130</v>
      </c>
      <c r="B44" s="60" t="s">
        <v>570</v>
      </c>
      <c r="C44" s="134"/>
      <c r="D44" s="134">
        <v>14901937.02</v>
      </c>
      <c r="E44" s="134">
        <v>58687400.119999997</v>
      </c>
      <c r="F44" s="134">
        <v>-43785463.099999994</v>
      </c>
    </row>
    <row r="45" spans="1:6" x14ac:dyDescent="0.2">
      <c r="A45" s="60">
        <v>8140</v>
      </c>
      <c r="B45" s="60" t="s">
        <v>571</v>
      </c>
      <c r="C45" s="134">
        <v>0</v>
      </c>
      <c r="D45" s="134">
        <v>1665568168.75</v>
      </c>
      <c r="E45" s="134">
        <v>2440732661.5299997</v>
      </c>
      <c r="F45" s="134">
        <v>-775164492.77999997</v>
      </c>
    </row>
    <row r="46" spans="1:6" x14ac:dyDescent="0.2">
      <c r="A46" s="60">
        <v>8150</v>
      </c>
      <c r="B46" s="60" t="s">
        <v>572</v>
      </c>
      <c r="C46" s="134">
        <v>0</v>
      </c>
      <c r="D46" s="134">
        <v>0</v>
      </c>
      <c r="E46" s="134">
        <v>1665568168.75</v>
      </c>
      <c r="F46" s="134">
        <v>-1665568168.7500002</v>
      </c>
    </row>
    <row r="47" spans="1:6" x14ac:dyDescent="0.2">
      <c r="A47" s="60">
        <v>8210</v>
      </c>
      <c r="B47" s="60" t="s">
        <v>573</v>
      </c>
      <c r="C47" s="134">
        <v>0</v>
      </c>
      <c r="D47" s="65">
        <v>0</v>
      </c>
      <c r="E47" s="65">
        <v>2339505171.7900014</v>
      </c>
      <c r="F47" s="65">
        <v>-2339505171.7900014</v>
      </c>
    </row>
    <row r="48" spans="1:6" x14ac:dyDescent="0.2">
      <c r="A48" s="60">
        <v>8220</v>
      </c>
      <c r="B48" s="60" t="s">
        <v>574</v>
      </c>
      <c r="C48" s="134">
        <v>0</v>
      </c>
      <c r="D48" s="65">
        <v>11773929786.209936</v>
      </c>
      <c r="E48" s="65">
        <v>11679595845.389919</v>
      </c>
      <c r="F48" s="65">
        <v>94333940.819999814</v>
      </c>
    </row>
    <row r="49" spans="1:6" x14ac:dyDescent="0.2">
      <c r="A49" s="60">
        <v>8230</v>
      </c>
      <c r="B49" s="60" t="s">
        <v>575</v>
      </c>
      <c r="C49" s="134">
        <v>0</v>
      </c>
      <c r="D49" s="65">
        <v>7041246304.0400095</v>
      </c>
      <c r="E49" s="65">
        <v>9434424614.420042</v>
      </c>
      <c r="F49" s="65">
        <v>-2393178310.3800035</v>
      </c>
    </row>
    <row r="50" spans="1:6" x14ac:dyDescent="0.2">
      <c r="A50" s="60">
        <v>8240</v>
      </c>
      <c r="B50" s="60" t="s">
        <v>576</v>
      </c>
      <c r="C50" s="134">
        <v>0</v>
      </c>
      <c r="D50" s="65">
        <v>4638349541.3499823</v>
      </c>
      <c r="E50" s="65">
        <v>2919848338.1200347</v>
      </c>
      <c r="F50" s="65">
        <v>1718501203.2299957</v>
      </c>
    </row>
    <row r="51" spans="1:6" x14ac:dyDescent="0.2">
      <c r="A51" s="60">
        <v>8250</v>
      </c>
      <c r="B51" s="60" t="s">
        <v>577</v>
      </c>
      <c r="C51" s="134">
        <v>0</v>
      </c>
      <c r="D51" s="65">
        <v>2919848338.1200309</v>
      </c>
      <c r="E51" s="65">
        <v>2619662643.1700373</v>
      </c>
      <c r="F51" s="65">
        <v>300185694.94999969</v>
      </c>
    </row>
    <row r="52" spans="1:6" x14ac:dyDescent="0.2">
      <c r="A52" s="60">
        <v>8260</v>
      </c>
      <c r="B52" s="60" t="s">
        <v>578</v>
      </c>
      <c r="C52" s="134">
        <v>0</v>
      </c>
      <c r="D52" s="65">
        <v>2619662643.1700177</v>
      </c>
      <c r="E52" s="65">
        <v>2594332660.8100147</v>
      </c>
      <c r="F52" s="65">
        <v>25329982.360000018</v>
      </c>
    </row>
    <row r="53" spans="1:6" x14ac:dyDescent="0.2">
      <c r="A53" s="60">
        <v>8270</v>
      </c>
      <c r="B53" s="60" t="s">
        <v>579</v>
      </c>
      <c r="C53" s="134">
        <v>0</v>
      </c>
      <c r="D53" s="65">
        <v>2594332660.8100147</v>
      </c>
      <c r="E53" s="65">
        <v>0</v>
      </c>
      <c r="F53" s="65">
        <v>2594332660.8100138</v>
      </c>
    </row>
  </sheetData>
  <mergeCells count="3">
    <mergeCell ref="A1:F1"/>
    <mergeCell ref="A2:F2"/>
    <mergeCell ref="A3:F3"/>
  </mergeCells>
  <pageMargins left="0.7" right="0.7" top="0.75" bottom="0.75" header="0.3" footer="0.3"/>
  <pageSetup paperSize="9" scale="53"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6"/>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8" style="41" customWidth="1"/>
    <col min="6" max="6" width="22.7109375" style="41" customWidth="1"/>
    <col min="7" max="8" width="16.7109375" style="41" customWidth="1"/>
    <col min="9" max="16384" width="9.140625" style="41"/>
  </cols>
  <sheetData>
    <row r="1" spans="1:8" s="38" customFormat="1" x14ac:dyDescent="0.25">
      <c r="A1" s="850" t="s">
        <v>645</v>
      </c>
      <c r="B1" s="851"/>
      <c r="C1" s="851"/>
      <c r="D1" s="851"/>
      <c r="E1" s="851"/>
      <c r="F1" s="851"/>
      <c r="G1" s="144" t="s">
        <v>98</v>
      </c>
      <c r="H1" s="145">
        <v>2020</v>
      </c>
    </row>
    <row r="2" spans="1:8" s="38" customFormat="1" x14ac:dyDescent="0.25">
      <c r="A2" s="850" t="s">
        <v>99</v>
      </c>
      <c r="B2" s="851"/>
      <c r="C2" s="851"/>
      <c r="D2" s="851"/>
      <c r="E2" s="851"/>
      <c r="F2" s="851"/>
      <c r="G2" s="144" t="s">
        <v>100</v>
      </c>
      <c r="H2" s="145" t="s">
        <v>441</v>
      </c>
    </row>
    <row r="3" spans="1:8" s="38" customFormat="1" x14ac:dyDescent="0.25">
      <c r="A3" s="850" t="s">
        <v>646</v>
      </c>
      <c r="B3" s="851"/>
      <c r="C3" s="851"/>
      <c r="D3" s="851"/>
      <c r="E3" s="851"/>
      <c r="F3" s="851"/>
      <c r="G3" s="144" t="s">
        <v>102</v>
      </c>
      <c r="H3" s="145">
        <v>4</v>
      </c>
    </row>
    <row r="4" spans="1:8" x14ac:dyDescent="0.2">
      <c r="A4" s="39" t="s">
        <v>103</v>
      </c>
      <c r="B4" s="40"/>
      <c r="C4" s="40"/>
      <c r="D4" s="40"/>
      <c r="E4" s="40"/>
      <c r="F4" s="40"/>
      <c r="G4" s="40"/>
      <c r="H4" s="40"/>
    </row>
    <row r="6" spans="1:8" x14ac:dyDescent="0.2">
      <c r="A6" s="40" t="s">
        <v>104</v>
      </c>
      <c r="B6" s="40"/>
      <c r="C6" s="40"/>
      <c r="D6" s="40"/>
      <c r="E6" s="40"/>
      <c r="F6" s="40"/>
      <c r="G6" s="40"/>
      <c r="H6" s="40"/>
    </row>
    <row r="7" spans="1:8" x14ac:dyDescent="0.2">
      <c r="A7" s="42" t="s">
        <v>105</v>
      </c>
      <c r="B7" s="42" t="s">
        <v>106</v>
      </c>
      <c r="C7" s="42" t="s">
        <v>107</v>
      </c>
      <c r="D7" s="42" t="s">
        <v>108</v>
      </c>
      <c r="E7" s="42"/>
      <c r="F7" s="42"/>
      <c r="G7" s="42"/>
      <c r="H7" s="42"/>
    </row>
    <row r="8" spans="1:8" x14ac:dyDescent="0.2">
      <c r="A8" s="43">
        <v>1114</v>
      </c>
      <c r="B8" s="41" t="s">
        <v>109</v>
      </c>
      <c r="C8" s="44">
        <v>0</v>
      </c>
    </row>
    <row r="9" spans="1:8" x14ac:dyDescent="0.2">
      <c r="A9" s="43">
        <v>1115</v>
      </c>
      <c r="B9" s="41" t="s">
        <v>110</v>
      </c>
      <c r="C9" s="44">
        <v>0</v>
      </c>
    </row>
    <row r="10" spans="1:8" x14ac:dyDescent="0.2">
      <c r="A10" s="43">
        <v>1121</v>
      </c>
      <c r="B10" s="41" t="s">
        <v>111</v>
      </c>
      <c r="C10" s="44">
        <v>0</v>
      </c>
    </row>
    <row r="11" spans="1:8" x14ac:dyDescent="0.2">
      <c r="A11" s="43">
        <v>1211</v>
      </c>
      <c r="B11" s="41" t="s">
        <v>112</v>
      </c>
      <c r="C11" s="44">
        <v>0</v>
      </c>
      <c r="D11" s="41">
        <v>0</v>
      </c>
    </row>
    <row r="13" spans="1:8" x14ac:dyDescent="0.2">
      <c r="A13" s="40" t="s">
        <v>113</v>
      </c>
      <c r="B13" s="40"/>
      <c r="C13" s="40"/>
      <c r="D13" s="40"/>
      <c r="E13" s="40"/>
      <c r="F13" s="40"/>
      <c r="G13" s="40"/>
      <c r="H13" s="40"/>
    </row>
    <row r="14" spans="1:8" x14ac:dyDescent="0.2">
      <c r="A14" s="42" t="s">
        <v>105</v>
      </c>
      <c r="B14" s="42" t="s">
        <v>106</v>
      </c>
      <c r="C14" s="42" t="s">
        <v>107</v>
      </c>
      <c r="D14" s="42">
        <v>2018</v>
      </c>
      <c r="E14" s="42">
        <f>D14-1</f>
        <v>2017</v>
      </c>
      <c r="F14" s="42">
        <f>E14-1</f>
        <v>2016</v>
      </c>
      <c r="G14" s="42">
        <f>F14-1</f>
        <v>2015</v>
      </c>
      <c r="H14" s="42" t="s">
        <v>114</v>
      </c>
    </row>
    <row r="15" spans="1:8" x14ac:dyDescent="0.2">
      <c r="A15" s="43">
        <v>1122</v>
      </c>
      <c r="B15" s="41" t="s">
        <v>115</v>
      </c>
      <c r="C15" s="44">
        <v>602702.63</v>
      </c>
      <c r="D15" s="44">
        <v>0</v>
      </c>
      <c r="E15" s="44">
        <v>0</v>
      </c>
      <c r="F15" s="44">
        <v>0</v>
      </c>
      <c r="G15" s="44">
        <v>0</v>
      </c>
    </row>
    <row r="16" spans="1:8" x14ac:dyDescent="0.2">
      <c r="A16" s="43">
        <v>1124</v>
      </c>
      <c r="B16" s="41" t="s">
        <v>116</v>
      </c>
      <c r="C16" s="44">
        <v>0</v>
      </c>
      <c r="D16" s="44">
        <v>0</v>
      </c>
      <c r="E16" s="44">
        <v>0</v>
      </c>
      <c r="F16" s="44">
        <v>0</v>
      </c>
      <c r="G16" s="44">
        <v>0</v>
      </c>
    </row>
    <row r="18" spans="1:8" x14ac:dyDescent="0.2">
      <c r="A18" s="40" t="s">
        <v>117</v>
      </c>
      <c r="B18" s="40"/>
      <c r="C18" s="40"/>
      <c r="D18" s="40"/>
      <c r="E18" s="40"/>
      <c r="F18" s="40"/>
      <c r="G18" s="40"/>
      <c r="H18" s="40"/>
    </row>
    <row r="19" spans="1:8" x14ac:dyDescent="0.2">
      <c r="A19" s="42" t="s">
        <v>105</v>
      </c>
      <c r="B19" s="42" t="s">
        <v>106</v>
      </c>
      <c r="C19" s="42" t="s">
        <v>107</v>
      </c>
      <c r="D19" s="42" t="s">
        <v>118</v>
      </c>
      <c r="E19" s="42" t="s">
        <v>119</v>
      </c>
      <c r="F19" s="42" t="s">
        <v>120</v>
      </c>
      <c r="G19" s="42" t="s">
        <v>121</v>
      </c>
      <c r="H19" s="42" t="s">
        <v>122</v>
      </c>
    </row>
    <row r="20" spans="1:8" x14ac:dyDescent="0.2">
      <c r="A20" s="43">
        <v>1123</v>
      </c>
      <c r="B20" s="41" t="s">
        <v>123</v>
      </c>
      <c r="C20" s="44">
        <v>0</v>
      </c>
      <c r="D20" s="44">
        <v>0</v>
      </c>
      <c r="E20" s="44">
        <v>0</v>
      </c>
      <c r="F20" s="44">
        <v>0</v>
      </c>
      <c r="G20" s="44">
        <v>0</v>
      </c>
    </row>
    <row r="21" spans="1:8" x14ac:dyDescent="0.2">
      <c r="A21" s="43">
        <v>1125</v>
      </c>
      <c r="B21" s="41" t="s">
        <v>124</v>
      </c>
      <c r="C21" s="44">
        <v>0</v>
      </c>
      <c r="D21" s="44">
        <v>0</v>
      </c>
      <c r="E21" s="44">
        <v>0</v>
      </c>
      <c r="F21" s="44">
        <v>0</v>
      </c>
      <c r="G21" s="44">
        <v>0</v>
      </c>
    </row>
    <row r="22" spans="1:8" x14ac:dyDescent="0.2">
      <c r="A22" s="146">
        <v>1126</v>
      </c>
      <c r="B22" s="147" t="s">
        <v>125</v>
      </c>
      <c r="C22" s="44">
        <v>0</v>
      </c>
      <c r="D22" s="44">
        <v>0</v>
      </c>
      <c r="E22" s="44">
        <v>0</v>
      </c>
      <c r="F22" s="44">
        <v>0</v>
      </c>
      <c r="G22" s="44">
        <v>0</v>
      </c>
    </row>
    <row r="23" spans="1:8" x14ac:dyDescent="0.2">
      <c r="A23" s="146">
        <v>1129</v>
      </c>
      <c r="B23" s="147" t="s">
        <v>126</v>
      </c>
      <c r="C23" s="44">
        <v>0</v>
      </c>
      <c r="D23" s="44">
        <v>0</v>
      </c>
      <c r="E23" s="44">
        <v>0</v>
      </c>
      <c r="F23" s="44">
        <v>0</v>
      </c>
      <c r="G23" s="44">
        <v>0</v>
      </c>
    </row>
    <row r="24" spans="1:8" x14ac:dyDescent="0.2">
      <c r="A24" s="43">
        <v>1131</v>
      </c>
      <c r="B24" s="41" t="s">
        <v>127</v>
      </c>
      <c r="C24" s="44">
        <v>11615.69</v>
      </c>
      <c r="D24" s="44">
        <v>11615.69</v>
      </c>
      <c r="E24" s="44">
        <v>0</v>
      </c>
      <c r="F24" s="44">
        <v>0</v>
      </c>
      <c r="G24" s="44">
        <v>0</v>
      </c>
    </row>
    <row r="25" spans="1:8" x14ac:dyDescent="0.2">
      <c r="A25" s="43">
        <v>1132</v>
      </c>
      <c r="B25" s="41" t="s">
        <v>128</v>
      </c>
      <c r="C25" s="44">
        <v>0</v>
      </c>
      <c r="D25" s="44">
        <v>0</v>
      </c>
      <c r="E25" s="44">
        <v>0</v>
      </c>
      <c r="F25" s="44">
        <v>0</v>
      </c>
      <c r="G25" s="44">
        <v>0</v>
      </c>
    </row>
    <row r="26" spans="1:8" x14ac:dyDescent="0.2">
      <c r="A26" s="43">
        <v>1133</v>
      </c>
      <c r="B26" s="41" t="s">
        <v>129</v>
      </c>
      <c r="C26" s="44">
        <v>6053.95</v>
      </c>
      <c r="D26" s="44">
        <v>6053.95</v>
      </c>
      <c r="E26" s="44">
        <v>0</v>
      </c>
      <c r="F26" s="44">
        <v>0</v>
      </c>
      <c r="G26" s="44">
        <v>0</v>
      </c>
    </row>
    <row r="27" spans="1:8" x14ac:dyDescent="0.2">
      <c r="A27" s="43">
        <v>1134</v>
      </c>
      <c r="B27" s="41" t="s">
        <v>130</v>
      </c>
      <c r="C27" s="44">
        <v>0</v>
      </c>
      <c r="D27" s="44">
        <v>0</v>
      </c>
      <c r="E27" s="44">
        <v>0</v>
      </c>
      <c r="F27" s="44">
        <v>0</v>
      </c>
      <c r="G27" s="44">
        <v>0</v>
      </c>
    </row>
    <row r="28" spans="1:8" x14ac:dyDescent="0.2">
      <c r="A28" s="43">
        <v>1139</v>
      </c>
      <c r="B28" s="41" t="s">
        <v>131</v>
      </c>
      <c r="C28" s="44">
        <v>0</v>
      </c>
      <c r="D28" s="44">
        <v>0</v>
      </c>
      <c r="E28" s="44">
        <v>0</v>
      </c>
      <c r="F28" s="44">
        <v>0</v>
      </c>
      <c r="G28" s="44">
        <v>0</v>
      </c>
    </row>
    <row r="30" spans="1:8" x14ac:dyDescent="0.2">
      <c r="A30" s="40" t="s">
        <v>132</v>
      </c>
      <c r="B30" s="40"/>
      <c r="C30" s="40"/>
      <c r="D30" s="40"/>
      <c r="E30" s="40"/>
      <c r="F30" s="40"/>
      <c r="G30" s="40"/>
      <c r="H30" s="40"/>
    </row>
    <row r="31" spans="1:8" x14ac:dyDescent="0.2">
      <c r="A31" s="42" t="s">
        <v>105</v>
      </c>
      <c r="B31" s="42" t="s">
        <v>106</v>
      </c>
      <c r="C31" s="42" t="s">
        <v>107</v>
      </c>
      <c r="D31" s="42" t="s">
        <v>133</v>
      </c>
      <c r="E31" s="42" t="s">
        <v>134</v>
      </c>
      <c r="F31" s="42" t="s">
        <v>135</v>
      </c>
      <c r="G31" s="42" t="s">
        <v>136</v>
      </c>
      <c r="H31" s="42"/>
    </row>
    <row r="32" spans="1:8" x14ac:dyDescent="0.2">
      <c r="A32" s="43">
        <v>1140</v>
      </c>
      <c r="B32" s="41" t="s">
        <v>137</v>
      </c>
      <c r="C32" s="44">
        <v>0</v>
      </c>
    </row>
    <row r="33" spans="1:8" x14ac:dyDescent="0.2">
      <c r="A33" s="43">
        <v>1141</v>
      </c>
      <c r="B33" s="41" t="s">
        <v>138</v>
      </c>
      <c r="C33" s="44">
        <v>0</v>
      </c>
    </row>
    <row r="34" spans="1:8" x14ac:dyDescent="0.2">
      <c r="A34" s="43">
        <v>1142</v>
      </c>
      <c r="B34" s="41" t="s">
        <v>139</v>
      </c>
      <c r="C34" s="44">
        <v>0</v>
      </c>
    </row>
    <row r="35" spans="1:8" x14ac:dyDescent="0.2">
      <c r="A35" s="43">
        <v>1143</v>
      </c>
      <c r="B35" s="41" t="s">
        <v>140</v>
      </c>
      <c r="C35" s="44">
        <v>0</v>
      </c>
    </row>
    <row r="36" spans="1:8" x14ac:dyDescent="0.2">
      <c r="A36" s="43">
        <v>1144</v>
      </c>
      <c r="B36" s="41" t="s">
        <v>141</v>
      </c>
      <c r="C36" s="44">
        <v>0</v>
      </c>
    </row>
    <row r="37" spans="1:8" x14ac:dyDescent="0.2">
      <c r="A37" s="43">
        <v>1145</v>
      </c>
      <c r="B37" s="41" t="s">
        <v>142</v>
      </c>
      <c r="C37" s="44">
        <v>0</v>
      </c>
    </row>
    <row r="39" spans="1:8" x14ac:dyDescent="0.2">
      <c r="A39" s="40" t="s">
        <v>143</v>
      </c>
      <c r="B39" s="40"/>
      <c r="C39" s="40"/>
      <c r="D39" s="40"/>
      <c r="E39" s="40"/>
      <c r="F39" s="40"/>
      <c r="G39" s="40"/>
      <c r="H39" s="40"/>
    </row>
    <row r="40" spans="1:8" x14ac:dyDescent="0.2">
      <c r="A40" s="42" t="s">
        <v>105</v>
      </c>
      <c r="B40" s="42" t="s">
        <v>106</v>
      </c>
      <c r="C40" s="42" t="s">
        <v>107</v>
      </c>
      <c r="D40" s="42" t="s">
        <v>144</v>
      </c>
      <c r="E40" s="42" t="s">
        <v>145</v>
      </c>
      <c r="F40" s="42" t="s">
        <v>146</v>
      </c>
      <c r="G40" s="42"/>
      <c r="H40" s="42"/>
    </row>
    <row r="41" spans="1:8" x14ac:dyDescent="0.2">
      <c r="A41" s="43">
        <v>1150</v>
      </c>
      <c r="B41" s="41" t="s">
        <v>147</v>
      </c>
      <c r="C41" s="44">
        <v>0</v>
      </c>
    </row>
    <row r="42" spans="1:8" x14ac:dyDescent="0.2">
      <c r="A42" s="43">
        <v>1151</v>
      </c>
      <c r="B42" s="41" t="s">
        <v>148</v>
      </c>
      <c r="C42" s="44">
        <v>0</v>
      </c>
    </row>
    <row r="44" spans="1:8" x14ac:dyDescent="0.2">
      <c r="A44" s="40" t="s">
        <v>149</v>
      </c>
      <c r="B44" s="40"/>
      <c r="C44" s="40"/>
      <c r="D44" s="40"/>
      <c r="E44" s="40"/>
      <c r="F44" s="40"/>
      <c r="G44" s="40"/>
      <c r="H44" s="40"/>
    </row>
    <row r="45" spans="1:8" x14ac:dyDescent="0.2">
      <c r="A45" s="42" t="s">
        <v>105</v>
      </c>
      <c r="B45" s="42" t="s">
        <v>106</v>
      </c>
      <c r="C45" s="42" t="s">
        <v>107</v>
      </c>
      <c r="D45" s="42" t="s">
        <v>108</v>
      </c>
      <c r="E45" s="42" t="s">
        <v>122</v>
      </c>
      <c r="F45" s="42"/>
      <c r="G45" s="42"/>
      <c r="H45" s="42"/>
    </row>
    <row r="46" spans="1:8" x14ac:dyDescent="0.2">
      <c r="A46" s="43">
        <v>1213</v>
      </c>
      <c r="B46" s="41" t="s">
        <v>150</v>
      </c>
      <c r="C46" s="44">
        <v>0</v>
      </c>
    </row>
    <row r="48" spans="1:8" x14ac:dyDescent="0.2">
      <c r="A48" s="40" t="s">
        <v>151</v>
      </c>
      <c r="B48" s="40"/>
      <c r="C48" s="40"/>
      <c r="D48" s="40"/>
      <c r="E48" s="40"/>
      <c r="F48" s="40"/>
      <c r="G48" s="40"/>
      <c r="H48" s="40"/>
    </row>
    <row r="49" spans="1:8" x14ac:dyDescent="0.2">
      <c r="A49" s="42" t="s">
        <v>105</v>
      </c>
      <c r="B49" s="42" t="s">
        <v>106</v>
      </c>
      <c r="C49" s="42" t="s">
        <v>107</v>
      </c>
      <c r="D49" s="42"/>
      <c r="E49" s="42"/>
      <c r="F49" s="42"/>
      <c r="G49" s="42"/>
      <c r="H49" s="42"/>
    </row>
    <row r="50" spans="1:8" x14ac:dyDescent="0.2">
      <c r="A50" s="43">
        <v>1214</v>
      </c>
      <c r="B50" s="41" t="s">
        <v>152</v>
      </c>
      <c r="C50" s="44">
        <v>0</v>
      </c>
    </row>
    <row r="52" spans="1:8" x14ac:dyDescent="0.2">
      <c r="A52" s="40" t="s">
        <v>153</v>
      </c>
      <c r="B52" s="40"/>
      <c r="C52" s="40"/>
      <c r="D52" s="40"/>
      <c r="E52" s="40"/>
      <c r="F52" s="40"/>
      <c r="G52" s="40"/>
      <c r="H52" s="40"/>
    </row>
    <row r="53" spans="1:8" x14ac:dyDescent="0.2">
      <c r="A53" s="42" t="s">
        <v>105</v>
      </c>
      <c r="B53" s="42" t="s">
        <v>106</v>
      </c>
      <c r="C53" s="42" t="s">
        <v>107</v>
      </c>
      <c r="D53" s="42" t="s">
        <v>154</v>
      </c>
      <c r="E53" s="42" t="s">
        <v>155</v>
      </c>
      <c r="F53" s="42" t="s">
        <v>144</v>
      </c>
      <c r="G53" s="42" t="s">
        <v>156</v>
      </c>
      <c r="H53" s="42" t="s">
        <v>157</v>
      </c>
    </row>
    <row r="54" spans="1:8" x14ac:dyDescent="0.2">
      <c r="A54" s="148">
        <v>1230</v>
      </c>
      <c r="B54" s="149" t="s">
        <v>158</v>
      </c>
      <c r="C54" s="150">
        <f>+SUM(C55:C61)</f>
        <v>24764626.140000001</v>
      </c>
      <c r="D54" s="150">
        <f>+SUM(D55:D61)</f>
        <v>666635.04</v>
      </c>
      <c r="E54" s="150">
        <f>+SUM(E55:E61)</f>
        <v>3667921.7169099962</v>
      </c>
    </row>
    <row r="55" spans="1:8" x14ac:dyDescent="0.2">
      <c r="A55" s="43">
        <v>1231</v>
      </c>
      <c r="B55" s="41" t="s">
        <v>159</v>
      </c>
      <c r="C55" s="44">
        <v>4563565</v>
      </c>
      <c r="D55" s="44">
        <v>0</v>
      </c>
      <c r="E55" s="44">
        <v>0</v>
      </c>
    </row>
    <row r="56" spans="1:8" x14ac:dyDescent="0.2">
      <c r="A56" s="43">
        <v>1232</v>
      </c>
      <c r="B56" s="41" t="s">
        <v>160</v>
      </c>
      <c r="C56" s="44">
        <v>0</v>
      </c>
      <c r="D56" s="44">
        <v>0</v>
      </c>
      <c r="E56" s="44">
        <v>0</v>
      </c>
    </row>
    <row r="57" spans="1:8" x14ac:dyDescent="0.2">
      <c r="A57" s="43">
        <v>1233</v>
      </c>
      <c r="B57" s="41" t="s">
        <v>161</v>
      </c>
      <c r="C57" s="44">
        <v>20201061.140000001</v>
      </c>
      <c r="D57" s="44">
        <v>666635.04</v>
      </c>
      <c r="E57" s="44">
        <v>3667921.7169099962</v>
      </c>
      <c r="F57" s="41" t="s">
        <v>644</v>
      </c>
      <c r="G57" s="41">
        <v>0.03</v>
      </c>
    </row>
    <row r="58" spans="1:8" x14ac:dyDescent="0.2">
      <c r="A58" s="43">
        <v>1234</v>
      </c>
      <c r="B58" s="41" t="s">
        <v>162</v>
      </c>
      <c r="C58" s="44">
        <v>0</v>
      </c>
      <c r="D58" s="44">
        <v>0</v>
      </c>
      <c r="E58" s="44">
        <v>0</v>
      </c>
    </row>
    <row r="59" spans="1:8" x14ac:dyDescent="0.2">
      <c r="A59" s="43">
        <v>1235</v>
      </c>
      <c r="B59" s="41" t="s">
        <v>163</v>
      </c>
      <c r="C59" s="44">
        <v>0</v>
      </c>
      <c r="D59" s="44">
        <v>0</v>
      </c>
      <c r="E59" s="44">
        <v>0</v>
      </c>
    </row>
    <row r="60" spans="1:8" x14ac:dyDescent="0.2">
      <c r="A60" s="43">
        <v>1236</v>
      </c>
      <c r="B60" s="41" t="s">
        <v>164</v>
      </c>
      <c r="C60" s="44">
        <v>0</v>
      </c>
      <c r="D60" s="44">
        <v>0</v>
      </c>
      <c r="E60" s="44">
        <v>0</v>
      </c>
    </row>
    <row r="61" spans="1:8" x14ac:dyDescent="0.2">
      <c r="A61" s="43">
        <v>1239</v>
      </c>
      <c r="B61" s="41" t="s">
        <v>165</v>
      </c>
      <c r="C61" s="44">
        <v>0</v>
      </c>
      <c r="D61" s="44">
        <v>0</v>
      </c>
      <c r="E61" s="44">
        <v>0</v>
      </c>
    </row>
    <row r="62" spans="1:8" x14ac:dyDescent="0.2">
      <c r="A62" s="43">
        <v>1240</v>
      </c>
      <c r="B62" s="41" t="s">
        <v>166</v>
      </c>
      <c r="C62" s="44">
        <f>+SUM(C63:C70)</f>
        <v>3733942.93</v>
      </c>
      <c r="D62" s="44">
        <f t="shared" ref="D62:E62" si="0">+SUM(D63:D70)</f>
        <v>265002.82</v>
      </c>
      <c r="E62" s="44">
        <f t="shared" si="0"/>
        <v>2797380.6951874997</v>
      </c>
    </row>
    <row r="63" spans="1:8" x14ac:dyDescent="0.2">
      <c r="A63" s="43">
        <v>1241</v>
      </c>
      <c r="B63" s="41" t="s">
        <v>167</v>
      </c>
      <c r="C63" s="44">
        <v>2518330.66</v>
      </c>
      <c r="D63" s="44">
        <v>208025.99</v>
      </c>
      <c r="E63" s="44">
        <v>1581768.423520833</v>
      </c>
      <c r="F63" s="41" t="s">
        <v>644</v>
      </c>
      <c r="G63" s="41">
        <v>0.1</v>
      </c>
    </row>
    <row r="64" spans="1:8" x14ac:dyDescent="0.2">
      <c r="A64" s="43">
        <v>1242</v>
      </c>
      <c r="B64" s="41" t="s">
        <v>168</v>
      </c>
      <c r="C64" s="44">
        <v>751218.27</v>
      </c>
      <c r="D64" s="44">
        <v>26876.83</v>
      </c>
      <c r="E64" s="44">
        <v>751218.27166666661</v>
      </c>
      <c r="F64" s="41" t="s">
        <v>644</v>
      </c>
      <c r="G64" s="41">
        <v>0.2</v>
      </c>
    </row>
    <row r="65" spans="1:8" x14ac:dyDescent="0.2">
      <c r="A65" s="43">
        <v>1243</v>
      </c>
      <c r="B65" s="41" t="s">
        <v>169</v>
      </c>
      <c r="C65" s="44">
        <v>0</v>
      </c>
      <c r="D65" s="44">
        <v>0</v>
      </c>
      <c r="E65" s="44">
        <v>0</v>
      </c>
    </row>
    <row r="66" spans="1:8" x14ac:dyDescent="0.2">
      <c r="A66" s="43">
        <v>1244</v>
      </c>
      <c r="B66" s="41" t="s">
        <v>170</v>
      </c>
      <c r="C66" s="44">
        <v>464394</v>
      </c>
      <c r="D66" s="44">
        <v>30100</v>
      </c>
      <c r="E66" s="44">
        <v>464393.99999999994</v>
      </c>
      <c r="F66" s="41" t="s">
        <v>644</v>
      </c>
      <c r="G66" s="41">
        <v>0.2</v>
      </c>
    </row>
    <row r="67" spans="1:8" x14ac:dyDescent="0.2">
      <c r="A67" s="43">
        <v>1245</v>
      </c>
      <c r="B67" s="41" t="s">
        <v>171</v>
      </c>
      <c r="C67" s="44">
        <v>0</v>
      </c>
      <c r="D67" s="44">
        <v>0</v>
      </c>
      <c r="E67" s="44">
        <v>0</v>
      </c>
    </row>
    <row r="68" spans="1:8" x14ac:dyDescent="0.2">
      <c r="A68" s="43">
        <v>1246</v>
      </c>
      <c r="B68" s="41" t="s">
        <v>172</v>
      </c>
      <c r="C68" s="44">
        <v>0</v>
      </c>
      <c r="D68" s="44">
        <v>0</v>
      </c>
      <c r="E68" s="44">
        <v>0</v>
      </c>
      <c r="F68" s="41" t="s">
        <v>644</v>
      </c>
      <c r="G68" s="41">
        <v>0.1</v>
      </c>
    </row>
    <row r="69" spans="1:8" x14ac:dyDescent="0.2">
      <c r="A69" s="43">
        <v>1247</v>
      </c>
      <c r="B69" s="41" t="s">
        <v>173</v>
      </c>
      <c r="C69" s="44">
        <v>0</v>
      </c>
      <c r="D69" s="44">
        <v>0</v>
      </c>
      <c r="E69" s="44">
        <v>0</v>
      </c>
    </row>
    <row r="70" spans="1:8" x14ac:dyDescent="0.2">
      <c r="A70" s="43">
        <v>1248</v>
      </c>
      <c r="B70" s="41" t="s">
        <v>174</v>
      </c>
      <c r="C70" s="44">
        <v>0</v>
      </c>
      <c r="D70" s="44">
        <v>0</v>
      </c>
      <c r="E70" s="44">
        <v>0</v>
      </c>
    </row>
    <row r="72" spans="1:8" x14ac:dyDescent="0.2">
      <c r="A72" s="40" t="s">
        <v>175</v>
      </c>
      <c r="B72" s="40"/>
      <c r="C72" s="40"/>
      <c r="D72" s="40"/>
      <c r="E72" s="40"/>
      <c r="F72" s="40"/>
      <c r="G72" s="40"/>
      <c r="H72" s="40"/>
    </row>
    <row r="73" spans="1:8" x14ac:dyDescent="0.2">
      <c r="A73" s="42" t="s">
        <v>105</v>
      </c>
      <c r="B73" s="42" t="s">
        <v>106</v>
      </c>
      <c r="C73" s="42" t="s">
        <v>107</v>
      </c>
      <c r="D73" s="42" t="s">
        <v>176</v>
      </c>
      <c r="E73" s="42" t="s">
        <v>177</v>
      </c>
      <c r="F73" s="42" t="s">
        <v>144</v>
      </c>
      <c r="G73" s="42" t="s">
        <v>156</v>
      </c>
      <c r="H73" s="42" t="s">
        <v>157</v>
      </c>
    </row>
    <row r="74" spans="1:8" x14ac:dyDescent="0.2">
      <c r="A74" s="43">
        <v>1250</v>
      </c>
      <c r="B74" s="41" t="s">
        <v>178</v>
      </c>
      <c r="C74" s="44">
        <f>+C75</f>
        <v>28570.799999999999</v>
      </c>
      <c r="D74" s="44">
        <f>+D75</f>
        <v>5857.4</v>
      </c>
      <c r="E74" s="44">
        <f>+E75</f>
        <v>24217.410450000003</v>
      </c>
      <c r="F74" s="41" t="s">
        <v>644</v>
      </c>
      <c r="G74" s="41">
        <v>0.33329999999999999</v>
      </c>
    </row>
    <row r="75" spans="1:8" x14ac:dyDescent="0.2">
      <c r="A75" s="43">
        <v>1251</v>
      </c>
      <c r="B75" s="41" t="s">
        <v>179</v>
      </c>
      <c r="C75" s="44">
        <v>28570.799999999999</v>
      </c>
      <c r="D75" s="44">
        <v>5857.4</v>
      </c>
      <c r="E75" s="44">
        <v>24217.410450000003</v>
      </c>
      <c r="F75" s="41" t="s">
        <v>644</v>
      </c>
      <c r="G75" s="41">
        <v>0.33329999999999999</v>
      </c>
      <c r="H75" s="44"/>
    </row>
    <row r="76" spans="1:8" x14ac:dyDescent="0.2">
      <c r="A76" s="43">
        <v>1252</v>
      </c>
      <c r="B76" s="41" t="s">
        <v>180</v>
      </c>
      <c r="C76" s="44">
        <v>0</v>
      </c>
      <c r="D76" s="44">
        <v>0</v>
      </c>
      <c r="E76" s="44">
        <v>0</v>
      </c>
    </row>
    <row r="77" spans="1:8" x14ac:dyDescent="0.2">
      <c r="A77" s="43">
        <v>1253</v>
      </c>
      <c r="B77" s="41" t="s">
        <v>181</v>
      </c>
      <c r="C77" s="44">
        <v>0</v>
      </c>
      <c r="D77" s="44">
        <v>0</v>
      </c>
      <c r="E77" s="44">
        <v>0</v>
      </c>
    </row>
    <row r="78" spans="1:8" x14ac:dyDescent="0.2">
      <c r="A78" s="43">
        <v>1254</v>
      </c>
      <c r="B78" s="41" t="s">
        <v>182</v>
      </c>
      <c r="C78" s="44">
        <v>0</v>
      </c>
      <c r="D78" s="44">
        <v>0</v>
      </c>
      <c r="E78" s="44">
        <v>0</v>
      </c>
    </row>
    <row r="79" spans="1:8" x14ac:dyDescent="0.2">
      <c r="A79" s="43">
        <v>1259</v>
      </c>
      <c r="B79" s="41" t="s">
        <v>183</v>
      </c>
      <c r="C79" s="44">
        <v>0</v>
      </c>
      <c r="D79" s="44">
        <v>0</v>
      </c>
      <c r="E79" s="44">
        <v>0</v>
      </c>
    </row>
    <row r="80" spans="1:8" x14ac:dyDescent="0.2">
      <c r="A80" s="43">
        <v>1270</v>
      </c>
      <c r="B80" s="41" t="s">
        <v>184</v>
      </c>
      <c r="C80" s="44">
        <v>0</v>
      </c>
      <c r="D80" s="44">
        <v>0</v>
      </c>
      <c r="E80" s="44">
        <v>0</v>
      </c>
    </row>
    <row r="81" spans="1:8" x14ac:dyDescent="0.2">
      <c r="A81" s="43">
        <v>1271</v>
      </c>
      <c r="B81" s="41" t="s">
        <v>185</v>
      </c>
      <c r="C81" s="44">
        <v>0</v>
      </c>
      <c r="D81" s="44">
        <v>0</v>
      </c>
      <c r="E81" s="44">
        <v>0</v>
      </c>
    </row>
    <row r="82" spans="1:8" x14ac:dyDescent="0.2">
      <c r="A82" s="43">
        <v>1272</v>
      </c>
      <c r="B82" s="41" t="s">
        <v>186</v>
      </c>
      <c r="C82" s="44">
        <v>0</v>
      </c>
      <c r="D82" s="44">
        <v>0</v>
      </c>
      <c r="E82" s="44">
        <v>0</v>
      </c>
    </row>
    <row r="83" spans="1:8" x14ac:dyDescent="0.2">
      <c r="A83" s="43">
        <v>1273</v>
      </c>
      <c r="B83" s="41" t="s">
        <v>187</v>
      </c>
      <c r="C83" s="44">
        <v>0</v>
      </c>
      <c r="D83" s="44">
        <v>0</v>
      </c>
      <c r="E83" s="44">
        <v>0</v>
      </c>
    </row>
    <row r="84" spans="1:8" x14ac:dyDescent="0.2">
      <c r="A84" s="43">
        <v>1274</v>
      </c>
      <c r="B84" s="41" t="s">
        <v>188</v>
      </c>
      <c r="C84" s="44">
        <v>0</v>
      </c>
      <c r="D84" s="44">
        <v>0</v>
      </c>
      <c r="E84" s="44">
        <v>0</v>
      </c>
    </row>
    <row r="85" spans="1:8" x14ac:dyDescent="0.2">
      <c r="A85" s="43">
        <v>1275</v>
      </c>
      <c r="B85" s="41" t="s">
        <v>189</v>
      </c>
      <c r="C85" s="44">
        <v>0</v>
      </c>
      <c r="D85" s="44">
        <v>0</v>
      </c>
      <c r="E85" s="44">
        <v>0</v>
      </c>
    </row>
    <row r="86" spans="1:8" x14ac:dyDescent="0.2">
      <c r="A86" s="43">
        <v>1279</v>
      </c>
      <c r="B86" s="41" t="s">
        <v>190</v>
      </c>
      <c r="C86" s="44">
        <v>0</v>
      </c>
      <c r="D86" s="44">
        <v>0</v>
      </c>
      <c r="E86" s="44">
        <v>0</v>
      </c>
    </row>
    <row r="88" spans="1:8" x14ac:dyDescent="0.2">
      <c r="A88" s="40" t="s">
        <v>191</v>
      </c>
      <c r="B88" s="40"/>
      <c r="C88" s="40"/>
      <c r="D88" s="40"/>
      <c r="E88" s="40"/>
      <c r="F88" s="40"/>
      <c r="G88" s="40"/>
      <c r="H88" s="40"/>
    </row>
    <row r="89" spans="1:8" x14ac:dyDescent="0.2">
      <c r="A89" s="42" t="s">
        <v>105</v>
      </c>
      <c r="B89" s="42" t="s">
        <v>106</v>
      </c>
      <c r="C89" s="42" t="s">
        <v>107</v>
      </c>
      <c r="D89" s="42" t="s">
        <v>192</v>
      </c>
      <c r="E89" s="42"/>
      <c r="F89" s="42"/>
      <c r="G89" s="42"/>
      <c r="H89" s="42"/>
    </row>
    <row r="90" spans="1:8" x14ac:dyDescent="0.2">
      <c r="A90" s="43">
        <v>1160</v>
      </c>
      <c r="B90" s="41" t="s">
        <v>193</v>
      </c>
      <c r="C90" s="44">
        <v>0</v>
      </c>
    </row>
    <row r="91" spans="1:8" x14ac:dyDescent="0.2">
      <c r="A91" s="43">
        <v>1161</v>
      </c>
      <c r="B91" s="41" t="s">
        <v>194</v>
      </c>
      <c r="C91" s="44">
        <v>0</v>
      </c>
    </row>
    <row r="92" spans="1:8" x14ac:dyDescent="0.2">
      <c r="A92" s="43">
        <v>1162</v>
      </c>
      <c r="B92" s="41" t="s">
        <v>195</v>
      </c>
      <c r="C92" s="44">
        <v>0</v>
      </c>
    </row>
    <row r="94" spans="1:8" x14ac:dyDescent="0.2">
      <c r="A94" s="40" t="s">
        <v>196</v>
      </c>
      <c r="B94" s="40"/>
      <c r="C94" s="40"/>
      <c r="D94" s="40"/>
      <c r="E94" s="40"/>
      <c r="F94" s="40"/>
      <c r="G94" s="40"/>
      <c r="H94" s="40"/>
    </row>
    <row r="95" spans="1:8" x14ac:dyDescent="0.2">
      <c r="A95" s="42" t="s">
        <v>105</v>
      </c>
      <c r="B95" s="42" t="s">
        <v>106</v>
      </c>
      <c r="C95" s="42" t="s">
        <v>107</v>
      </c>
      <c r="D95" s="42" t="s">
        <v>122</v>
      </c>
      <c r="E95" s="42"/>
      <c r="F95" s="42"/>
      <c r="G95" s="42"/>
      <c r="H95" s="42"/>
    </row>
    <row r="96" spans="1:8" x14ac:dyDescent="0.2">
      <c r="A96" s="43">
        <v>1290</v>
      </c>
      <c r="B96" s="41" t="s">
        <v>197</v>
      </c>
      <c r="C96" s="44">
        <v>0</v>
      </c>
    </row>
    <row r="97" spans="1:8" x14ac:dyDescent="0.2">
      <c r="A97" s="43">
        <v>1291</v>
      </c>
      <c r="B97" s="41" t="s">
        <v>198</v>
      </c>
      <c r="C97" s="44">
        <v>0</v>
      </c>
    </row>
    <row r="98" spans="1:8" x14ac:dyDescent="0.2">
      <c r="A98" s="43">
        <v>1292</v>
      </c>
      <c r="B98" s="41" t="s">
        <v>199</v>
      </c>
      <c r="C98" s="44">
        <v>0</v>
      </c>
    </row>
    <row r="99" spans="1:8" x14ac:dyDescent="0.2">
      <c r="A99" s="43">
        <v>1293</v>
      </c>
      <c r="B99" s="41" t="s">
        <v>200</v>
      </c>
      <c r="C99" s="44">
        <v>0</v>
      </c>
    </row>
    <row r="101" spans="1:8" x14ac:dyDescent="0.2">
      <c r="A101" s="40" t="s">
        <v>201</v>
      </c>
      <c r="B101" s="40"/>
      <c r="C101" s="40"/>
      <c r="D101" s="40"/>
      <c r="E101" s="40"/>
      <c r="F101" s="40"/>
      <c r="G101" s="40"/>
      <c r="H101" s="40"/>
    </row>
    <row r="102" spans="1:8" x14ac:dyDescent="0.2">
      <c r="A102" s="42" t="s">
        <v>105</v>
      </c>
      <c r="B102" s="42" t="s">
        <v>106</v>
      </c>
      <c r="C102" s="42" t="s">
        <v>107</v>
      </c>
      <c r="D102" s="42" t="s">
        <v>118</v>
      </c>
      <c r="E102" s="42" t="s">
        <v>119</v>
      </c>
      <c r="F102" s="42" t="s">
        <v>120</v>
      </c>
      <c r="G102" s="42" t="s">
        <v>202</v>
      </c>
      <c r="H102" s="42" t="s">
        <v>203</v>
      </c>
    </row>
    <row r="103" spans="1:8" x14ac:dyDescent="0.2">
      <c r="A103" s="43">
        <v>2110</v>
      </c>
      <c r="B103" s="41" t="s">
        <v>204</v>
      </c>
      <c r="C103" s="44">
        <f>+C104+C105+C106+C107+C110</f>
        <v>431603.39</v>
      </c>
      <c r="D103" s="44">
        <f>SUM(D104:D116)</f>
        <v>431603.39</v>
      </c>
      <c r="E103" s="44">
        <f t="shared" ref="E103" si="1">SUM(E104:E116)</f>
        <v>0</v>
      </c>
      <c r="F103" s="44">
        <v>0</v>
      </c>
      <c r="G103" s="44">
        <v>0</v>
      </c>
    </row>
    <row r="104" spans="1:8" x14ac:dyDescent="0.2">
      <c r="A104" s="43">
        <v>2111</v>
      </c>
      <c r="B104" s="41" t="s">
        <v>205</v>
      </c>
      <c r="C104" s="44">
        <f>+D104</f>
        <v>0.5</v>
      </c>
      <c r="D104" s="44">
        <v>0.5</v>
      </c>
      <c r="E104" s="44">
        <v>0</v>
      </c>
      <c r="F104" s="44">
        <v>0</v>
      </c>
      <c r="G104" s="44">
        <v>0</v>
      </c>
    </row>
    <row r="105" spans="1:8" x14ac:dyDescent="0.2">
      <c r="A105" s="43">
        <v>2112</v>
      </c>
      <c r="B105" s="41" t="s">
        <v>206</v>
      </c>
      <c r="C105" s="44">
        <f>+D105</f>
        <v>7128.87</v>
      </c>
      <c r="D105" s="44">
        <v>7128.87</v>
      </c>
      <c r="E105" s="44">
        <v>0</v>
      </c>
      <c r="F105" s="44">
        <v>0</v>
      </c>
      <c r="G105" s="44">
        <v>0</v>
      </c>
    </row>
    <row r="106" spans="1:8" x14ac:dyDescent="0.2">
      <c r="A106" s="43">
        <v>2113</v>
      </c>
      <c r="B106" s="41" t="s">
        <v>207</v>
      </c>
      <c r="C106" s="44">
        <v>0</v>
      </c>
      <c r="D106" s="44">
        <v>0</v>
      </c>
      <c r="E106" s="44">
        <v>0</v>
      </c>
      <c r="F106" s="44">
        <v>0</v>
      </c>
      <c r="G106" s="44">
        <v>0</v>
      </c>
    </row>
    <row r="107" spans="1:8" x14ac:dyDescent="0.2">
      <c r="A107" s="43">
        <v>2114</v>
      </c>
      <c r="B107" s="41" t="s">
        <v>208</v>
      </c>
      <c r="C107" s="44">
        <v>0</v>
      </c>
      <c r="D107" s="44">
        <v>0</v>
      </c>
      <c r="E107" s="44">
        <v>0</v>
      </c>
      <c r="F107" s="44">
        <v>0</v>
      </c>
      <c r="G107" s="44">
        <v>0</v>
      </c>
    </row>
    <row r="108" spans="1:8" x14ac:dyDescent="0.2">
      <c r="A108" s="43">
        <v>2115</v>
      </c>
      <c r="B108" s="41" t="s">
        <v>209</v>
      </c>
      <c r="C108" s="44">
        <v>0</v>
      </c>
      <c r="D108" s="44">
        <v>0</v>
      </c>
      <c r="E108" s="44">
        <v>0</v>
      </c>
      <c r="F108" s="44">
        <v>0</v>
      </c>
      <c r="G108" s="44">
        <v>0</v>
      </c>
    </row>
    <row r="109" spans="1:8" x14ac:dyDescent="0.2">
      <c r="A109" s="43">
        <v>2116</v>
      </c>
      <c r="B109" s="41" t="s">
        <v>210</v>
      </c>
      <c r="C109" s="44">
        <v>0</v>
      </c>
      <c r="D109" s="44">
        <v>0</v>
      </c>
      <c r="E109" s="44">
        <v>0</v>
      </c>
      <c r="F109" s="44">
        <v>0</v>
      </c>
      <c r="G109" s="44">
        <v>0</v>
      </c>
    </row>
    <row r="110" spans="1:8" x14ac:dyDescent="0.2">
      <c r="A110" s="43">
        <v>2117</v>
      </c>
      <c r="B110" s="41" t="s">
        <v>211</v>
      </c>
      <c r="C110" s="44">
        <f>+D110</f>
        <v>424474.02</v>
      </c>
      <c r="D110" s="44">
        <v>424474.02</v>
      </c>
      <c r="E110" s="44">
        <v>0</v>
      </c>
      <c r="F110" s="44">
        <v>0</v>
      </c>
      <c r="G110" s="44">
        <v>0</v>
      </c>
    </row>
    <row r="111" spans="1:8" x14ac:dyDescent="0.2">
      <c r="A111" s="43">
        <v>2118</v>
      </c>
      <c r="B111" s="41" t="s">
        <v>212</v>
      </c>
      <c r="C111" s="44">
        <v>0</v>
      </c>
      <c r="D111" s="44">
        <v>0</v>
      </c>
      <c r="E111" s="44">
        <v>0</v>
      </c>
      <c r="F111" s="44">
        <v>0</v>
      </c>
      <c r="G111" s="44">
        <v>0</v>
      </c>
    </row>
    <row r="112" spans="1:8" x14ac:dyDescent="0.2">
      <c r="A112" s="43">
        <v>2119</v>
      </c>
      <c r="B112" s="41" t="s">
        <v>213</v>
      </c>
      <c r="C112" s="44">
        <v>0</v>
      </c>
      <c r="D112" s="44">
        <v>0</v>
      </c>
      <c r="E112" s="44">
        <v>0</v>
      </c>
      <c r="F112" s="44">
        <v>0</v>
      </c>
      <c r="G112" s="44">
        <v>0</v>
      </c>
    </row>
    <row r="113" spans="1:8" x14ac:dyDescent="0.2">
      <c r="A113" s="43">
        <v>2120</v>
      </c>
      <c r="B113" s="41" t="s">
        <v>214</v>
      </c>
      <c r="C113" s="44">
        <v>0</v>
      </c>
      <c r="D113" s="44">
        <v>0</v>
      </c>
      <c r="E113" s="44">
        <v>0</v>
      </c>
      <c r="F113" s="44">
        <v>0</v>
      </c>
      <c r="G113" s="44">
        <v>0</v>
      </c>
    </row>
    <row r="114" spans="1:8" x14ac:dyDescent="0.2">
      <c r="A114" s="43">
        <v>2121</v>
      </c>
      <c r="B114" s="41" t="s">
        <v>215</v>
      </c>
      <c r="C114" s="44">
        <v>0</v>
      </c>
      <c r="D114" s="44">
        <v>0</v>
      </c>
      <c r="E114" s="44">
        <v>0</v>
      </c>
      <c r="F114" s="44">
        <v>0</v>
      </c>
      <c r="G114" s="44">
        <v>0</v>
      </c>
    </row>
    <row r="115" spans="1:8" x14ac:dyDescent="0.2">
      <c r="A115" s="43">
        <v>2122</v>
      </c>
      <c r="B115" s="41" t="s">
        <v>216</v>
      </c>
      <c r="C115" s="44">
        <v>0</v>
      </c>
      <c r="D115" s="44">
        <v>0</v>
      </c>
      <c r="E115" s="44">
        <v>0</v>
      </c>
      <c r="F115" s="44">
        <v>0</v>
      </c>
      <c r="G115" s="44">
        <v>0</v>
      </c>
    </row>
    <row r="116" spans="1:8" x14ac:dyDescent="0.2">
      <c r="A116" s="43">
        <v>2129</v>
      </c>
      <c r="B116" s="41" t="s">
        <v>217</v>
      </c>
      <c r="C116" s="44">
        <v>0</v>
      </c>
      <c r="D116" s="44">
        <v>0</v>
      </c>
      <c r="E116" s="44">
        <v>0</v>
      </c>
      <c r="F116" s="44">
        <v>0</v>
      </c>
      <c r="G116" s="44">
        <v>0</v>
      </c>
    </row>
    <row r="118" spans="1:8" x14ac:dyDescent="0.2">
      <c r="A118" s="40" t="s">
        <v>218</v>
      </c>
      <c r="B118" s="40"/>
      <c r="C118" s="40"/>
      <c r="D118" s="40"/>
      <c r="E118" s="40"/>
      <c r="F118" s="40"/>
      <c r="G118" s="40"/>
      <c r="H118" s="40"/>
    </row>
    <row r="119" spans="1:8" x14ac:dyDescent="0.2">
      <c r="A119" s="42" t="s">
        <v>105</v>
      </c>
      <c r="B119" s="42" t="s">
        <v>106</v>
      </c>
      <c r="C119" s="42" t="s">
        <v>107</v>
      </c>
      <c r="D119" s="42" t="s">
        <v>219</v>
      </c>
      <c r="E119" s="42" t="s">
        <v>122</v>
      </c>
      <c r="F119" s="42"/>
      <c r="G119" s="42"/>
      <c r="H119" s="42"/>
    </row>
    <row r="120" spans="1:8" x14ac:dyDescent="0.2">
      <c r="A120" s="43">
        <v>2160</v>
      </c>
      <c r="B120" s="41" t="s">
        <v>220</v>
      </c>
      <c r="C120" s="44">
        <v>0</v>
      </c>
    </row>
    <row r="121" spans="1:8" x14ac:dyDescent="0.2">
      <c r="A121" s="43">
        <v>2161</v>
      </c>
      <c r="B121" s="41" t="s">
        <v>221</v>
      </c>
      <c r="C121" s="44">
        <v>0</v>
      </c>
    </row>
    <row r="122" spans="1:8" x14ac:dyDescent="0.2">
      <c r="A122" s="43">
        <v>2162</v>
      </c>
      <c r="B122" s="41" t="s">
        <v>222</v>
      </c>
      <c r="C122" s="44">
        <v>0</v>
      </c>
    </row>
    <row r="123" spans="1:8" x14ac:dyDescent="0.2">
      <c r="A123" s="43">
        <v>2163</v>
      </c>
      <c r="B123" s="41" t="s">
        <v>223</v>
      </c>
      <c r="C123" s="44">
        <v>0</v>
      </c>
    </row>
    <row r="124" spans="1:8" x14ac:dyDescent="0.2">
      <c r="A124" s="43">
        <v>2164</v>
      </c>
      <c r="B124" s="41" t="s">
        <v>224</v>
      </c>
      <c r="C124" s="44">
        <v>0</v>
      </c>
    </row>
    <row r="125" spans="1:8" x14ac:dyDescent="0.2">
      <c r="A125" s="43">
        <v>2165</v>
      </c>
      <c r="B125" s="41" t="s">
        <v>225</v>
      </c>
      <c r="C125" s="44">
        <v>0</v>
      </c>
    </row>
    <row r="126" spans="1:8" x14ac:dyDescent="0.2">
      <c r="A126" s="43">
        <v>2166</v>
      </c>
      <c r="B126" s="41" t="s">
        <v>226</v>
      </c>
      <c r="C126" s="44">
        <v>0</v>
      </c>
    </row>
    <row r="127" spans="1:8" x14ac:dyDescent="0.2">
      <c r="A127" s="43">
        <v>2250</v>
      </c>
      <c r="B127" s="41" t="s">
        <v>227</v>
      </c>
      <c r="C127" s="44">
        <v>0</v>
      </c>
    </row>
    <row r="128" spans="1:8" x14ac:dyDescent="0.2">
      <c r="A128" s="43">
        <v>2251</v>
      </c>
      <c r="B128" s="41" t="s">
        <v>228</v>
      </c>
      <c r="C128" s="44">
        <v>0</v>
      </c>
    </row>
    <row r="129" spans="1:8" x14ac:dyDescent="0.2">
      <c r="A129" s="43">
        <v>2252</v>
      </c>
      <c r="B129" s="41" t="s">
        <v>229</v>
      </c>
      <c r="C129" s="44">
        <v>0</v>
      </c>
    </row>
    <row r="130" spans="1:8" x14ac:dyDescent="0.2">
      <c r="A130" s="43">
        <v>2253</v>
      </c>
      <c r="B130" s="41" t="s">
        <v>230</v>
      </c>
      <c r="C130" s="44">
        <v>0</v>
      </c>
    </row>
    <row r="131" spans="1:8" x14ac:dyDescent="0.2">
      <c r="A131" s="43">
        <v>2254</v>
      </c>
      <c r="B131" s="41" t="s">
        <v>231</v>
      </c>
      <c r="C131" s="44">
        <v>0</v>
      </c>
    </row>
    <row r="132" spans="1:8" x14ac:dyDescent="0.2">
      <c r="A132" s="43">
        <v>2255</v>
      </c>
      <c r="B132" s="41" t="s">
        <v>232</v>
      </c>
      <c r="C132" s="44">
        <v>0</v>
      </c>
    </row>
    <row r="133" spans="1:8" x14ac:dyDescent="0.2">
      <c r="A133" s="43">
        <v>2256</v>
      </c>
      <c r="B133" s="41" t="s">
        <v>233</v>
      </c>
      <c r="C133" s="44">
        <v>0</v>
      </c>
    </row>
    <row r="135" spans="1:8" x14ac:dyDescent="0.2">
      <c r="A135" s="40" t="s">
        <v>234</v>
      </c>
      <c r="B135" s="40"/>
      <c r="C135" s="40"/>
      <c r="D135" s="40"/>
      <c r="E135" s="40"/>
      <c r="F135" s="40"/>
      <c r="G135" s="40"/>
      <c r="H135" s="40"/>
    </row>
    <row r="136" spans="1:8" x14ac:dyDescent="0.2">
      <c r="A136" s="47" t="s">
        <v>105</v>
      </c>
      <c r="B136" s="47" t="s">
        <v>106</v>
      </c>
      <c r="C136" s="47" t="s">
        <v>107</v>
      </c>
      <c r="D136" s="47" t="s">
        <v>219</v>
      </c>
      <c r="E136" s="47" t="s">
        <v>122</v>
      </c>
      <c r="F136" s="47"/>
      <c r="G136" s="47"/>
      <c r="H136" s="47"/>
    </row>
    <row r="137" spans="1:8" x14ac:dyDescent="0.2">
      <c r="A137" s="43">
        <v>2159</v>
      </c>
      <c r="B137" s="41" t="s">
        <v>235</v>
      </c>
      <c r="C137" s="44">
        <v>0</v>
      </c>
    </row>
    <row r="138" spans="1:8" x14ac:dyDescent="0.2">
      <c r="A138" s="43">
        <v>2199</v>
      </c>
      <c r="B138" s="41" t="s">
        <v>236</v>
      </c>
      <c r="C138" s="44">
        <v>0</v>
      </c>
    </row>
    <row r="139" spans="1:8" x14ac:dyDescent="0.2">
      <c r="A139" s="43">
        <v>2240</v>
      </c>
      <c r="B139" s="41" t="s">
        <v>237</v>
      </c>
      <c r="C139" s="44">
        <v>0</v>
      </c>
    </row>
    <row r="140" spans="1:8" x14ac:dyDescent="0.2">
      <c r="A140" s="43">
        <v>2241</v>
      </c>
      <c r="B140" s="41" t="s">
        <v>238</v>
      </c>
      <c r="C140" s="44">
        <v>0</v>
      </c>
    </row>
    <row r="141" spans="1:8" x14ac:dyDescent="0.2">
      <c r="A141" s="43">
        <v>2242</v>
      </c>
      <c r="B141" s="41" t="s">
        <v>239</v>
      </c>
      <c r="C141" s="44">
        <v>0</v>
      </c>
    </row>
    <row r="142" spans="1:8" x14ac:dyDescent="0.2">
      <c r="A142" s="43">
        <v>2249</v>
      </c>
      <c r="B142" s="41" t="s">
        <v>240</v>
      </c>
      <c r="C142" s="44">
        <v>0</v>
      </c>
    </row>
    <row r="144" spans="1:8" x14ac:dyDescent="0.2">
      <c r="B144" s="14" t="s">
        <v>241</v>
      </c>
      <c r="C144" s="151"/>
      <c r="D144" s="152"/>
      <c r="E144" s="152"/>
      <c r="F144" s="152"/>
    </row>
    <row r="145" spans="2:5" x14ac:dyDescent="0.2">
      <c r="B145" s="151"/>
      <c r="C145" s="151"/>
      <c r="D145" s="152"/>
      <c r="E145" s="152"/>
    </row>
    <row r="146" spans="2:5" x14ac:dyDescent="0.2">
      <c r="B146" s="152"/>
    </row>
  </sheetData>
  <mergeCells count="3">
    <mergeCell ref="A1:F1"/>
    <mergeCell ref="A2:F2"/>
    <mergeCell ref="A3:F3"/>
  </mergeCells>
  <pageMargins left="0.7" right="0.7" top="0.75" bottom="0.75" header="0.3" footer="0.3"/>
  <pageSetup paperSize="9" scale="67"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6"/>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16384" width="9.140625" style="41"/>
  </cols>
  <sheetData>
    <row r="1" spans="1:5" s="48" customFormat="1" x14ac:dyDescent="0.25">
      <c r="A1" s="852" t="s">
        <v>645</v>
      </c>
      <c r="B1" s="852"/>
      <c r="C1" s="852"/>
      <c r="D1" s="144" t="s">
        <v>98</v>
      </c>
      <c r="E1" s="145">
        <v>2020</v>
      </c>
    </row>
    <row r="2" spans="1:5" s="38" customFormat="1" x14ac:dyDescent="0.25">
      <c r="A2" s="852" t="s">
        <v>242</v>
      </c>
      <c r="B2" s="852"/>
      <c r="C2" s="852"/>
      <c r="D2" s="144" t="s">
        <v>100</v>
      </c>
      <c r="E2" s="145" t="s">
        <v>441</v>
      </c>
    </row>
    <row r="3" spans="1:5" s="38" customFormat="1" x14ac:dyDescent="0.25">
      <c r="A3" s="852" t="s">
        <v>646</v>
      </c>
      <c r="B3" s="852"/>
      <c r="C3" s="852"/>
      <c r="D3" s="144" t="s">
        <v>102</v>
      </c>
      <c r="E3" s="145">
        <v>4</v>
      </c>
    </row>
    <row r="4" spans="1:5" x14ac:dyDescent="0.2">
      <c r="A4" s="39" t="s">
        <v>103</v>
      </c>
      <c r="B4" s="40"/>
      <c r="C4" s="40"/>
      <c r="D4" s="40"/>
      <c r="E4" s="40"/>
    </row>
    <row r="6" spans="1:5" x14ac:dyDescent="0.2">
      <c r="A6" s="49" t="s">
        <v>243</v>
      </c>
      <c r="B6" s="49"/>
      <c r="C6" s="49"/>
      <c r="D6" s="49"/>
      <c r="E6" s="49"/>
    </row>
    <row r="7" spans="1:5" x14ac:dyDescent="0.2">
      <c r="A7" s="50" t="s">
        <v>105</v>
      </c>
      <c r="B7" s="50" t="s">
        <v>106</v>
      </c>
      <c r="C7" s="50" t="s">
        <v>107</v>
      </c>
      <c r="D7" s="50" t="s">
        <v>244</v>
      </c>
      <c r="E7" s="50"/>
    </row>
    <row r="8" spans="1:5" x14ac:dyDescent="0.2">
      <c r="A8" s="51">
        <v>4100</v>
      </c>
      <c r="B8" s="52" t="s">
        <v>245</v>
      </c>
      <c r="C8" s="53">
        <v>0</v>
      </c>
      <c r="D8" s="52"/>
      <c r="E8" s="54"/>
    </row>
    <row r="9" spans="1:5" x14ac:dyDescent="0.2">
      <c r="A9" s="51">
        <v>4110</v>
      </c>
      <c r="B9" s="52" t="s">
        <v>246</v>
      </c>
      <c r="C9" s="53">
        <v>0</v>
      </c>
      <c r="D9" s="52"/>
      <c r="E9" s="54"/>
    </row>
    <row r="10" spans="1:5" x14ac:dyDescent="0.2">
      <c r="A10" s="51">
        <v>4111</v>
      </c>
      <c r="B10" s="52" t="s">
        <v>247</v>
      </c>
      <c r="C10" s="53">
        <v>0</v>
      </c>
      <c r="D10" s="52"/>
      <c r="E10" s="54"/>
    </row>
    <row r="11" spans="1:5" x14ac:dyDescent="0.2">
      <c r="A11" s="51">
        <v>4112</v>
      </c>
      <c r="B11" s="52" t="s">
        <v>248</v>
      </c>
      <c r="C11" s="53">
        <v>0</v>
      </c>
      <c r="D11" s="52"/>
      <c r="E11" s="54"/>
    </row>
    <row r="12" spans="1:5" x14ac:dyDescent="0.2">
      <c r="A12" s="51">
        <v>4113</v>
      </c>
      <c r="B12" s="52" t="s">
        <v>249</v>
      </c>
      <c r="C12" s="53">
        <v>0</v>
      </c>
      <c r="D12" s="52"/>
      <c r="E12" s="54"/>
    </row>
    <row r="13" spans="1:5" x14ac:dyDescent="0.2">
      <c r="A13" s="51">
        <v>4114</v>
      </c>
      <c r="B13" s="52" t="s">
        <v>250</v>
      </c>
      <c r="C13" s="53">
        <v>0</v>
      </c>
      <c r="D13" s="52"/>
      <c r="E13" s="54"/>
    </row>
    <row r="14" spans="1:5" x14ac:dyDescent="0.2">
      <c r="A14" s="51">
        <v>4115</v>
      </c>
      <c r="B14" s="52" t="s">
        <v>251</v>
      </c>
      <c r="C14" s="53">
        <v>0</v>
      </c>
      <c r="D14" s="52"/>
      <c r="E14" s="54"/>
    </row>
    <row r="15" spans="1:5" x14ac:dyDescent="0.2">
      <c r="A15" s="51">
        <v>4116</v>
      </c>
      <c r="B15" s="52" t="s">
        <v>252</v>
      </c>
      <c r="C15" s="53">
        <v>0</v>
      </c>
      <c r="D15" s="52"/>
      <c r="E15" s="54"/>
    </row>
    <row r="16" spans="1:5" x14ac:dyDescent="0.2">
      <c r="A16" s="51">
        <v>4117</v>
      </c>
      <c r="B16" s="52" t="s">
        <v>253</v>
      </c>
      <c r="C16" s="53">
        <v>0</v>
      </c>
      <c r="D16" s="52"/>
      <c r="E16" s="54"/>
    </row>
    <row r="17" spans="1:5" ht="22.5" x14ac:dyDescent="0.2">
      <c r="A17" s="51">
        <v>4118</v>
      </c>
      <c r="B17" s="55" t="s">
        <v>254</v>
      </c>
      <c r="C17" s="53">
        <v>0</v>
      </c>
      <c r="D17" s="52"/>
      <c r="E17" s="54"/>
    </row>
    <row r="18" spans="1:5" x14ac:dyDescent="0.2">
      <c r="A18" s="51">
        <v>4119</v>
      </c>
      <c r="B18" s="52" t="s">
        <v>255</v>
      </c>
      <c r="C18" s="53">
        <v>0</v>
      </c>
      <c r="D18" s="52"/>
      <c r="E18" s="54"/>
    </row>
    <row r="19" spans="1:5" x14ac:dyDescent="0.2">
      <c r="A19" s="51">
        <v>4120</v>
      </c>
      <c r="B19" s="52" t="s">
        <v>256</v>
      </c>
      <c r="C19" s="53">
        <v>0</v>
      </c>
      <c r="D19" s="52"/>
      <c r="E19" s="54"/>
    </row>
    <row r="20" spans="1:5" x14ac:dyDescent="0.2">
      <c r="A20" s="51">
        <v>4121</v>
      </c>
      <c r="B20" s="52" t="s">
        <v>257</v>
      </c>
      <c r="C20" s="53">
        <v>0</v>
      </c>
      <c r="D20" s="52"/>
      <c r="E20" s="54"/>
    </row>
    <row r="21" spans="1:5" x14ac:dyDescent="0.2">
      <c r="A21" s="51">
        <v>4122</v>
      </c>
      <c r="B21" s="52" t="s">
        <v>258</v>
      </c>
      <c r="C21" s="53">
        <v>0</v>
      </c>
      <c r="D21" s="52"/>
      <c r="E21" s="54"/>
    </row>
    <row r="22" spans="1:5" x14ac:dyDescent="0.2">
      <c r="A22" s="51">
        <v>4123</v>
      </c>
      <c r="B22" s="52" t="s">
        <v>259</v>
      </c>
      <c r="C22" s="53">
        <v>0</v>
      </c>
      <c r="D22" s="52"/>
      <c r="E22" s="54"/>
    </row>
    <row r="23" spans="1:5" x14ac:dyDescent="0.2">
      <c r="A23" s="51">
        <v>4124</v>
      </c>
      <c r="B23" s="52" t="s">
        <v>260</v>
      </c>
      <c r="C23" s="53">
        <v>0</v>
      </c>
      <c r="D23" s="52"/>
      <c r="E23" s="54"/>
    </row>
    <row r="24" spans="1:5" x14ac:dyDescent="0.2">
      <c r="A24" s="51">
        <v>4129</v>
      </c>
      <c r="B24" s="52" t="s">
        <v>261</v>
      </c>
      <c r="C24" s="53">
        <v>0</v>
      </c>
      <c r="D24" s="52"/>
      <c r="E24" s="54"/>
    </row>
    <row r="25" spans="1:5" x14ac:dyDescent="0.2">
      <c r="A25" s="51">
        <v>4130</v>
      </c>
      <c r="B25" s="52" t="s">
        <v>262</v>
      </c>
      <c r="C25" s="53">
        <v>0</v>
      </c>
      <c r="D25" s="52"/>
      <c r="E25" s="54"/>
    </row>
    <row r="26" spans="1:5" x14ac:dyDescent="0.2">
      <c r="A26" s="51">
        <v>4131</v>
      </c>
      <c r="B26" s="52" t="s">
        <v>263</v>
      </c>
      <c r="C26" s="53">
        <v>0</v>
      </c>
      <c r="D26" s="52"/>
      <c r="E26" s="54"/>
    </row>
    <row r="27" spans="1:5" ht="22.5" x14ac:dyDescent="0.2">
      <c r="A27" s="51">
        <v>4132</v>
      </c>
      <c r="B27" s="55" t="s">
        <v>264</v>
      </c>
      <c r="C27" s="53">
        <v>0</v>
      </c>
      <c r="D27" s="52"/>
      <c r="E27" s="54"/>
    </row>
    <row r="28" spans="1:5" x14ac:dyDescent="0.2">
      <c r="A28" s="51">
        <v>4140</v>
      </c>
      <c r="B28" s="52" t="s">
        <v>265</v>
      </c>
      <c r="C28" s="53">
        <v>0</v>
      </c>
      <c r="D28" s="52"/>
      <c r="E28" s="54"/>
    </row>
    <row r="29" spans="1:5" x14ac:dyDescent="0.2">
      <c r="A29" s="51">
        <v>4141</v>
      </c>
      <c r="B29" s="52" t="s">
        <v>266</v>
      </c>
      <c r="C29" s="53">
        <v>0</v>
      </c>
      <c r="D29" s="52"/>
      <c r="E29" s="54"/>
    </row>
    <row r="30" spans="1:5" x14ac:dyDescent="0.2">
      <c r="A30" s="51">
        <v>4143</v>
      </c>
      <c r="B30" s="52" t="s">
        <v>267</v>
      </c>
      <c r="C30" s="53">
        <v>0</v>
      </c>
      <c r="D30" s="52"/>
      <c r="E30" s="54"/>
    </row>
    <row r="31" spans="1:5" x14ac:dyDescent="0.2">
      <c r="A31" s="51">
        <v>4144</v>
      </c>
      <c r="B31" s="52" t="s">
        <v>268</v>
      </c>
      <c r="C31" s="53">
        <v>0</v>
      </c>
      <c r="D31" s="52"/>
      <c r="E31" s="54"/>
    </row>
    <row r="32" spans="1:5" ht="22.5" x14ac:dyDescent="0.2">
      <c r="A32" s="51">
        <v>4145</v>
      </c>
      <c r="B32" s="55" t="s">
        <v>269</v>
      </c>
      <c r="C32" s="53">
        <v>0</v>
      </c>
      <c r="D32" s="52"/>
      <c r="E32" s="54"/>
    </row>
    <row r="33" spans="1:5" x14ac:dyDescent="0.2">
      <c r="A33" s="51">
        <v>4149</v>
      </c>
      <c r="B33" s="52" t="s">
        <v>270</v>
      </c>
      <c r="C33" s="53">
        <v>0</v>
      </c>
      <c r="D33" s="52"/>
      <c r="E33" s="54"/>
    </row>
    <row r="34" spans="1:5" x14ac:dyDescent="0.2">
      <c r="A34" s="51">
        <v>4150</v>
      </c>
      <c r="B34" s="52" t="s">
        <v>271</v>
      </c>
      <c r="C34" s="53">
        <v>0</v>
      </c>
      <c r="D34" s="52"/>
      <c r="E34" s="54"/>
    </row>
    <row r="35" spans="1:5" x14ac:dyDescent="0.2">
      <c r="A35" s="51">
        <v>4151</v>
      </c>
      <c r="B35" s="52" t="s">
        <v>271</v>
      </c>
      <c r="C35" s="53">
        <v>0</v>
      </c>
      <c r="D35" s="52"/>
      <c r="E35" s="54"/>
    </row>
    <row r="36" spans="1:5" ht="22.5" x14ac:dyDescent="0.2">
      <c r="A36" s="51">
        <v>4154</v>
      </c>
      <c r="B36" s="55" t="s">
        <v>272</v>
      </c>
      <c r="C36" s="53">
        <v>0</v>
      </c>
      <c r="D36" s="52"/>
      <c r="E36" s="54"/>
    </row>
    <row r="37" spans="1:5" x14ac:dyDescent="0.2">
      <c r="A37" s="51">
        <v>4160</v>
      </c>
      <c r="B37" s="52" t="s">
        <v>273</v>
      </c>
      <c r="C37" s="53">
        <v>0</v>
      </c>
      <c r="D37" s="52"/>
      <c r="E37" s="54"/>
    </row>
    <row r="38" spans="1:5" x14ac:dyDescent="0.2">
      <c r="A38" s="51">
        <v>4161</v>
      </c>
      <c r="B38" s="52" t="s">
        <v>274</v>
      </c>
      <c r="C38" s="53">
        <v>0</v>
      </c>
      <c r="D38" s="52"/>
      <c r="E38" s="54"/>
    </row>
    <row r="39" spans="1:5" x14ac:dyDescent="0.2">
      <c r="A39" s="51">
        <v>4162</v>
      </c>
      <c r="B39" s="52" t="s">
        <v>275</v>
      </c>
      <c r="C39" s="53">
        <v>0</v>
      </c>
      <c r="D39" s="52"/>
      <c r="E39" s="54"/>
    </row>
    <row r="40" spans="1:5" x14ac:dyDescent="0.2">
      <c r="A40" s="51">
        <v>4163</v>
      </c>
      <c r="B40" s="52" t="s">
        <v>276</v>
      </c>
      <c r="C40" s="53">
        <v>0</v>
      </c>
      <c r="D40" s="52"/>
      <c r="E40" s="54"/>
    </row>
    <row r="41" spans="1:5" x14ac:dyDescent="0.2">
      <c r="A41" s="51">
        <v>4164</v>
      </c>
      <c r="B41" s="52" t="s">
        <v>277</v>
      </c>
      <c r="C41" s="53">
        <v>0</v>
      </c>
      <c r="D41" s="52"/>
      <c r="E41" s="54"/>
    </row>
    <row r="42" spans="1:5" x14ac:dyDescent="0.2">
      <c r="A42" s="51">
        <v>4165</v>
      </c>
      <c r="B42" s="52" t="s">
        <v>278</v>
      </c>
      <c r="C42" s="53">
        <v>0</v>
      </c>
      <c r="D42" s="52"/>
      <c r="E42" s="54"/>
    </row>
    <row r="43" spans="1:5" ht="22.5" x14ac:dyDescent="0.2">
      <c r="A43" s="51">
        <v>4166</v>
      </c>
      <c r="B43" s="55" t="s">
        <v>279</v>
      </c>
      <c r="C43" s="53">
        <v>0</v>
      </c>
      <c r="D43" s="52"/>
      <c r="E43" s="54"/>
    </row>
    <row r="44" spans="1:5" x14ac:dyDescent="0.2">
      <c r="A44" s="51">
        <v>4168</v>
      </c>
      <c r="B44" s="52" t="s">
        <v>280</v>
      </c>
      <c r="C44" s="53">
        <v>0</v>
      </c>
      <c r="D44" s="52"/>
      <c r="E44" s="54"/>
    </row>
    <row r="45" spans="1:5" x14ac:dyDescent="0.2">
      <c r="A45" s="51">
        <v>4169</v>
      </c>
      <c r="B45" s="52" t="s">
        <v>281</v>
      </c>
      <c r="C45" s="53">
        <v>0</v>
      </c>
      <c r="D45" s="52"/>
      <c r="E45" s="54"/>
    </row>
    <row r="46" spans="1:5" x14ac:dyDescent="0.2">
      <c r="A46" s="51">
        <v>4170</v>
      </c>
      <c r="B46" s="52" t="s">
        <v>282</v>
      </c>
      <c r="C46" s="53">
        <v>0</v>
      </c>
      <c r="D46" s="52"/>
      <c r="E46" s="54"/>
    </row>
    <row r="47" spans="1:5" x14ac:dyDescent="0.2">
      <c r="A47" s="51">
        <v>4171</v>
      </c>
      <c r="B47" s="52" t="s">
        <v>283</v>
      </c>
      <c r="C47" s="53">
        <v>0</v>
      </c>
      <c r="D47" s="52"/>
      <c r="E47" s="54"/>
    </row>
    <row r="48" spans="1:5" x14ac:dyDescent="0.2">
      <c r="A48" s="51">
        <v>4172</v>
      </c>
      <c r="B48" s="52" t="s">
        <v>284</v>
      </c>
      <c r="C48" s="53">
        <v>0</v>
      </c>
      <c r="D48" s="52"/>
      <c r="E48" s="54"/>
    </row>
    <row r="49" spans="1:5" ht="22.5" x14ac:dyDescent="0.2">
      <c r="A49" s="51">
        <v>4173</v>
      </c>
      <c r="B49" s="55" t="s">
        <v>285</v>
      </c>
      <c r="C49" s="53">
        <v>0</v>
      </c>
      <c r="D49" s="52"/>
      <c r="E49" s="54"/>
    </row>
    <row r="50" spans="1:5" ht="22.5" x14ac:dyDescent="0.2">
      <c r="A50" s="51">
        <v>4174</v>
      </c>
      <c r="B50" s="55" t="s">
        <v>286</v>
      </c>
      <c r="C50" s="53">
        <v>0</v>
      </c>
      <c r="D50" s="52"/>
      <c r="E50" s="54"/>
    </row>
    <row r="51" spans="1:5" ht="22.5" x14ac:dyDescent="0.2">
      <c r="A51" s="51">
        <v>4175</v>
      </c>
      <c r="B51" s="55" t="s">
        <v>287</v>
      </c>
      <c r="C51" s="53">
        <v>0</v>
      </c>
      <c r="D51" s="52"/>
      <c r="E51" s="54"/>
    </row>
    <row r="52" spans="1:5" ht="22.5" x14ac:dyDescent="0.2">
      <c r="A52" s="51">
        <v>4176</v>
      </c>
      <c r="B52" s="55" t="s">
        <v>288</v>
      </c>
      <c r="C52" s="53">
        <v>0</v>
      </c>
      <c r="D52" s="52"/>
      <c r="E52" s="54"/>
    </row>
    <row r="53" spans="1:5" ht="22.5" x14ac:dyDescent="0.2">
      <c r="A53" s="51">
        <v>4177</v>
      </c>
      <c r="B53" s="55" t="s">
        <v>289</v>
      </c>
      <c r="C53" s="53">
        <v>0</v>
      </c>
      <c r="D53" s="52"/>
      <c r="E53" s="54"/>
    </row>
    <row r="54" spans="1:5" ht="22.5" x14ac:dyDescent="0.2">
      <c r="A54" s="51">
        <v>4178</v>
      </c>
      <c r="B54" s="55" t="s">
        <v>290</v>
      </c>
      <c r="C54" s="53">
        <v>0</v>
      </c>
      <c r="D54" s="52"/>
      <c r="E54" s="54"/>
    </row>
    <row r="55" spans="1:5" x14ac:dyDescent="0.2">
      <c r="A55" s="51"/>
      <c r="B55" s="55"/>
      <c r="C55" s="53"/>
      <c r="D55" s="52"/>
      <c r="E55" s="54"/>
    </row>
    <row r="56" spans="1:5" x14ac:dyDescent="0.2">
      <c r="A56" s="49" t="s">
        <v>291</v>
      </c>
      <c r="B56" s="49"/>
      <c r="C56" s="49"/>
      <c r="D56" s="49"/>
      <c r="E56" s="49"/>
    </row>
    <row r="57" spans="1:5" x14ac:dyDescent="0.2">
      <c r="A57" s="50" t="s">
        <v>105</v>
      </c>
      <c r="B57" s="50" t="s">
        <v>106</v>
      </c>
      <c r="C57" s="50" t="s">
        <v>107</v>
      </c>
      <c r="D57" s="50" t="s">
        <v>244</v>
      </c>
      <c r="E57" s="50"/>
    </row>
    <row r="58" spans="1:5" ht="33.75" x14ac:dyDescent="0.2">
      <c r="A58" s="51">
        <v>4200</v>
      </c>
      <c r="B58" s="55" t="s">
        <v>292</v>
      </c>
      <c r="C58" s="53">
        <v>11749434.92</v>
      </c>
      <c r="D58" s="52"/>
      <c r="E58" s="54"/>
    </row>
    <row r="59" spans="1:5" ht="22.5" x14ac:dyDescent="0.2">
      <c r="A59" s="51">
        <v>4210</v>
      </c>
      <c r="B59" s="55" t="s">
        <v>293</v>
      </c>
      <c r="C59" s="53">
        <v>0</v>
      </c>
      <c r="D59" s="52"/>
      <c r="E59" s="54"/>
    </row>
    <row r="60" spans="1:5" x14ac:dyDescent="0.2">
      <c r="A60" s="51">
        <v>4211</v>
      </c>
      <c r="B60" s="52" t="s">
        <v>294</v>
      </c>
      <c r="C60" s="53">
        <v>0</v>
      </c>
      <c r="D60" s="52"/>
      <c r="E60" s="54"/>
    </row>
    <row r="61" spans="1:5" x14ac:dyDescent="0.2">
      <c r="A61" s="51">
        <v>4212</v>
      </c>
      <c r="B61" s="52" t="s">
        <v>295</v>
      </c>
      <c r="C61" s="53">
        <v>0</v>
      </c>
      <c r="D61" s="52"/>
      <c r="E61" s="54"/>
    </row>
    <row r="62" spans="1:5" x14ac:dyDescent="0.2">
      <c r="A62" s="51">
        <v>4213</v>
      </c>
      <c r="B62" s="52" t="s">
        <v>296</v>
      </c>
      <c r="C62" s="53">
        <v>0</v>
      </c>
      <c r="D62" s="52"/>
      <c r="E62" s="54"/>
    </row>
    <row r="63" spans="1:5" x14ac:dyDescent="0.2">
      <c r="A63" s="51">
        <v>4214</v>
      </c>
      <c r="B63" s="52" t="s">
        <v>297</v>
      </c>
      <c r="C63" s="53">
        <v>0</v>
      </c>
      <c r="D63" s="52"/>
      <c r="E63" s="54"/>
    </row>
    <row r="64" spans="1:5" x14ac:dyDescent="0.2">
      <c r="A64" s="51">
        <v>4215</v>
      </c>
      <c r="B64" s="52" t="s">
        <v>298</v>
      </c>
      <c r="C64" s="53">
        <v>0</v>
      </c>
      <c r="D64" s="52"/>
      <c r="E64" s="54"/>
    </row>
    <row r="65" spans="1:5" x14ac:dyDescent="0.2">
      <c r="A65" s="51">
        <v>4220</v>
      </c>
      <c r="B65" s="52" t="s">
        <v>299</v>
      </c>
      <c r="C65" s="53">
        <v>11749434.92</v>
      </c>
      <c r="D65" s="52"/>
      <c r="E65" s="54"/>
    </row>
    <row r="66" spans="1:5" x14ac:dyDescent="0.2">
      <c r="A66" s="51">
        <v>4221</v>
      </c>
      <c r="B66" s="52" t="s">
        <v>300</v>
      </c>
      <c r="C66" s="53">
        <v>11749434.92</v>
      </c>
      <c r="D66" s="52"/>
      <c r="E66" s="54"/>
    </row>
    <row r="67" spans="1:5" x14ac:dyDescent="0.2">
      <c r="A67" s="51">
        <v>4223</v>
      </c>
      <c r="B67" s="52" t="s">
        <v>301</v>
      </c>
      <c r="C67" s="53">
        <v>0</v>
      </c>
      <c r="D67" s="52"/>
      <c r="E67" s="54"/>
    </row>
    <row r="68" spans="1:5" x14ac:dyDescent="0.2">
      <c r="A68" s="51">
        <v>4225</v>
      </c>
      <c r="B68" s="52" t="s">
        <v>302</v>
      </c>
      <c r="C68" s="53">
        <v>0</v>
      </c>
      <c r="D68" s="52"/>
      <c r="E68" s="54"/>
    </row>
    <row r="69" spans="1:5" x14ac:dyDescent="0.2">
      <c r="A69" s="51">
        <v>4227</v>
      </c>
      <c r="B69" s="52" t="s">
        <v>303</v>
      </c>
      <c r="C69" s="53">
        <v>0</v>
      </c>
      <c r="D69" s="52"/>
      <c r="E69" s="54"/>
    </row>
    <row r="70" spans="1:5" x14ac:dyDescent="0.2">
      <c r="A70" s="54"/>
      <c r="B70" s="54"/>
      <c r="C70" s="54"/>
      <c r="D70" s="54"/>
      <c r="E70" s="54"/>
    </row>
    <row r="71" spans="1:5" x14ac:dyDescent="0.2">
      <c r="A71" s="49" t="s">
        <v>647</v>
      </c>
      <c r="B71" s="49"/>
      <c r="C71" s="49"/>
      <c r="D71" s="49"/>
      <c r="E71" s="49"/>
    </row>
    <row r="72" spans="1:5" x14ac:dyDescent="0.2">
      <c r="A72" s="50" t="s">
        <v>105</v>
      </c>
      <c r="B72" s="50" t="s">
        <v>106</v>
      </c>
      <c r="C72" s="50" t="s">
        <v>107</v>
      </c>
      <c r="D72" s="50" t="s">
        <v>219</v>
      </c>
      <c r="E72" s="50" t="s">
        <v>122</v>
      </c>
    </row>
    <row r="73" spans="1:5" x14ac:dyDescent="0.2">
      <c r="A73" s="56">
        <v>4300</v>
      </c>
      <c r="B73" s="52" t="s">
        <v>305</v>
      </c>
      <c r="C73" s="53">
        <v>7447.2</v>
      </c>
      <c r="D73" s="52"/>
      <c r="E73" s="52"/>
    </row>
    <row r="74" spans="1:5" x14ac:dyDescent="0.2">
      <c r="A74" s="56">
        <v>4310</v>
      </c>
      <c r="B74" s="52" t="s">
        <v>306</v>
      </c>
      <c r="C74" s="53">
        <v>0</v>
      </c>
      <c r="D74" s="52"/>
      <c r="E74" s="52"/>
    </row>
    <row r="75" spans="1:5" x14ac:dyDescent="0.2">
      <c r="A75" s="56">
        <v>4311</v>
      </c>
      <c r="B75" s="52" t="s">
        <v>307</v>
      </c>
      <c r="C75" s="53">
        <v>0</v>
      </c>
      <c r="D75" s="52"/>
      <c r="E75" s="52"/>
    </row>
    <row r="76" spans="1:5" x14ac:dyDescent="0.2">
      <c r="A76" s="56">
        <v>4319</v>
      </c>
      <c r="B76" s="52" t="s">
        <v>308</v>
      </c>
      <c r="C76" s="53">
        <v>0</v>
      </c>
      <c r="D76" s="52"/>
      <c r="E76" s="52"/>
    </row>
    <row r="77" spans="1:5" x14ac:dyDescent="0.2">
      <c r="A77" s="56">
        <v>4320</v>
      </c>
      <c r="B77" s="52" t="s">
        <v>309</v>
      </c>
      <c r="C77" s="53">
        <v>0</v>
      </c>
      <c r="D77" s="52"/>
      <c r="E77" s="52"/>
    </row>
    <row r="78" spans="1:5" x14ac:dyDescent="0.2">
      <c r="A78" s="56">
        <v>4321</v>
      </c>
      <c r="B78" s="52" t="s">
        <v>310</v>
      </c>
      <c r="C78" s="53">
        <v>0</v>
      </c>
      <c r="D78" s="52"/>
      <c r="E78" s="52"/>
    </row>
    <row r="79" spans="1:5" x14ac:dyDescent="0.2">
      <c r="A79" s="56">
        <v>4322</v>
      </c>
      <c r="B79" s="52" t="s">
        <v>311</v>
      </c>
      <c r="C79" s="53">
        <v>0</v>
      </c>
      <c r="D79" s="52"/>
      <c r="E79" s="52"/>
    </row>
    <row r="80" spans="1:5" x14ac:dyDescent="0.2">
      <c r="A80" s="56">
        <v>4323</v>
      </c>
      <c r="B80" s="52" t="s">
        <v>312</v>
      </c>
      <c r="C80" s="53">
        <v>0</v>
      </c>
      <c r="D80" s="52"/>
      <c r="E80" s="52"/>
    </row>
    <row r="81" spans="1:5" x14ac:dyDescent="0.2">
      <c r="A81" s="56">
        <v>4324</v>
      </c>
      <c r="B81" s="52" t="s">
        <v>313</v>
      </c>
      <c r="C81" s="53">
        <v>0</v>
      </c>
      <c r="D81" s="52"/>
      <c r="E81" s="52"/>
    </row>
    <row r="82" spans="1:5" x14ac:dyDescent="0.2">
      <c r="A82" s="56">
        <v>4325</v>
      </c>
      <c r="B82" s="52" t="s">
        <v>314</v>
      </c>
      <c r="C82" s="53">
        <v>0</v>
      </c>
      <c r="D82" s="52"/>
      <c r="E82" s="52"/>
    </row>
    <row r="83" spans="1:5" x14ac:dyDescent="0.2">
      <c r="A83" s="56">
        <v>4330</v>
      </c>
      <c r="B83" s="52" t="s">
        <v>315</v>
      </c>
      <c r="C83" s="53">
        <v>0</v>
      </c>
      <c r="D83" s="52"/>
      <c r="E83" s="52"/>
    </row>
    <row r="84" spans="1:5" x14ac:dyDescent="0.2">
      <c r="A84" s="56">
        <v>4331</v>
      </c>
      <c r="B84" s="52" t="s">
        <v>315</v>
      </c>
      <c r="C84" s="53">
        <v>0</v>
      </c>
      <c r="D84" s="52"/>
      <c r="E84" s="52"/>
    </row>
    <row r="85" spans="1:5" x14ac:dyDescent="0.2">
      <c r="A85" s="56">
        <v>4340</v>
      </c>
      <c r="B85" s="52" t="s">
        <v>316</v>
      </c>
      <c r="C85" s="53">
        <v>0</v>
      </c>
      <c r="D85" s="52"/>
      <c r="E85" s="52"/>
    </row>
    <row r="86" spans="1:5" x14ac:dyDescent="0.2">
      <c r="A86" s="56">
        <v>4341</v>
      </c>
      <c r="B86" s="52" t="s">
        <v>316</v>
      </c>
      <c r="C86" s="53">
        <v>0</v>
      </c>
      <c r="D86" s="52"/>
      <c r="E86" s="52"/>
    </row>
    <row r="87" spans="1:5" x14ac:dyDescent="0.2">
      <c r="A87" s="56">
        <v>4390</v>
      </c>
      <c r="B87" s="52" t="s">
        <v>317</v>
      </c>
      <c r="C87" s="53">
        <v>7447.2</v>
      </c>
      <c r="D87" s="52"/>
      <c r="E87" s="52"/>
    </row>
    <row r="88" spans="1:5" x14ac:dyDescent="0.2">
      <c r="A88" s="56">
        <v>4392</v>
      </c>
      <c r="B88" s="52" t="s">
        <v>318</v>
      </c>
      <c r="C88" s="53">
        <v>0</v>
      </c>
      <c r="D88" s="52"/>
      <c r="E88" s="52"/>
    </row>
    <row r="89" spans="1:5" x14ac:dyDescent="0.2">
      <c r="A89" s="56">
        <v>4393</v>
      </c>
      <c r="B89" s="52" t="s">
        <v>319</v>
      </c>
      <c r="C89" s="53">
        <v>0</v>
      </c>
      <c r="D89" s="52"/>
      <c r="E89" s="52"/>
    </row>
    <row r="90" spans="1:5" x14ac:dyDescent="0.2">
      <c r="A90" s="56">
        <v>4394</v>
      </c>
      <c r="B90" s="52" t="s">
        <v>320</v>
      </c>
      <c r="C90" s="53">
        <v>0</v>
      </c>
      <c r="D90" s="52"/>
      <c r="E90" s="52"/>
    </row>
    <row r="91" spans="1:5" x14ac:dyDescent="0.2">
      <c r="A91" s="56">
        <v>4395</v>
      </c>
      <c r="B91" s="52" t="s">
        <v>321</v>
      </c>
      <c r="C91" s="53">
        <v>0</v>
      </c>
      <c r="D91" s="52"/>
      <c r="E91" s="52"/>
    </row>
    <row r="92" spans="1:5" x14ac:dyDescent="0.2">
      <c r="A92" s="56">
        <v>4396</v>
      </c>
      <c r="B92" s="52" t="s">
        <v>322</v>
      </c>
      <c r="C92" s="53">
        <v>0</v>
      </c>
      <c r="D92" s="52"/>
      <c r="E92" s="52"/>
    </row>
    <row r="93" spans="1:5" x14ac:dyDescent="0.2">
      <c r="A93" s="56">
        <v>4397</v>
      </c>
      <c r="B93" s="52" t="s">
        <v>323</v>
      </c>
      <c r="C93" s="53">
        <v>0</v>
      </c>
      <c r="D93" s="52"/>
      <c r="E93" s="52"/>
    </row>
    <row r="94" spans="1:5" x14ac:dyDescent="0.2">
      <c r="A94" s="56">
        <v>4399</v>
      </c>
      <c r="B94" s="52" t="s">
        <v>317</v>
      </c>
      <c r="C94" s="53">
        <v>7447.2</v>
      </c>
      <c r="D94" s="52"/>
      <c r="E94" s="52"/>
    </row>
    <row r="95" spans="1:5" x14ac:dyDescent="0.2">
      <c r="A95" s="54"/>
      <c r="B95" s="54"/>
      <c r="C95" s="54"/>
      <c r="D95" s="54"/>
      <c r="E95" s="54"/>
    </row>
    <row r="96" spans="1:5" x14ac:dyDescent="0.2">
      <c r="A96" s="49" t="s">
        <v>324</v>
      </c>
      <c r="B96" s="49"/>
      <c r="C96" s="49"/>
      <c r="D96" s="49"/>
      <c r="E96" s="49"/>
    </row>
    <row r="97" spans="1:5" x14ac:dyDescent="0.2">
      <c r="A97" s="50" t="s">
        <v>105</v>
      </c>
      <c r="B97" s="50" t="s">
        <v>106</v>
      </c>
      <c r="C97" s="50" t="s">
        <v>107</v>
      </c>
      <c r="D97" s="50" t="s">
        <v>325</v>
      </c>
      <c r="E97" s="50" t="s">
        <v>122</v>
      </c>
    </row>
    <row r="98" spans="1:5" x14ac:dyDescent="0.2">
      <c r="A98" s="56">
        <v>5000</v>
      </c>
      <c r="B98" s="52" t="s">
        <v>326</v>
      </c>
      <c r="C98" s="53">
        <v>11958512.609999999</v>
      </c>
      <c r="D98" s="57">
        <v>1</v>
      </c>
      <c r="E98" s="52"/>
    </row>
    <row r="99" spans="1:5" x14ac:dyDescent="0.2">
      <c r="A99" s="56">
        <v>5100</v>
      </c>
      <c r="B99" s="52" t="s">
        <v>327</v>
      </c>
      <c r="C99" s="53">
        <v>10984571.25</v>
      </c>
      <c r="D99" s="57">
        <v>1</v>
      </c>
      <c r="E99" s="52"/>
    </row>
    <row r="100" spans="1:5" x14ac:dyDescent="0.2">
      <c r="A100" s="56">
        <v>5110</v>
      </c>
      <c r="B100" s="52" t="s">
        <v>328</v>
      </c>
      <c r="C100" s="53">
        <v>10188461.34</v>
      </c>
      <c r="D100" s="57">
        <v>0.92752471699794381</v>
      </c>
      <c r="E100" s="52"/>
    </row>
    <row r="101" spans="1:5" x14ac:dyDescent="0.2">
      <c r="A101" s="56">
        <v>5111</v>
      </c>
      <c r="B101" s="52" t="s">
        <v>329</v>
      </c>
      <c r="C101" s="53">
        <v>3718725.39</v>
      </c>
      <c r="D101" s="57">
        <v>0.3385407864690213</v>
      </c>
      <c r="E101" s="52"/>
    </row>
    <row r="102" spans="1:5" x14ac:dyDescent="0.2">
      <c r="A102" s="56">
        <v>5112</v>
      </c>
      <c r="B102" s="52" t="s">
        <v>330</v>
      </c>
      <c r="C102" s="53">
        <v>4030978.51</v>
      </c>
      <c r="D102" s="57">
        <v>0.36696730516450515</v>
      </c>
      <c r="E102" s="52"/>
    </row>
    <row r="103" spans="1:5" x14ac:dyDescent="0.2">
      <c r="A103" s="56">
        <v>5113</v>
      </c>
      <c r="B103" s="52" t="s">
        <v>331</v>
      </c>
      <c r="C103" s="53">
        <v>643957.08000000007</v>
      </c>
      <c r="D103" s="57">
        <v>5.8623779239449156E-2</v>
      </c>
      <c r="E103" s="52"/>
    </row>
    <row r="104" spans="1:5" x14ac:dyDescent="0.2">
      <c r="A104" s="56">
        <v>5114</v>
      </c>
      <c r="B104" s="52" t="s">
        <v>332</v>
      </c>
      <c r="C104" s="53">
        <v>826487.58000000007</v>
      </c>
      <c r="D104" s="57">
        <v>7.5240768273044795E-2</v>
      </c>
      <c r="E104" s="52"/>
    </row>
    <row r="105" spans="1:5" x14ac:dyDescent="0.2">
      <c r="A105" s="56">
        <v>5115</v>
      </c>
      <c r="B105" s="52" t="s">
        <v>333</v>
      </c>
      <c r="C105" s="53">
        <v>968312.78</v>
      </c>
      <c r="D105" s="57">
        <v>8.8152077851923444E-2</v>
      </c>
      <c r="E105" s="52"/>
    </row>
    <row r="106" spans="1:5" x14ac:dyDescent="0.2">
      <c r="A106" s="56">
        <v>5116</v>
      </c>
      <c r="B106" s="52" t="s">
        <v>334</v>
      </c>
      <c r="C106" s="53">
        <v>0</v>
      </c>
      <c r="D106" s="57">
        <v>0</v>
      </c>
      <c r="E106" s="52"/>
    </row>
    <row r="107" spans="1:5" x14ac:dyDescent="0.2">
      <c r="A107" s="56">
        <v>5120</v>
      </c>
      <c r="B107" s="52" t="s">
        <v>335</v>
      </c>
      <c r="C107" s="53">
        <v>97087.26999999999</v>
      </c>
      <c r="D107" s="57">
        <v>8.8385124726647838E-3</v>
      </c>
      <c r="E107" s="52"/>
    </row>
    <row r="108" spans="1:5" x14ac:dyDescent="0.2">
      <c r="A108" s="56">
        <v>5121</v>
      </c>
      <c r="B108" s="52" t="s">
        <v>336</v>
      </c>
      <c r="C108" s="53">
        <v>49695.89</v>
      </c>
      <c r="D108" s="57">
        <v>4.5241538216614511E-3</v>
      </c>
      <c r="E108" s="52"/>
    </row>
    <row r="109" spans="1:5" x14ac:dyDescent="0.2">
      <c r="A109" s="56">
        <v>5122</v>
      </c>
      <c r="B109" s="52" t="s">
        <v>337</v>
      </c>
      <c r="C109" s="53">
        <v>70</v>
      </c>
      <c r="D109" s="57">
        <v>6.3725746237023137E-6</v>
      </c>
      <c r="E109" s="52"/>
    </row>
    <row r="110" spans="1:5" x14ac:dyDescent="0.2">
      <c r="A110" s="56">
        <v>5123</v>
      </c>
      <c r="B110" s="52" t="s">
        <v>338</v>
      </c>
      <c r="C110" s="53">
        <v>0</v>
      </c>
      <c r="D110" s="57">
        <v>0</v>
      </c>
      <c r="E110" s="52"/>
    </row>
    <row r="111" spans="1:5" x14ac:dyDescent="0.2">
      <c r="A111" s="56">
        <v>5124</v>
      </c>
      <c r="B111" s="52" t="s">
        <v>339</v>
      </c>
      <c r="C111" s="53">
        <v>199</v>
      </c>
      <c r="D111" s="57">
        <v>1.811631928738229E-5</v>
      </c>
      <c r="E111" s="52"/>
    </row>
    <row r="112" spans="1:5" x14ac:dyDescent="0.2">
      <c r="A112" s="56">
        <v>5125</v>
      </c>
      <c r="B112" s="52" t="s">
        <v>340</v>
      </c>
      <c r="C112" s="53">
        <v>3345.77</v>
      </c>
      <c r="D112" s="57">
        <v>3.0458812855349267E-4</v>
      </c>
      <c r="E112" s="52"/>
    </row>
    <row r="113" spans="1:5" x14ac:dyDescent="0.2">
      <c r="A113" s="56">
        <v>5126</v>
      </c>
      <c r="B113" s="52" t="s">
        <v>341</v>
      </c>
      <c r="C113" s="53">
        <v>43221.599999999999</v>
      </c>
      <c r="D113" s="57">
        <v>3.9347553050830273E-3</v>
      </c>
      <c r="E113" s="52"/>
    </row>
    <row r="114" spans="1:5" x14ac:dyDescent="0.2">
      <c r="A114" s="56">
        <v>5127</v>
      </c>
      <c r="B114" s="52" t="s">
        <v>342</v>
      </c>
      <c r="C114" s="53">
        <v>0</v>
      </c>
      <c r="D114" s="57">
        <v>0</v>
      </c>
      <c r="E114" s="52"/>
    </row>
    <row r="115" spans="1:5" x14ac:dyDescent="0.2">
      <c r="A115" s="56">
        <v>5128</v>
      </c>
      <c r="B115" s="52" t="s">
        <v>343</v>
      </c>
      <c r="C115" s="53">
        <v>0</v>
      </c>
      <c r="D115" s="57">
        <v>0</v>
      </c>
      <c r="E115" s="52"/>
    </row>
    <row r="116" spans="1:5" x14ac:dyDescent="0.2">
      <c r="A116" s="56">
        <v>5129</v>
      </c>
      <c r="B116" s="52" t="s">
        <v>344</v>
      </c>
      <c r="C116" s="53">
        <v>555.01</v>
      </c>
      <c r="D116" s="57">
        <v>5.0526323455728873E-5</v>
      </c>
      <c r="E116" s="52"/>
    </row>
    <row r="117" spans="1:5" x14ac:dyDescent="0.2">
      <c r="A117" s="56">
        <v>5130</v>
      </c>
      <c r="B117" s="52" t="s">
        <v>345</v>
      </c>
      <c r="C117" s="53">
        <v>699022.64</v>
      </c>
      <c r="D117" s="57">
        <v>6.3636770529391401E-2</v>
      </c>
      <c r="E117" s="52"/>
    </row>
    <row r="118" spans="1:5" x14ac:dyDescent="0.2">
      <c r="A118" s="56">
        <v>5131</v>
      </c>
      <c r="B118" s="52" t="s">
        <v>346</v>
      </c>
      <c r="C118" s="53">
        <v>80856.42</v>
      </c>
      <c r="D118" s="57">
        <v>7.3609081465059456E-3</v>
      </c>
      <c r="E118" s="52"/>
    </row>
    <row r="119" spans="1:5" x14ac:dyDescent="0.2">
      <c r="A119" s="56">
        <v>5132</v>
      </c>
      <c r="B119" s="52" t="s">
        <v>347</v>
      </c>
      <c r="C119" s="53">
        <v>15602</v>
      </c>
      <c r="D119" s="57">
        <v>1.4203558468429071E-3</v>
      </c>
      <c r="E119" s="52"/>
    </row>
    <row r="120" spans="1:5" x14ac:dyDescent="0.2">
      <c r="A120" s="56">
        <v>5133</v>
      </c>
      <c r="B120" s="52" t="s">
        <v>348</v>
      </c>
      <c r="C120" s="53">
        <v>418159.45</v>
      </c>
      <c r="D120" s="57">
        <v>3.8067889996161661E-2</v>
      </c>
      <c r="E120" s="52"/>
    </row>
    <row r="121" spans="1:5" x14ac:dyDescent="0.2">
      <c r="A121" s="56">
        <v>5134</v>
      </c>
      <c r="B121" s="52" t="s">
        <v>349</v>
      </c>
      <c r="C121" s="53">
        <v>25452.31</v>
      </c>
      <c r="D121" s="57">
        <v>2.3170963545800661E-3</v>
      </c>
      <c r="E121" s="52"/>
    </row>
    <row r="122" spans="1:5" x14ac:dyDescent="0.2">
      <c r="A122" s="56">
        <v>5135</v>
      </c>
      <c r="B122" s="52" t="s">
        <v>350</v>
      </c>
      <c r="C122" s="53">
        <v>24852.739999999998</v>
      </c>
      <c r="D122" s="57">
        <v>2.2625134321924488E-3</v>
      </c>
      <c r="E122" s="52"/>
    </row>
    <row r="123" spans="1:5" x14ac:dyDescent="0.2">
      <c r="A123" s="56">
        <v>5136</v>
      </c>
      <c r="B123" s="52" t="s">
        <v>351</v>
      </c>
      <c r="C123" s="53">
        <v>15009.7</v>
      </c>
      <c r="D123" s="57">
        <v>1.3664347618483517E-3</v>
      </c>
      <c r="E123" s="52"/>
    </row>
    <row r="124" spans="1:5" x14ac:dyDescent="0.2">
      <c r="A124" s="56">
        <v>5137</v>
      </c>
      <c r="B124" s="52" t="s">
        <v>352</v>
      </c>
      <c r="C124" s="53">
        <v>894</v>
      </c>
      <c r="D124" s="57">
        <v>8.1386881622712398E-5</v>
      </c>
      <c r="E124" s="52"/>
    </row>
    <row r="125" spans="1:5" x14ac:dyDescent="0.2">
      <c r="A125" s="56">
        <v>5138</v>
      </c>
      <c r="B125" s="52" t="s">
        <v>353</v>
      </c>
      <c r="C125" s="53">
        <v>12588.48</v>
      </c>
      <c r="D125" s="57">
        <v>1.1460146885569156E-3</v>
      </c>
      <c r="E125" s="52"/>
    </row>
    <row r="126" spans="1:5" x14ac:dyDescent="0.2">
      <c r="A126" s="56">
        <v>5139</v>
      </c>
      <c r="B126" s="52" t="s">
        <v>354</v>
      </c>
      <c r="C126" s="53">
        <v>105607.54</v>
      </c>
      <c r="D126" s="57">
        <v>9.6141704210803858E-3</v>
      </c>
      <c r="E126" s="52"/>
    </row>
    <row r="127" spans="1:5" x14ac:dyDescent="0.2">
      <c r="A127" s="56">
        <v>5200</v>
      </c>
      <c r="B127" s="52" t="s">
        <v>355</v>
      </c>
      <c r="C127" s="53">
        <v>36446.089999999997</v>
      </c>
      <c r="D127" s="57">
        <v>3.3179346895310089E-3</v>
      </c>
      <c r="E127" s="52"/>
    </row>
    <row r="128" spans="1:5" x14ac:dyDescent="0.2">
      <c r="A128" s="56">
        <v>5210</v>
      </c>
      <c r="B128" s="52" t="s">
        <v>356</v>
      </c>
      <c r="C128" s="53">
        <v>0</v>
      </c>
      <c r="D128" s="57">
        <v>0</v>
      </c>
      <c r="E128" s="52"/>
    </row>
    <row r="129" spans="1:5" x14ac:dyDescent="0.2">
      <c r="A129" s="56">
        <v>5211</v>
      </c>
      <c r="B129" s="52" t="s">
        <v>357</v>
      </c>
      <c r="C129" s="53">
        <v>0</v>
      </c>
      <c r="D129" s="57">
        <v>0</v>
      </c>
      <c r="E129" s="52"/>
    </row>
    <row r="130" spans="1:5" x14ac:dyDescent="0.2">
      <c r="A130" s="56">
        <v>5212</v>
      </c>
      <c r="B130" s="52" t="s">
        <v>358</v>
      </c>
      <c r="C130" s="53">
        <v>0</v>
      </c>
      <c r="D130" s="57">
        <v>0</v>
      </c>
      <c r="E130" s="52"/>
    </row>
    <row r="131" spans="1:5" x14ac:dyDescent="0.2">
      <c r="A131" s="56">
        <v>5220</v>
      </c>
      <c r="B131" s="52" t="s">
        <v>359</v>
      </c>
      <c r="C131" s="53">
        <v>0</v>
      </c>
      <c r="D131" s="57">
        <v>0</v>
      </c>
      <c r="E131" s="52"/>
    </row>
    <row r="132" spans="1:5" x14ac:dyDescent="0.2">
      <c r="A132" s="56">
        <v>5221</v>
      </c>
      <c r="B132" s="52" t="s">
        <v>360</v>
      </c>
      <c r="C132" s="53">
        <v>0</v>
      </c>
      <c r="D132" s="57">
        <v>0</v>
      </c>
      <c r="E132" s="52"/>
    </row>
    <row r="133" spans="1:5" x14ac:dyDescent="0.2">
      <c r="A133" s="56">
        <v>5222</v>
      </c>
      <c r="B133" s="52" t="s">
        <v>361</v>
      </c>
      <c r="C133" s="53">
        <v>0</v>
      </c>
      <c r="D133" s="57">
        <v>0</v>
      </c>
      <c r="E133" s="52"/>
    </row>
    <row r="134" spans="1:5" x14ac:dyDescent="0.2">
      <c r="A134" s="56">
        <v>5230</v>
      </c>
      <c r="B134" s="52" t="s">
        <v>301</v>
      </c>
      <c r="C134" s="53">
        <v>0</v>
      </c>
      <c r="D134" s="57">
        <v>0</v>
      </c>
      <c r="E134" s="52"/>
    </row>
    <row r="135" spans="1:5" x14ac:dyDescent="0.2">
      <c r="A135" s="56">
        <v>5231</v>
      </c>
      <c r="B135" s="52" t="s">
        <v>362</v>
      </c>
      <c r="C135" s="53">
        <v>0</v>
      </c>
      <c r="D135" s="57">
        <v>0</v>
      </c>
      <c r="E135" s="52"/>
    </row>
    <row r="136" spans="1:5" x14ac:dyDescent="0.2">
      <c r="A136" s="56">
        <v>5232</v>
      </c>
      <c r="B136" s="52" t="s">
        <v>363</v>
      </c>
      <c r="C136" s="53">
        <v>0</v>
      </c>
      <c r="D136" s="57">
        <v>0</v>
      </c>
      <c r="E136" s="52"/>
    </row>
    <row r="137" spans="1:5" x14ac:dyDescent="0.2">
      <c r="A137" s="56">
        <v>5240</v>
      </c>
      <c r="B137" s="52" t="s">
        <v>364</v>
      </c>
      <c r="C137" s="53">
        <v>36446.089999999997</v>
      </c>
      <c r="D137" s="57">
        <v>3.3179346895310089E-3</v>
      </c>
      <c r="E137" s="52"/>
    </row>
    <row r="138" spans="1:5" x14ac:dyDescent="0.2">
      <c r="A138" s="56">
        <v>5241</v>
      </c>
      <c r="B138" s="52" t="s">
        <v>365</v>
      </c>
      <c r="C138" s="53">
        <v>36446.089999999997</v>
      </c>
      <c r="D138" s="57">
        <v>3.3179346895310089E-3</v>
      </c>
      <c r="E138" s="52"/>
    </row>
    <row r="139" spans="1:5" x14ac:dyDescent="0.2">
      <c r="A139" s="56">
        <v>5242</v>
      </c>
      <c r="B139" s="52" t="s">
        <v>366</v>
      </c>
      <c r="C139" s="53">
        <v>0</v>
      </c>
      <c r="D139" s="57">
        <v>0</v>
      </c>
      <c r="E139" s="52"/>
    </row>
    <row r="140" spans="1:5" x14ac:dyDescent="0.2">
      <c r="A140" s="56">
        <v>5243</v>
      </c>
      <c r="B140" s="52" t="s">
        <v>367</v>
      </c>
      <c r="C140" s="53">
        <v>0</v>
      </c>
      <c r="D140" s="57">
        <v>0</v>
      </c>
      <c r="E140" s="52"/>
    </row>
    <row r="141" spans="1:5" x14ac:dyDescent="0.2">
      <c r="A141" s="56">
        <v>5244</v>
      </c>
      <c r="B141" s="52" t="s">
        <v>368</v>
      </c>
      <c r="C141" s="53">
        <v>0</v>
      </c>
      <c r="D141" s="57">
        <v>0</v>
      </c>
      <c r="E141" s="52"/>
    </row>
    <row r="142" spans="1:5" x14ac:dyDescent="0.2">
      <c r="A142" s="56">
        <v>5250</v>
      </c>
      <c r="B142" s="52" t="s">
        <v>302</v>
      </c>
      <c r="C142" s="53">
        <v>0</v>
      </c>
      <c r="D142" s="57">
        <v>0</v>
      </c>
      <c r="E142" s="52"/>
    </row>
    <row r="143" spans="1:5" x14ac:dyDescent="0.2">
      <c r="A143" s="56">
        <v>5251</v>
      </c>
      <c r="B143" s="52" t="s">
        <v>369</v>
      </c>
      <c r="C143" s="53">
        <v>0</v>
      </c>
      <c r="D143" s="57">
        <v>0</v>
      </c>
      <c r="E143" s="52"/>
    </row>
    <row r="144" spans="1:5" x14ac:dyDescent="0.2">
      <c r="A144" s="56">
        <v>5252</v>
      </c>
      <c r="B144" s="52" t="s">
        <v>370</v>
      </c>
      <c r="C144" s="53">
        <v>0</v>
      </c>
      <c r="D144" s="57">
        <v>0</v>
      </c>
      <c r="E144" s="52"/>
    </row>
    <row r="145" spans="1:5" x14ac:dyDescent="0.2">
      <c r="A145" s="56">
        <v>5259</v>
      </c>
      <c r="B145" s="52" t="s">
        <v>371</v>
      </c>
      <c r="C145" s="53">
        <v>0</v>
      </c>
      <c r="D145" s="57">
        <v>0</v>
      </c>
      <c r="E145" s="52"/>
    </row>
    <row r="146" spans="1:5" x14ac:dyDescent="0.2">
      <c r="A146" s="56">
        <v>5260</v>
      </c>
      <c r="B146" s="52" t="s">
        <v>372</v>
      </c>
      <c r="C146" s="53">
        <v>0</v>
      </c>
      <c r="D146" s="57">
        <v>0</v>
      </c>
      <c r="E146" s="52"/>
    </row>
    <row r="147" spans="1:5" x14ac:dyDescent="0.2">
      <c r="A147" s="56">
        <v>5261</v>
      </c>
      <c r="B147" s="52" t="s">
        <v>373</v>
      </c>
      <c r="C147" s="53">
        <v>0</v>
      </c>
      <c r="D147" s="57">
        <v>0</v>
      </c>
      <c r="E147" s="52"/>
    </row>
    <row r="148" spans="1:5" x14ac:dyDescent="0.2">
      <c r="A148" s="56">
        <v>5262</v>
      </c>
      <c r="B148" s="52" t="s">
        <v>374</v>
      </c>
      <c r="C148" s="53">
        <v>0</v>
      </c>
      <c r="D148" s="57">
        <v>0</v>
      </c>
      <c r="E148" s="52"/>
    </row>
    <row r="149" spans="1:5" x14ac:dyDescent="0.2">
      <c r="A149" s="56">
        <v>5270</v>
      </c>
      <c r="B149" s="52" t="s">
        <v>375</v>
      </c>
      <c r="C149" s="53">
        <v>0</v>
      </c>
      <c r="D149" s="57">
        <v>0</v>
      </c>
      <c r="E149" s="52"/>
    </row>
    <row r="150" spans="1:5" x14ac:dyDescent="0.2">
      <c r="A150" s="56">
        <v>5271</v>
      </c>
      <c r="B150" s="52" t="s">
        <v>376</v>
      </c>
      <c r="C150" s="53">
        <v>0</v>
      </c>
      <c r="D150" s="57">
        <v>0</v>
      </c>
      <c r="E150" s="52"/>
    </row>
    <row r="151" spans="1:5" x14ac:dyDescent="0.2">
      <c r="A151" s="56">
        <v>5280</v>
      </c>
      <c r="B151" s="52" t="s">
        <v>377</v>
      </c>
      <c r="C151" s="53">
        <v>0</v>
      </c>
      <c r="D151" s="57">
        <v>0</v>
      </c>
      <c r="E151" s="52"/>
    </row>
    <row r="152" spans="1:5" x14ac:dyDescent="0.2">
      <c r="A152" s="56">
        <v>5281</v>
      </c>
      <c r="B152" s="52" t="s">
        <v>378</v>
      </c>
      <c r="C152" s="53">
        <v>0</v>
      </c>
      <c r="D152" s="57">
        <v>0</v>
      </c>
      <c r="E152" s="52"/>
    </row>
    <row r="153" spans="1:5" x14ac:dyDescent="0.2">
      <c r="A153" s="56">
        <v>5282</v>
      </c>
      <c r="B153" s="52" t="s">
        <v>379</v>
      </c>
      <c r="C153" s="53">
        <v>0</v>
      </c>
      <c r="D153" s="57">
        <v>0</v>
      </c>
      <c r="E153" s="52"/>
    </row>
    <row r="154" spans="1:5" x14ac:dyDescent="0.2">
      <c r="A154" s="56">
        <v>5283</v>
      </c>
      <c r="B154" s="52" t="s">
        <v>380</v>
      </c>
      <c r="C154" s="53">
        <v>0</v>
      </c>
      <c r="D154" s="57">
        <v>0</v>
      </c>
      <c r="E154" s="52"/>
    </row>
    <row r="155" spans="1:5" x14ac:dyDescent="0.2">
      <c r="A155" s="56">
        <v>5284</v>
      </c>
      <c r="B155" s="52" t="s">
        <v>381</v>
      </c>
      <c r="C155" s="53">
        <v>0</v>
      </c>
      <c r="D155" s="57">
        <v>0</v>
      </c>
      <c r="E155" s="52"/>
    </row>
    <row r="156" spans="1:5" x14ac:dyDescent="0.2">
      <c r="A156" s="56">
        <v>5285</v>
      </c>
      <c r="B156" s="52" t="s">
        <v>382</v>
      </c>
      <c r="C156" s="53">
        <v>0</v>
      </c>
      <c r="D156" s="57">
        <v>0</v>
      </c>
      <c r="E156" s="52"/>
    </row>
    <row r="157" spans="1:5" x14ac:dyDescent="0.2">
      <c r="A157" s="56">
        <v>5290</v>
      </c>
      <c r="B157" s="52" t="s">
        <v>383</v>
      </c>
      <c r="C157" s="53">
        <v>0</v>
      </c>
      <c r="D157" s="57">
        <v>0</v>
      </c>
      <c r="E157" s="52"/>
    </row>
    <row r="158" spans="1:5" x14ac:dyDescent="0.2">
      <c r="A158" s="56">
        <v>5291</v>
      </c>
      <c r="B158" s="52" t="s">
        <v>384</v>
      </c>
      <c r="C158" s="53">
        <v>0</v>
      </c>
      <c r="D158" s="57">
        <v>0</v>
      </c>
      <c r="E158" s="52"/>
    </row>
    <row r="159" spans="1:5" x14ac:dyDescent="0.2">
      <c r="A159" s="56">
        <v>5292</v>
      </c>
      <c r="B159" s="52" t="s">
        <v>385</v>
      </c>
      <c r="C159" s="53">
        <v>0</v>
      </c>
      <c r="D159" s="57">
        <v>0</v>
      </c>
      <c r="E159" s="52"/>
    </row>
    <row r="160" spans="1:5" hidden="1" x14ac:dyDescent="0.2">
      <c r="A160" s="56">
        <v>5300</v>
      </c>
      <c r="B160" s="52" t="s">
        <v>386</v>
      </c>
      <c r="C160" s="53">
        <v>0</v>
      </c>
      <c r="D160" s="57">
        <v>0</v>
      </c>
      <c r="E160" s="52"/>
    </row>
    <row r="161" spans="1:5" hidden="1" x14ac:dyDescent="0.2">
      <c r="A161" s="56">
        <v>5310</v>
      </c>
      <c r="B161" s="52" t="s">
        <v>294</v>
      </c>
      <c r="C161" s="53">
        <v>0</v>
      </c>
      <c r="D161" s="57">
        <v>0</v>
      </c>
      <c r="E161" s="52"/>
    </row>
    <row r="162" spans="1:5" hidden="1" x14ac:dyDescent="0.2">
      <c r="A162" s="56">
        <v>5311</v>
      </c>
      <c r="B162" s="52" t="s">
        <v>387</v>
      </c>
      <c r="C162" s="53">
        <v>0</v>
      </c>
      <c r="D162" s="57">
        <v>0</v>
      </c>
      <c r="E162" s="52"/>
    </row>
    <row r="163" spans="1:5" hidden="1" x14ac:dyDescent="0.2">
      <c r="A163" s="56">
        <v>5312</v>
      </c>
      <c r="B163" s="52" t="s">
        <v>388</v>
      </c>
      <c r="C163" s="53">
        <v>0</v>
      </c>
      <c r="D163" s="57">
        <v>0</v>
      </c>
      <c r="E163" s="52"/>
    </row>
    <row r="164" spans="1:5" hidden="1" x14ac:dyDescent="0.2">
      <c r="A164" s="56">
        <v>5320</v>
      </c>
      <c r="B164" s="52" t="s">
        <v>295</v>
      </c>
      <c r="C164" s="53">
        <v>0</v>
      </c>
      <c r="D164" s="57">
        <v>0</v>
      </c>
      <c r="E164" s="52"/>
    </row>
    <row r="165" spans="1:5" hidden="1" x14ac:dyDescent="0.2">
      <c r="A165" s="56">
        <v>5321</v>
      </c>
      <c r="B165" s="52" t="s">
        <v>389</v>
      </c>
      <c r="C165" s="53">
        <v>0</v>
      </c>
      <c r="D165" s="57">
        <v>0</v>
      </c>
      <c r="E165" s="52"/>
    </row>
    <row r="166" spans="1:5" hidden="1" x14ac:dyDescent="0.2">
      <c r="A166" s="56">
        <v>5322</v>
      </c>
      <c r="B166" s="52" t="s">
        <v>390</v>
      </c>
      <c r="C166" s="53">
        <v>0</v>
      </c>
      <c r="D166" s="57">
        <v>0</v>
      </c>
      <c r="E166" s="52"/>
    </row>
    <row r="167" spans="1:5" hidden="1" x14ac:dyDescent="0.2">
      <c r="A167" s="56">
        <v>5330</v>
      </c>
      <c r="B167" s="52" t="s">
        <v>296</v>
      </c>
      <c r="C167" s="53">
        <v>0</v>
      </c>
      <c r="D167" s="57">
        <v>0</v>
      </c>
      <c r="E167" s="52"/>
    </row>
    <row r="168" spans="1:5" hidden="1" x14ac:dyDescent="0.2">
      <c r="A168" s="56">
        <v>5331</v>
      </c>
      <c r="B168" s="52" t="s">
        <v>391</v>
      </c>
      <c r="C168" s="53">
        <v>0</v>
      </c>
      <c r="D168" s="57">
        <v>0</v>
      </c>
      <c r="E168" s="52"/>
    </row>
    <row r="169" spans="1:5" hidden="1" x14ac:dyDescent="0.2">
      <c r="A169" s="56">
        <v>5332</v>
      </c>
      <c r="B169" s="52" t="s">
        <v>392</v>
      </c>
      <c r="C169" s="53">
        <v>0</v>
      </c>
      <c r="D169" s="57">
        <v>0</v>
      </c>
      <c r="E169" s="52"/>
    </row>
    <row r="170" spans="1:5" hidden="1" x14ac:dyDescent="0.2">
      <c r="A170" s="56">
        <v>5400</v>
      </c>
      <c r="B170" s="52" t="s">
        <v>393</v>
      </c>
      <c r="C170" s="53">
        <v>0</v>
      </c>
      <c r="D170" s="57">
        <v>0</v>
      </c>
      <c r="E170" s="52"/>
    </row>
    <row r="171" spans="1:5" hidden="1" x14ac:dyDescent="0.2">
      <c r="A171" s="56">
        <v>5410</v>
      </c>
      <c r="B171" s="52" t="s">
        <v>394</v>
      </c>
      <c r="C171" s="53">
        <v>0</v>
      </c>
      <c r="D171" s="57">
        <v>0</v>
      </c>
      <c r="E171" s="52"/>
    </row>
    <row r="172" spans="1:5" hidden="1" x14ac:dyDescent="0.2">
      <c r="A172" s="56">
        <v>5411</v>
      </c>
      <c r="B172" s="52" t="s">
        <v>395</v>
      </c>
      <c r="C172" s="53">
        <v>0</v>
      </c>
      <c r="D172" s="57">
        <v>0</v>
      </c>
      <c r="E172" s="52"/>
    </row>
    <row r="173" spans="1:5" hidden="1" x14ac:dyDescent="0.2">
      <c r="A173" s="56">
        <v>5412</v>
      </c>
      <c r="B173" s="52" t="s">
        <v>396</v>
      </c>
      <c r="C173" s="53">
        <v>0</v>
      </c>
      <c r="D173" s="57">
        <v>0</v>
      </c>
      <c r="E173" s="52"/>
    </row>
    <row r="174" spans="1:5" hidden="1" x14ac:dyDescent="0.2">
      <c r="A174" s="56">
        <v>5420</v>
      </c>
      <c r="B174" s="52" t="s">
        <v>397</v>
      </c>
      <c r="C174" s="53">
        <v>0</v>
      </c>
      <c r="D174" s="57">
        <v>0</v>
      </c>
      <c r="E174" s="52"/>
    </row>
    <row r="175" spans="1:5" hidden="1" x14ac:dyDescent="0.2">
      <c r="A175" s="56">
        <v>5421</v>
      </c>
      <c r="B175" s="52" t="s">
        <v>398</v>
      </c>
      <c r="C175" s="53">
        <v>0</v>
      </c>
      <c r="D175" s="57">
        <v>0</v>
      </c>
      <c r="E175" s="52"/>
    </row>
    <row r="176" spans="1:5" hidden="1" x14ac:dyDescent="0.2">
      <c r="A176" s="56">
        <v>5422</v>
      </c>
      <c r="B176" s="52" t="s">
        <v>399</v>
      </c>
      <c r="C176" s="53">
        <v>0</v>
      </c>
      <c r="D176" s="57">
        <v>0</v>
      </c>
      <c r="E176" s="52"/>
    </row>
    <row r="177" spans="1:5" hidden="1" x14ac:dyDescent="0.2">
      <c r="A177" s="56">
        <v>5430</v>
      </c>
      <c r="B177" s="52" t="s">
        <v>400</v>
      </c>
      <c r="C177" s="53">
        <v>0</v>
      </c>
      <c r="D177" s="57">
        <v>0</v>
      </c>
      <c r="E177" s="52"/>
    </row>
    <row r="178" spans="1:5" hidden="1" x14ac:dyDescent="0.2">
      <c r="A178" s="56">
        <v>5431</v>
      </c>
      <c r="B178" s="52" t="s">
        <v>401</v>
      </c>
      <c r="C178" s="53">
        <v>0</v>
      </c>
      <c r="D178" s="57">
        <v>0</v>
      </c>
      <c r="E178" s="52"/>
    </row>
    <row r="179" spans="1:5" hidden="1" x14ac:dyDescent="0.2">
      <c r="A179" s="56">
        <v>5432</v>
      </c>
      <c r="B179" s="52" t="s">
        <v>402</v>
      </c>
      <c r="C179" s="53">
        <v>0</v>
      </c>
      <c r="D179" s="57">
        <v>0</v>
      </c>
      <c r="E179" s="52"/>
    </row>
    <row r="180" spans="1:5" hidden="1" x14ac:dyDescent="0.2">
      <c r="A180" s="56">
        <v>5440</v>
      </c>
      <c r="B180" s="52" t="s">
        <v>403</v>
      </c>
      <c r="C180" s="53">
        <v>0</v>
      </c>
      <c r="D180" s="57">
        <v>0</v>
      </c>
      <c r="E180" s="52"/>
    </row>
    <row r="181" spans="1:5" hidden="1" x14ac:dyDescent="0.2">
      <c r="A181" s="56">
        <v>5441</v>
      </c>
      <c r="B181" s="52" t="s">
        <v>403</v>
      </c>
      <c r="C181" s="53">
        <v>0</v>
      </c>
      <c r="D181" s="57">
        <v>0</v>
      </c>
      <c r="E181" s="52"/>
    </row>
    <row r="182" spans="1:5" hidden="1" x14ac:dyDescent="0.2">
      <c r="A182" s="56">
        <v>5450</v>
      </c>
      <c r="B182" s="52" t="s">
        <v>404</v>
      </c>
      <c r="C182" s="53">
        <v>0</v>
      </c>
      <c r="D182" s="57">
        <v>0</v>
      </c>
      <c r="E182" s="52"/>
    </row>
    <row r="183" spans="1:5" x14ac:dyDescent="0.2">
      <c r="A183" s="56">
        <v>5451</v>
      </c>
      <c r="B183" s="52" t="s">
        <v>405</v>
      </c>
      <c r="C183" s="53">
        <v>0</v>
      </c>
      <c r="D183" s="57">
        <v>0</v>
      </c>
      <c r="E183" s="52"/>
    </row>
    <row r="184" spans="1:5" x14ac:dyDescent="0.2">
      <c r="A184" s="56">
        <v>5452</v>
      </c>
      <c r="B184" s="52" t="s">
        <v>406</v>
      </c>
      <c r="C184" s="53">
        <v>0</v>
      </c>
      <c r="D184" s="57">
        <v>0</v>
      </c>
      <c r="E184" s="52"/>
    </row>
    <row r="185" spans="1:5" x14ac:dyDescent="0.2">
      <c r="A185" s="56">
        <v>5500</v>
      </c>
      <c r="B185" s="52" t="s">
        <v>407</v>
      </c>
      <c r="C185" s="53">
        <v>937495.27000000014</v>
      </c>
      <c r="D185" s="57">
        <v>8.5346550963470713E-2</v>
      </c>
      <c r="E185" s="52"/>
    </row>
    <row r="186" spans="1:5" x14ac:dyDescent="0.2">
      <c r="A186" s="56">
        <v>5510</v>
      </c>
      <c r="B186" s="52" t="s">
        <v>408</v>
      </c>
      <c r="C186" s="53">
        <v>937495.27000000014</v>
      </c>
      <c r="D186" s="57">
        <v>8.5346550963470713E-2</v>
      </c>
      <c r="E186" s="52"/>
    </row>
    <row r="187" spans="1:5" x14ac:dyDescent="0.2">
      <c r="A187" s="56">
        <v>5511</v>
      </c>
      <c r="B187" s="52" t="s">
        <v>409</v>
      </c>
      <c r="C187" s="53">
        <v>0</v>
      </c>
      <c r="D187" s="57">
        <v>0</v>
      </c>
      <c r="E187" s="52"/>
    </row>
    <row r="188" spans="1:5" x14ac:dyDescent="0.2">
      <c r="A188" s="56">
        <v>5512</v>
      </c>
      <c r="B188" s="52" t="s">
        <v>410</v>
      </c>
      <c r="C188" s="53">
        <v>0</v>
      </c>
      <c r="D188" s="57">
        <v>0</v>
      </c>
      <c r="E188" s="52"/>
    </row>
    <row r="189" spans="1:5" x14ac:dyDescent="0.2">
      <c r="A189" s="56">
        <v>5513</v>
      </c>
      <c r="B189" s="52" t="s">
        <v>411</v>
      </c>
      <c r="C189" s="53">
        <v>666635.04</v>
      </c>
      <c r="D189" s="57">
        <v>6.0688307702496815E-2</v>
      </c>
      <c r="E189" s="52"/>
    </row>
    <row r="190" spans="1:5" hidden="1" x14ac:dyDescent="0.2">
      <c r="A190" s="56">
        <v>5514</v>
      </c>
      <c r="B190" s="52" t="s">
        <v>412</v>
      </c>
      <c r="C190" s="53">
        <v>0</v>
      </c>
      <c r="D190" s="57">
        <v>0</v>
      </c>
      <c r="E190" s="52"/>
    </row>
    <row r="191" spans="1:5" hidden="1" x14ac:dyDescent="0.2">
      <c r="A191" s="56">
        <v>5515</v>
      </c>
      <c r="B191" s="52" t="s">
        <v>413</v>
      </c>
      <c r="C191" s="53">
        <v>0</v>
      </c>
      <c r="D191" s="57">
        <v>0</v>
      </c>
      <c r="E191" s="52"/>
    </row>
    <row r="192" spans="1:5" hidden="1" x14ac:dyDescent="0.2">
      <c r="A192" s="56">
        <v>5516</v>
      </c>
      <c r="B192" s="52" t="s">
        <v>414</v>
      </c>
      <c r="C192" s="53">
        <v>0</v>
      </c>
      <c r="D192" s="57">
        <v>0</v>
      </c>
      <c r="E192" s="52"/>
    </row>
    <row r="193" spans="1:5" hidden="1" x14ac:dyDescent="0.2">
      <c r="A193" s="56">
        <v>5517</v>
      </c>
      <c r="B193" s="52" t="s">
        <v>415</v>
      </c>
      <c r="C193" s="53">
        <v>0</v>
      </c>
      <c r="D193" s="57">
        <v>0</v>
      </c>
      <c r="E193" s="52"/>
    </row>
    <row r="194" spans="1:5" hidden="1" x14ac:dyDescent="0.2">
      <c r="A194" s="56">
        <v>5518</v>
      </c>
      <c r="B194" s="52" t="s">
        <v>416</v>
      </c>
      <c r="C194" s="53">
        <v>0</v>
      </c>
      <c r="D194" s="57">
        <v>0</v>
      </c>
      <c r="E194" s="52"/>
    </row>
    <row r="195" spans="1:5" hidden="1" x14ac:dyDescent="0.2">
      <c r="A195" s="56">
        <v>5520</v>
      </c>
      <c r="B195" s="52" t="s">
        <v>417</v>
      </c>
      <c r="C195" s="53">
        <v>0</v>
      </c>
      <c r="D195" s="57">
        <v>0</v>
      </c>
      <c r="E195" s="52"/>
    </row>
    <row r="196" spans="1:5" hidden="1" x14ac:dyDescent="0.2">
      <c r="A196" s="56">
        <v>5521</v>
      </c>
      <c r="B196" s="52" t="s">
        <v>418</v>
      </c>
      <c r="C196" s="53">
        <v>0</v>
      </c>
      <c r="D196" s="57">
        <v>0</v>
      </c>
      <c r="E196" s="52"/>
    </row>
    <row r="197" spans="1:5" hidden="1" x14ac:dyDescent="0.2">
      <c r="A197" s="56">
        <v>5522</v>
      </c>
      <c r="B197" s="52" t="s">
        <v>419</v>
      </c>
      <c r="C197" s="53">
        <v>0</v>
      </c>
      <c r="D197" s="57">
        <v>0</v>
      </c>
      <c r="E197" s="52"/>
    </row>
    <row r="198" spans="1:5" hidden="1" x14ac:dyDescent="0.2">
      <c r="A198" s="56">
        <v>5530</v>
      </c>
      <c r="B198" s="52" t="s">
        <v>420</v>
      </c>
      <c r="C198" s="53">
        <v>0</v>
      </c>
      <c r="D198" s="57">
        <v>0</v>
      </c>
      <c r="E198" s="52"/>
    </row>
    <row r="199" spans="1:5" hidden="1" x14ac:dyDescent="0.2">
      <c r="A199" s="56">
        <v>5531</v>
      </c>
      <c r="B199" s="52" t="s">
        <v>421</v>
      </c>
      <c r="C199" s="53">
        <v>0</v>
      </c>
      <c r="D199" s="57">
        <v>0</v>
      </c>
      <c r="E199" s="52"/>
    </row>
    <row r="200" spans="1:5" hidden="1" x14ac:dyDescent="0.2">
      <c r="A200" s="56">
        <v>5532</v>
      </c>
      <c r="B200" s="52" t="s">
        <v>422</v>
      </c>
      <c r="C200" s="53">
        <v>0</v>
      </c>
      <c r="D200" s="57">
        <v>0</v>
      </c>
      <c r="E200" s="52"/>
    </row>
    <row r="201" spans="1:5" hidden="1" x14ac:dyDescent="0.2">
      <c r="A201" s="56">
        <v>5533</v>
      </c>
      <c r="B201" s="52" t="s">
        <v>423</v>
      </c>
      <c r="C201" s="53">
        <v>0</v>
      </c>
      <c r="D201" s="57">
        <v>0</v>
      </c>
      <c r="E201" s="52"/>
    </row>
    <row r="202" spans="1:5" hidden="1" x14ac:dyDescent="0.2">
      <c r="A202" s="56">
        <v>5534</v>
      </c>
      <c r="B202" s="52" t="s">
        <v>424</v>
      </c>
      <c r="C202" s="53">
        <v>0</v>
      </c>
      <c r="D202" s="57">
        <v>0</v>
      </c>
      <c r="E202" s="52"/>
    </row>
    <row r="203" spans="1:5" hidden="1" x14ac:dyDescent="0.2">
      <c r="A203" s="56">
        <v>5535</v>
      </c>
      <c r="B203" s="52" t="s">
        <v>425</v>
      </c>
      <c r="C203" s="53">
        <v>0</v>
      </c>
      <c r="D203" s="57">
        <v>0</v>
      </c>
      <c r="E203" s="52"/>
    </row>
    <row r="204" spans="1:5" hidden="1" x14ac:dyDescent="0.2">
      <c r="A204" s="56">
        <v>5540</v>
      </c>
      <c r="B204" s="52" t="s">
        <v>426</v>
      </c>
      <c r="C204" s="53">
        <v>0</v>
      </c>
      <c r="D204" s="57">
        <v>0</v>
      </c>
      <c r="E204" s="52"/>
    </row>
    <row r="205" spans="1:5" hidden="1" x14ac:dyDescent="0.2">
      <c r="A205" s="56">
        <v>5541</v>
      </c>
      <c r="B205" s="52" t="s">
        <v>426</v>
      </c>
      <c r="C205" s="53">
        <v>0</v>
      </c>
      <c r="D205" s="57">
        <v>0</v>
      </c>
      <c r="E205" s="52"/>
    </row>
    <row r="206" spans="1:5" hidden="1" x14ac:dyDescent="0.2">
      <c r="A206" s="56">
        <v>5550</v>
      </c>
      <c r="B206" s="52" t="s">
        <v>427</v>
      </c>
      <c r="C206" s="53">
        <v>0</v>
      </c>
      <c r="D206" s="57">
        <v>0</v>
      </c>
      <c r="E206" s="52"/>
    </row>
    <row r="207" spans="1:5" hidden="1" x14ac:dyDescent="0.2">
      <c r="A207" s="56">
        <v>5551</v>
      </c>
      <c r="B207" s="52" t="s">
        <v>427</v>
      </c>
      <c r="C207" s="53">
        <v>0</v>
      </c>
      <c r="D207" s="57">
        <v>0</v>
      </c>
      <c r="E207" s="52"/>
    </row>
    <row r="208" spans="1:5" hidden="1" x14ac:dyDescent="0.2">
      <c r="A208" s="56">
        <v>5590</v>
      </c>
      <c r="B208" s="52" t="s">
        <v>428</v>
      </c>
      <c r="C208" s="53">
        <v>0</v>
      </c>
      <c r="D208" s="57">
        <v>0</v>
      </c>
      <c r="E208" s="52"/>
    </row>
    <row r="209" spans="1:6" hidden="1" x14ac:dyDescent="0.2">
      <c r="A209" s="56">
        <v>5591</v>
      </c>
      <c r="B209" s="52" t="s">
        <v>429</v>
      </c>
      <c r="C209" s="53">
        <v>0</v>
      </c>
      <c r="D209" s="57">
        <v>0</v>
      </c>
      <c r="E209" s="52"/>
    </row>
    <row r="210" spans="1:6" hidden="1" x14ac:dyDescent="0.2">
      <c r="A210" s="56">
        <v>5592</v>
      </c>
      <c r="B210" s="52" t="s">
        <v>430</v>
      </c>
      <c r="C210" s="53">
        <v>0</v>
      </c>
      <c r="D210" s="57">
        <v>0</v>
      </c>
      <c r="E210" s="52"/>
    </row>
    <row r="211" spans="1:6" hidden="1" x14ac:dyDescent="0.2">
      <c r="A211" s="56">
        <v>5593</v>
      </c>
      <c r="B211" s="52" t="s">
        <v>431</v>
      </c>
      <c r="C211" s="53">
        <v>0</v>
      </c>
      <c r="D211" s="57">
        <v>0</v>
      </c>
      <c r="E211" s="52"/>
    </row>
    <row r="212" spans="1:6" hidden="1" x14ac:dyDescent="0.2">
      <c r="A212" s="56">
        <v>5594</v>
      </c>
      <c r="B212" s="52" t="s">
        <v>432</v>
      </c>
      <c r="C212" s="53">
        <v>0</v>
      </c>
      <c r="D212" s="57">
        <v>0</v>
      </c>
      <c r="E212" s="52"/>
    </row>
    <row r="213" spans="1:6" hidden="1" x14ac:dyDescent="0.2">
      <c r="A213" s="56">
        <v>5595</v>
      </c>
      <c r="B213" s="52" t="s">
        <v>433</v>
      </c>
      <c r="C213" s="53">
        <v>0</v>
      </c>
      <c r="D213" s="57">
        <v>0</v>
      </c>
      <c r="E213" s="52"/>
    </row>
    <row r="214" spans="1:6" hidden="1" x14ac:dyDescent="0.2">
      <c r="A214" s="56">
        <v>5596</v>
      </c>
      <c r="B214" s="52" t="s">
        <v>321</v>
      </c>
      <c r="C214" s="53">
        <v>0</v>
      </c>
      <c r="D214" s="57">
        <v>0</v>
      </c>
      <c r="E214" s="52"/>
    </row>
    <row r="215" spans="1:6" hidden="1" x14ac:dyDescent="0.2">
      <c r="A215" s="56">
        <v>5597</v>
      </c>
      <c r="B215" s="52" t="s">
        <v>434</v>
      </c>
      <c r="C215" s="53">
        <v>0</v>
      </c>
      <c r="D215" s="57">
        <v>0</v>
      </c>
      <c r="E215" s="52"/>
    </row>
    <row r="216" spans="1:6" hidden="1" x14ac:dyDescent="0.2">
      <c r="A216" s="56">
        <v>5598</v>
      </c>
      <c r="B216" s="52" t="s">
        <v>435</v>
      </c>
      <c r="C216" s="53">
        <v>0</v>
      </c>
      <c r="D216" s="57">
        <v>0</v>
      </c>
      <c r="E216" s="52"/>
    </row>
    <row r="217" spans="1:6" hidden="1" x14ac:dyDescent="0.2">
      <c r="A217" s="56">
        <v>5599</v>
      </c>
      <c r="B217" s="52" t="s">
        <v>436</v>
      </c>
      <c r="C217" s="53">
        <v>0</v>
      </c>
      <c r="D217" s="57">
        <v>0</v>
      </c>
      <c r="E217" s="52"/>
    </row>
    <row r="218" spans="1:6" x14ac:dyDescent="0.2">
      <c r="A218" s="56">
        <v>5515</v>
      </c>
      <c r="B218" s="52" t="s">
        <v>413</v>
      </c>
      <c r="C218" s="53">
        <v>265002.82</v>
      </c>
      <c r="D218" s="57">
        <v>2.4125003513450743E-2</v>
      </c>
      <c r="E218" s="52"/>
    </row>
    <row r="219" spans="1:6" x14ac:dyDescent="0.2">
      <c r="A219" s="56">
        <v>5517</v>
      </c>
      <c r="B219" s="52" t="s">
        <v>415</v>
      </c>
      <c r="C219" s="53">
        <v>5857.41</v>
      </c>
      <c r="D219" s="57">
        <v>5.3323974752314519E-4</v>
      </c>
      <c r="E219" s="52"/>
    </row>
    <row r="220" spans="1:6" x14ac:dyDescent="0.2">
      <c r="A220" s="56">
        <v>5600</v>
      </c>
      <c r="B220" s="52" t="s">
        <v>437</v>
      </c>
      <c r="C220" s="53">
        <v>0</v>
      </c>
      <c r="D220" s="57">
        <v>0</v>
      </c>
      <c r="E220" s="52"/>
    </row>
    <row r="221" spans="1:6" x14ac:dyDescent="0.2">
      <c r="A221" s="56">
        <v>5610</v>
      </c>
      <c r="B221" s="52" t="s">
        <v>438</v>
      </c>
      <c r="C221" s="53">
        <v>0</v>
      </c>
      <c r="D221" s="57">
        <v>0</v>
      </c>
      <c r="E221" s="52"/>
    </row>
    <row r="222" spans="1:6" x14ac:dyDescent="0.2">
      <c r="A222" s="56">
        <v>5611</v>
      </c>
      <c r="B222" s="52" t="s">
        <v>439</v>
      </c>
      <c r="C222" s="53">
        <v>0</v>
      </c>
      <c r="D222" s="57">
        <v>0</v>
      </c>
      <c r="E222" s="52"/>
    </row>
    <row r="224" spans="1:6" x14ac:dyDescent="0.2">
      <c r="B224" s="14" t="s">
        <v>241</v>
      </c>
      <c r="C224" s="151"/>
      <c r="D224" s="152"/>
      <c r="E224" s="152"/>
      <c r="F224" s="152"/>
    </row>
    <row r="225" spans="2:6" x14ac:dyDescent="0.2">
      <c r="B225" s="151"/>
      <c r="C225" s="151"/>
      <c r="D225" s="152"/>
      <c r="E225" s="152"/>
      <c r="F225" s="152"/>
    </row>
    <row r="226" spans="2:6" x14ac:dyDescent="0.2">
      <c r="B226" s="152"/>
    </row>
  </sheetData>
  <mergeCells count="3">
    <mergeCell ref="A1:C1"/>
    <mergeCell ref="A2:C2"/>
    <mergeCell ref="A3:C3"/>
  </mergeCells>
  <pageMargins left="0.7" right="0.7" top="0.75" bottom="0.75" header="0.3" footer="0.3"/>
  <pageSetup paperSize="9" scale="63"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x14ac:dyDescent="0.2">
      <c r="A1" s="853" t="s">
        <v>645</v>
      </c>
      <c r="B1" s="853"/>
      <c r="C1" s="853"/>
      <c r="D1" s="153" t="s">
        <v>98</v>
      </c>
      <c r="E1" s="154">
        <v>2020</v>
      </c>
    </row>
    <row r="2" spans="1:5" x14ac:dyDescent="0.2">
      <c r="A2" s="853" t="s">
        <v>442</v>
      </c>
      <c r="B2" s="853"/>
      <c r="C2" s="853"/>
      <c r="D2" s="153" t="s">
        <v>100</v>
      </c>
      <c r="E2" s="154" t="s">
        <v>441</v>
      </c>
    </row>
    <row r="3" spans="1:5" x14ac:dyDescent="0.2">
      <c r="A3" s="853" t="s">
        <v>646</v>
      </c>
      <c r="B3" s="853"/>
      <c r="C3" s="853"/>
      <c r="D3" s="153" t="s">
        <v>102</v>
      </c>
      <c r="E3" s="154">
        <v>4</v>
      </c>
    </row>
    <row r="5" spans="1:5" x14ac:dyDescent="0.2">
      <c r="A5" s="61" t="s">
        <v>103</v>
      </c>
      <c r="B5" s="62"/>
      <c r="C5" s="62"/>
      <c r="D5" s="62"/>
      <c r="E5" s="62"/>
    </row>
    <row r="6" spans="1:5" x14ac:dyDescent="0.2">
      <c r="A6" s="62" t="s">
        <v>443</v>
      </c>
      <c r="B6" s="62"/>
      <c r="C6" s="62"/>
      <c r="D6" s="62"/>
      <c r="E6" s="62"/>
    </row>
    <row r="7" spans="1:5" x14ac:dyDescent="0.2">
      <c r="A7" s="63" t="s">
        <v>105</v>
      </c>
      <c r="B7" s="63" t="s">
        <v>106</v>
      </c>
      <c r="C7" s="63" t="s">
        <v>107</v>
      </c>
      <c r="D7" s="63" t="s">
        <v>108</v>
      </c>
      <c r="E7" s="63" t="s">
        <v>219</v>
      </c>
    </row>
    <row r="8" spans="1:5" x14ac:dyDescent="0.2">
      <c r="A8" s="64">
        <v>3110</v>
      </c>
      <c r="B8" s="60" t="s">
        <v>295</v>
      </c>
      <c r="C8" s="65">
        <v>1242756.1200000001</v>
      </c>
    </row>
    <row r="9" spans="1:5" x14ac:dyDescent="0.2">
      <c r="A9" s="64">
        <v>3120</v>
      </c>
      <c r="B9" s="60" t="s">
        <v>444</v>
      </c>
      <c r="C9" s="65">
        <v>24746066.140000001</v>
      </c>
    </row>
    <row r="10" spans="1:5" x14ac:dyDescent="0.2">
      <c r="A10" s="64">
        <v>3130</v>
      </c>
      <c r="B10" s="60" t="s">
        <v>445</v>
      </c>
      <c r="C10" s="65">
        <v>0</v>
      </c>
    </row>
    <row r="12" spans="1:5" x14ac:dyDescent="0.2">
      <c r="A12" s="62" t="s">
        <v>446</v>
      </c>
      <c r="B12" s="62"/>
      <c r="C12" s="62"/>
      <c r="D12" s="62"/>
      <c r="E12" s="62"/>
    </row>
    <row r="13" spans="1:5" x14ac:dyDescent="0.2">
      <c r="A13" s="63" t="s">
        <v>105</v>
      </c>
      <c r="B13" s="63" t="s">
        <v>106</v>
      </c>
      <c r="C13" s="63" t="s">
        <v>107</v>
      </c>
      <c r="D13" s="63" t="s">
        <v>447</v>
      </c>
      <c r="E13" s="63"/>
    </row>
    <row r="14" spans="1:5" x14ac:dyDescent="0.2">
      <c r="A14" s="64">
        <v>3210</v>
      </c>
      <c r="B14" s="60" t="s">
        <v>448</v>
      </c>
      <c r="C14" s="65">
        <v>-201630.49</v>
      </c>
    </row>
    <row r="15" spans="1:5" x14ac:dyDescent="0.2">
      <c r="A15" s="64">
        <v>3220</v>
      </c>
      <c r="B15" s="60" t="s">
        <v>449</v>
      </c>
      <c r="C15" s="65">
        <v>-784781.11</v>
      </c>
    </row>
    <row r="16" spans="1:5" x14ac:dyDescent="0.2">
      <c r="A16" s="64">
        <v>3230</v>
      </c>
      <c r="B16" s="60" t="s">
        <v>450</v>
      </c>
      <c r="C16" s="65">
        <v>0</v>
      </c>
    </row>
    <row r="17" spans="1:3" x14ac:dyDescent="0.2">
      <c r="A17" s="64">
        <v>3231</v>
      </c>
      <c r="B17" s="60" t="s">
        <v>451</v>
      </c>
      <c r="C17" s="65">
        <v>0</v>
      </c>
    </row>
    <row r="18" spans="1:3" x14ac:dyDescent="0.2">
      <c r="A18" s="64">
        <v>3232</v>
      </c>
      <c r="B18" s="60" t="s">
        <v>452</v>
      </c>
      <c r="C18" s="65">
        <v>0</v>
      </c>
    </row>
    <row r="19" spans="1:3" x14ac:dyDescent="0.2">
      <c r="A19" s="64">
        <v>3233</v>
      </c>
      <c r="B19" s="60" t="s">
        <v>453</v>
      </c>
      <c r="C19" s="65">
        <v>0</v>
      </c>
    </row>
    <row r="20" spans="1:3" x14ac:dyDescent="0.2">
      <c r="A20" s="64">
        <v>3239</v>
      </c>
      <c r="B20" s="60" t="s">
        <v>454</v>
      </c>
      <c r="C20" s="65">
        <v>0</v>
      </c>
    </row>
    <row r="21" spans="1:3" x14ac:dyDescent="0.2">
      <c r="A21" s="64">
        <v>3240</v>
      </c>
      <c r="B21" s="60" t="s">
        <v>455</v>
      </c>
      <c r="C21" s="65">
        <v>0</v>
      </c>
    </row>
    <row r="22" spans="1:3" x14ac:dyDescent="0.2">
      <c r="A22" s="64">
        <v>3241</v>
      </c>
      <c r="B22" s="60" t="s">
        <v>456</v>
      </c>
      <c r="C22" s="65">
        <v>0</v>
      </c>
    </row>
    <row r="23" spans="1:3" x14ac:dyDescent="0.2">
      <c r="A23" s="64">
        <v>3242</v>
      </c>
      <c r="B23" s="60" t="s">
        <v>457</v>
      </c>
      <c r="C23" s="65">
        <v>0</v>
      </c>
    </row>
    <row r="24" spans="1:3" x14ac:dyDescent="0.2">
      <c r="A24" s="64">
        <v>3243</v>
      </c>
      <c r="B24" s="60" t="s">
        <v>458</v>
      </c>
      <c r="C24" s="65">
        <v>0</v>
      </c>
    </row>
    <row r="25" spans="1:3" x14ac:dyDescent="0.2">
      <c r="A25" s="64">
        <v>3250</v>
      </c>
      <c r="B25" s="60" t="s">
        <v>459</v>
      </c>
      <c r="C25" s="65">
        <v>-461566.86</v>
      </c>
    </row>
    <row r="26" spans="1:3" x14ac:dyDescent="0.2">
      <c r="A26" s="64">
        <v>3251</v>
      </c>
      <c r="B26" s="60" t="s">
        <v>460</v>
      </c>
      <c r="C26" s="65">
        <v>0</v>
      </c>
    </row>
    <row r="27" spans="1:3" x14ac:dyDescent="0.2">
      <c r="A27" s="64">
        <v>3252</v>
      </c>
      <c r="B27" s="60" t="s">
        <v>461</v>
      </c>
      <c r="C27" s="65">
        <v>-461566.86</v>
      </c>
    </row>
    <row r="29" spans="1:3" x14ac:dyDescent="0.2">
      <c r="B29" s="14" t="s">
        <v>241</v>
      </c>
    </row>
  </sheetData>
  <mergeCells count="3">
    <mergeCell ref="A1:C1"/>
    <mergeCell ref="A2:C2"/>
    <mergeCell ref="A3:C3"/>
  </mergeCells>
  <pageMargins left="0.7" right="0.7" top="0.75" bottom="0.75" header="0.3" footer="0.3"/>
  <pageSetup paperSize="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3"/>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16384" width="9.140625" style="60"/>
  </cols>
  <sheetData>
    <row r="1" spans="1:5" s="66" customFormat="1" x14ac:dyDescent="0.25">
      <c r="A1" s="853" t="s">
        <v>645</v>
      </c>
      <c r="B1" s="853"/>
      <c r="C1" s="853"/>
      <c r="D1" s="153" t="s">
        <v>98</v>
      </c>
      <c r="E1" s="154">
        <v>2020</v>
      </c>
    </row>
    <row r="2" spans="1:5" s="66" customFormat="1" x14ac:dyDescent="0.25">
      <c r="A2" s="853" t="s">
        <v>462</v>
      </c>
      <c r="B2" s="853"/>
      <c r="C2" s="853"/>
      <c r="D2" s="153" t="s">
        <v>100</v>
      </c>
      <c r="E2" s="154" t="s">
        <v>441</v>
      </c>
    </row>
    <row r="3" spans="1:5" s="66" customFormat="1" x14ac:dyDescent="0.25">
      <c r="A3" s="853" t="s">
        <v>646</v>
      </c>
      <c r="B3" s="853"/>
      <c r="C3" s="853"/>
      <c r="D3" s="153" t="s">
        <v>102</v>
      </c>
      <c r="E3" s="154">
        <v>4</v>
      </c>
    </row>
    <row r="4" spans="1:5" x14ac:dyDescent="0.2">
      <c r="A4" s="61" t="s">
        <v>103</v>
      </c>
      <c r="B4" s="62"/>
      <c r="C4" s="62"/>
      <c r="D4" s="62"/>
      <c r="E4" s="62"/>
    </row>
    <row r="6" spans="1:5" x14ac:dyDescent="0.2">
      <c r="A6" s="62" t="s">
        <v>463</v>
      </c>
      <c r="B6" s="62"/>
      <c r="C6" s="62"/>
      <c r="D6" s="62"/>
      <c r="E6" s="62"/>
    </row>
    <row r="7" spans="1:5" x14ac:dyDescent="0.2">
      <c r="A7" s="63" t="s">
        <v>105</v>
      </c>
      <c r="B7" s="63" t="s">
        <v>106</v>
      </c>
      <c r="C7" s="63" t="s">
        <v>464</v>
      </c>
      <c r="D7" s="63" t="s">
        <v>465</v>
      </c>
      <c r="E7" s="63"/>
    </row>
    <row r="8" spans="1:5" x14ac:dyDescent="0.2">
      <c r="A8" s="64">
        <v>1111</v>
      </c>
      <c r="B8" s="60" t="s">
        <v>466</v>
      </c>
      <c r="C8" s="65">
        <v>10000</v>
      </c>
      <c r="D8" s="65">
        <v>3000</v>
      </c>
    </row>
    <row r="9" spans="1:5" x14ac:dyDescent="0.2">
      <c r="A9" s="64">
        <v>1112</v>
      </c>
      <c r="B9" s="60" t="s">
        <v>467</v>
      </c>
      <c r="C9" s="65">
        <v>2881235.87</v>
      </c>
      <c r="D9" s="65">
        <v>2186880.3400000101</v>
      </c>
    </row>
    <row r="10" spans="1:5" x14ac:dyDescent="0.2">
      <c r="A10" s="64">
        <v>1113</v>
      </c>
      <c r="B10" s="60" t="s">
        <v>468</v>
      </c>
      <c r="C10" s="65">
        <v>0</v>
      </c>
      <c r="D10" s="65">
        <v>0</v>
      </c>
    </row>
    <row r="11" spans="1:5" x14ac:dyDescent="0.2">
      <c r="A11" s="64">
        <v>1114</v>
      </c>
      <c r="B11" s="60" t="s">
        <v>109</v>
      </c>
      <c r="C11" s="65">
        <v>0</v>
      </c>
      <c r="D11" s="65">
        <v>0</v>
      </c>
    </row>
    <row r="12" spans="1:5" x14ac:dyDescent="0.2">
      <c r="A12" s="64">
        <v>1115</v>
      </c>
      <c r="B12" s="60" t="s">
        <v>110</v>
      </c>
      <c r="C12" s="65">
        <v>0</v>
      </c>
      <c r="D12" s="65">
        <v>0</v>
      </c>
    </row>
    <row r="13" spans="1:5" x14ac:dyDescent="0.2">
      <c r="A13" s="64">
        <v>1116</v>
      </c>
      <c r="B13" s="60" t="s">
        <v>469</v>
      </c>
      <c r="C13" s="65">
        <v>0</v>
      </c>
      <c r="D13" s="65">
        <v>0</v>
      </c>
    </row>
    <row r="14" spans="1:5" x14ac:dyDescent="0.2">
      <c r="A14" s="64">
        <v>1119</v>
      </c>
      <c r="B14" s="60" t="s">
        <v>470</v>
      </c>
      <c r="C14" s="65">
        <v>0</v>
      </c>
      <c r="D14" s="65">
        <v>0</v>
      </c>
    </row>
    <row r="15" spans="1:5" x14ac:dyDescent="0.2">
      <c r="A15" s="64">
        <v>1110</v>
      </c>
      <c r="B15" s="60" t="s">
        <v>471</v>
      </c>
      <c r="C15" s="65">
        <v>2891235.87</v>
      </c>
      <c r="D15" s="65">
        <v>2189880.3400000101</v>
      </c>
    </row>
    <row r="18" spans="1:5" x14ac:dyDescent="0.2">
      <c r="A18" s="62" t="s">
        <v>472</v>
      </c>
      <c r="B18" s="62"/>
      <c r="C18" s="62"/>
      <c r="D18" s="62"/>
      <c r="E18" s="62"/>
    </row>
    <row r="19" spans="1:5" x14ac:dyDescent="0.2">
      <c r="A19" s="63" t="s">
        <v>105</v>
      </c>
      <c r="B19" s="63" t="s">
        <v>106</v>
      </c>
      <c r="C19" s="63" t="s">
        <v>107</v>
      </c>
      <c r="D19" s="63" t="s">
        <v>473</v>
      </c>
      <c r="E19" s="63" t="s">
        <v>474</v>
      </c>
    </row>
    <row r="20" spans="1:5" x14ac:dyDescent="0.2">
      <c r="A20" s="64">
        <v>1230</v>
      </c>
      <c r="B20" s="60" t="s">
        <v>158</v>
      </c>
      <c r="C20" s="65">
        <v>0</v>
      </c>
      <c r="D20" s="60">
        <v>0</v>
      </c>
      <c r="E20" s="60">
        <v>0</v>
      </c>
    </row>
    <row r="21" spans="1:5" x14ac:dyDescent="0.2">
      <c r="A21" s="64">
        <v>1231</v>
      </c>
      <c r="B21" s="60" t="s">
        <v>159</v>
      </c>
      <c r="C21" s="65">
        <v>0</v>
      </c>
      <c r="D21" s="60">
        <v>0</v>
      </c>
      <c r="E21" s="60">
        <v>0</v>
      </c>
    </row>
    <row r="22" spans="1:5" x14ac:dyDescent="0.2">
      <c r="A22" s="64">
        <v>1232</v>
      </c>
      <c r="B22" s="60" t="s">
        <v>160</v>
      </c>
      <c r="C22" s="65">
        <v>0</v>
      </c>
      <c r="D22" s="60">
        <v>0</v>
      </c>
      <c r="E22" s="60">
        <v>0</v>
      </c>
    </row>
    <row r="23" spans="1:5" x14ac:dyDescent="0.2">
      <c r="A23" s="64">
        <v>1233</v>
      </c>
      <c r="B23" s="60" t="s">
        <v>161</v>
      </c>
      <c r="C23" s="65">
        <v>0</v>
      </c>
      <c r="D23" s="60">
        <v>0</v>
      </c>
      <c r="E23" s="60">
        <v>0</v>
      </c>
    </row>
    <row r="24" spans="1:5" x14ac:dyDescent="0.2">
      <c r="A24" s="64">
        <v>1234</v>
      </c>
      <c r="B24" s="60" t="s">
        <v>162</v>
      </c>
      <c r="C24" s="65">
        <v>0</v>
      </c>
      <c r="D24" s="60">
        <v>0</v>
      </c>
      <c r="E24" s="60">
        <v>0</v>
      </c>
    </row>
    <row r="25" spans="1:5" x14ac:dyDescent="0.2">
      <c r="A25" s="64">
        <v>1235</v>
      </c>
      <c r="B25" s="60" t="s">
        <v>163</v>
      </c>
      <c r="C25" s="65">
        <v>0</v>
      </c>
      <c r="D25" s="60">
        <v>0</v>
      </c>
      <c r="E25" s="60">
        <v>0</v>
      </c>
    </row>
    <row r="26" spans="1:5" x14ac:dyDescent="0.2">
      <c r="A26" s="64">
        <v>1236</v>
      </c>
      <c r="B26" s="60" t="s">
        <v>164</v>
      </c>
      <c r="C26" s="65">
        <v>0</v>
      </c>
      <c r="D26" s="60">
        <v>0</v>
      </c>
      <c r="E26" s="60">
        <v>0</v>
      </c>
    </row>
    <row r="27" spans="1:5" x14ac:dyDescent="0.2">
      <c r="A27" s="64">
        <v>1239</v>
      </c>
      <c r="B27" s="60" t="s">
        <v>165</v>
      </c>
      <c r="C27" s="65">
        <v>0</v>
      </c>
      <c r="D27" s="60">
        <v>0</v>
      </c>
      <c r="E27" s="60">
        <v>0</v>
      </c>
    </row>
    <row r="28" spans="1:5" x14ac:dyDescent="0.2">
      <c r="A28" s="64">
        <v>1240</v>
      </c>
      <c r="B28" s="60" t="s">
        <v>166</v>
      </c>
      <c r="C28" s="65">
        <v>10600</v>
      </c>
      <c r="D28" s="60">
        <v>0</v>
      </c>
      <c r="E28" s="60">
        <v>10600</v>
      </c>
    </row>
    <row r="29" spans="1:5" x14ac:dyDescent="0.2">
      <c r="A29" s="64">
        <v>1241</v>
      </c>
      <c r="B29" s="60" t="s">
        <v>167</v>
      </c>
      <c r="C29" s="65">
        <v>10600</v>
      </c>
      <c r="D29" s="60">
        <v>0</v>
      </c>
      <c r="E29" s="60">
        <v>10600</v>
      </c>
    </row>
    <row r="30" spans="1:5" x14ac:dyDescent="0.2">
      <c r="A30" s="64">
        <v>1242</v>
      </c>
      <c r="B30" s="60" t="s">
        <v>168</v>
      </c>
      <c r="C30" s="65">
        <v>0</v>
      </c>
      <c r="D30" s="60">
        <v>0</v>
      </c>
      <c r="E30" s="60">
        <v>0</v>
      </c>
    </row>
    <row r="31" spans="1:5" x14ac:dyDescent="0.2">
      <c r="A31" s="64">
        <v>1243</v>
      </c>
      <c r="B31" s="60" t="s">
        <v>169</v>
      </c>
      <c r="C31" s="65">
        <v>0</v>
      </c>
      <c r="D31" s="60">
        <v>0</v>
      </c>
      <c r="E31" s="60">
        <v>0</v>
      </c>
    </row>
    <row r="32" spans="1:5" x14ac:dyDescent="0.2">
      <c r="A32" s="64">
        <v>1244</v>
      </c>
      <c r="B32" s="60" t="s">
        <v>170</v>
      </c>
      <c r="C32" s="65">
        <v>0</v>
      </c>
      <c r="D32" s="60">
        <v>0</v>
      </c>
      <c r="E32" s="60">
        <v>0</v>
      </c>
    </row>
    <row r="33" spans="1:5" x14ac:dyDescent="0.2">
      <c r="A33" s="64">
        <v>1245</v>
      </c>
      <c r="B33" s="60" t="s">
        <v>171</v>
      </c>
      <c r="C33" s="65">
        <v>0</v>
      </c>
      <c r="D33" s="60">
        <v>0</v>
      </c>
      <c r="E33" s="60">
        <v>0</v>
      </c>
    </row>
    <row r="34" spans="1:5" x14ac:dyDescent="0.2">
      <c r="A34" s="64">
        <v>1246</v>
      </c>
      <c r="B34" s="60" t="s">
        <v>172</v>
      </c>
      <c r="C34" s="65">
        <v>0</v>
      </c>
      <c r="D34" s="60">
        <v>0</v>
      </c>
      <c r="E34" s="60">
        <v>0</v>
      </c>
    </row>
    <row r="35" spans="1:5" x14ac:dyDescent="0.2">
      <c r="A35" s="64">
        <v>1247</v>
      </c>
      <c r="B35" s="60" t="s">
        <v>173</v>
      </c>
      <c r="C35" s="65">
        <v>0</v>
      </c>
      <c r="D35" s="60">
        <v>0</v>
      </c>
      <c r="E35" s="60">
        <v>0</v>
      </c>
    </row>
    <row r="36" spans="1:5" x14ac:dyDescent="0.2">
      <c r="A36" s="64">
        <v>1248</v>
      </c>
      <c r="B36" s="60" t="s">
        <v>174</v>
      </c>
      <c r="C36" s="65">
        <v>0</v>
      </c>
      <c r="D36" s="60">
        <v>0</v>
      </c>
      <c r="E36" s="60">
        <v>0</v>
      </c>
    </row>
    <row r="37" spans="1:5" x14ac:dyDescent="0.2">
      <c r="A37" s="64">
        <v>1250</v>
      </c>
      <c r="B37" s="60" t="s">
        <v>178</v>
      </c>
      <c r="C37" s="65">
        <v>0</v>
      </c>
      <c r="D37" s="60">
        <v>0</v>
      </c>
      <c r="E37" s="60">
        <v>0</v>
      </c>
    </row>
    <row r="38" spans="1:5" x14ac:dyDescent="0.2">
      <c r="A38" s="64">
        <v>1251</v>
      </c>
      <c r="B38" s="60" t="s">
        <v>179</v>
      </c>
      <c r="C38" s="65">
        <v>0</v>
      </c>
      <c r="D38" s="60">
        <v>0</v>
      </c>
      <c r="E38" s="60">
        <v>0</v>
      </c>
    </row>
    <row r="39" spans="1:5" x14ac:dyDescent="0.2">
      <c r="A39" s="64">
        <v>1252</v>
      </c>
      <c r="B39" s="60" t="s">
        <v>180</v>
      </c>
      <c r="C39" s="65">
        <v>0</v>
      </c>
      <c r="D39" s="60">
        <v>0</v>
      </c>
      <c r="E39" s="60">
        <v>0</v>
      </c>
    </row>
    <row r="40" spans="1:5" x14ac:dyDescent="0.2">
      <c r="A40" s="64">
        <v>1253</v>
      </c>
      <c r="B40" s="60" t="s">
        <v>181</v>
      </c>
      <c r="C40" s="65">
        <v>0</v>
      </c>
      <c r="D40" s="60">
        <v>0</v>
      </c>
      <c r="E40" s="60">
        <v>0</v>
      </c>
    </row>
    <row r="41" spans="1:5" x14ac:dyDescent="0.2">
      <c r="A41" s="64">
        <v>1254</v>
      </c>
      <c r="B41" s="60" t="s">
        <v>182</v>
      </c>
      <c r="C41" s="65">
        <v>0</v>
      </c>
      <c r="D41" s="60">
        <v>0</v>
      </c>
      <c r="E41" s="60">
        <v>0</v>
      </c>
    </row>
    <row r="42" spans="1:5" x14ac:dyDescent="0.2">
      <c r="A42" s="64">
        <v>1259</v>
      </c>
      <c r="B42" s="60" t="s">
        <v>183</v>
      </c>
      <c r="C42" s="65">
        <v>0</v>
      </c>
      <c r="D42" s="60">
        <v>0</v>
      </c>
      <c r="E42" s="60">
        <v>0</v>
      </c>
    </row>
    <row r="44" spans="1:5" x14ac:dyDescent="0.2">
      <c r="A44" s="62" t="s">
        <v>475</v>
      </c>
      <c r="B44" s="62"/>
      <c r="C44" s="62"/>
      <c r="D44" s="62"/>
      <c r="E44" s="62"/>
    </row>
    <row r="45" spans="1:5" x14ac:dyDescent="0.2">
      <c r="A45" s="63" t="s">
        <v>105</v>
      </c>
      <c r="B45" s="63" t="s">
        <v>106</v>
      </c>
      <c r="C45" s="63" t="s">
        <v>464</v>
      </c>
      <c r="D45" s="63" t="s">
        <v>465</v>
      </c>
      <c r="E45" s="63"/>
    </row>
    <row r="46" spans="1:5" x14ac:dyDescent="0.2">
      <c r="A46" s="64">
        <v>5500</v>
      </c>
      <c r="B46" s="60" t="s">
        <v>407</v>
      </c>
      <c r="C46" s="65">
        <v>937495.27000000014</v>
      </c>
      <c r="D46" s="65">
        <v>982806.44000000006</v>
      </c>
    </row>
    <row r="47" spans="1:5" x14ac:dyDescent="0.2">
      <c r="A47" s="64">
        <v>5510</v>
      </c>
      <c r="B47" s="60" t="s">
        <v>408</v>
      </c>
      <c r="C47" s="65">
        <v>937495.27000000014</v>
      </c>
      <c r="D47" s="65">
        <v>982806.44000000006</v>
      </c>
    </row>
    <row r="48" spans="1:5" x14ac:dyDescent="0.2">
      <c r="A48" s="64">
        <v>5511</v>
      </c>
      <c r="B48" s="60" t="s">
        <v>409</v>
      </c>
      <c r="C48" s="65">
        <v>0</v>
      </c>
      <c r="D48" s="65">
        <v>0</v>
      </c>
    </row>
    <row r="49" spans="1:4" x14ac:dyDescent="0.2">
      <c r="A49" s="64">
        <v>5512</v>
      </c>
      <c r="B49" s="60" t="s">
        <v>410</v>
      </c>
      <c r="C49" s="65">
        <v>0</v>
      </c>
      <c r="D49" s="65">
        <v>0</v>
      </c>
    </row>
    <row r="50" spans="1:4" x14ac:dyDescent="0.2">
      <c r="A50" s="64">
        <v>5513</v>
      </c>
      <c r="B50" s="60" t="s">
        <v>411</v>
      </c>
      <c r="C50" s="65">
        <v>666635.04</v>
      </c>
      <c r="D50" s="65">
        <v>666635.04</v>
      </c>
    </row>
    <row r="51" spans="1:4" x14ac:dyDescent="0.2">
      <c r="A51" s="64">
        <v>5514</v>
      </c>
      <c r="B51" s="60" t="s">
        <v>412</v>
      </c>
      <c r="C51" s="65">
        <v>0</v>
      </c>
      <c r="D51" s="65">
        <v>0</v>
      </c>
    </row>
    <row r="52" spans="1:4" x14ac:dyDescent="0.2">
      <c r="A52" s="64">
        <v>5515</v>
      </c>
      <c r="B52" s="60" t="s">
        <v>413</v>
      </c>
      <c r="C52" s="65">
        <v>265002.82</v>
      </c>
      <c r="D52" s="65">
        <v>316171.40000000002</v>
      </c>
    </row>
    <row r="53" spans="1:4" x14ac:dyDescent="0.2">
      <c r="A53" s="64">
        <v>5516</v>
      </c>
      <c r="B53" s="60" t="s">
        <v>414</v>
      </c>
      <c r="C53" s="65">
        <v>0</v>
      </c>
      <c r="D53" s="65">
        <v>0</v>
      </c>
    </row>
    <row r="54" spans="1:4" x14ac:dyDescent="0.2">
      <c r="A54" s="64">
        <v>5517</v>
      </c>
      <c r="B54" s="60" t="s">
        <v>415</v>
      </c>
      <c r="C54" s="65">
        <v>5857.41</v>
      </c>
      <c r="D54" s="65">
        <v>0</v>
      </c>
    </row>
    <row r="55" spans="1:4" x14ac:dyDescent="0.2">
      <c r="A55" s="64">
        <v>5518</v>
      </c>
      <c r="B55" s="60" t="s">
        <v>416</v>
      </c>
      <c r="C55" s="65">
        <v>0</v>
      </c>
      <c r="D55" s="65">
        <v>0</v>
      </c>
    </row>
    <row r="56" spans="1:4" x14ac:dyDescent="0.2">
      <c r="A56" s="64">
        <v>5520</v>
      </c>
      <c r="B56" s="60" t="s">
        <v>417</v>
      </c>
      <c r="C56" s="65">
        <v>0</v>
      </c>
      <c r="D56" s="65">
        <v>0</v>
      </c>
    </row>
    <row r="57" spans="1:4" x14ac:dyDescent="0.2">
      <c r="A57" s="64">
        <v>5521</v>
      </c>
      <c r="B57" s="60" t="s">
        <v>418</v>
      </c>
      <c r="C57" s="65">
        <v>0</v>
      </c>
      <c r="D57" s="65">
        <v>0</v>
      </c>
    </row>
    <row r="58" spans="1:4" x14ac:dyDescent="0.2">
      <c r="A58" s="64">
        <v>5522</v>
      </c>
      <c r="B58" s="60" t="s">
        <v>419</v>
      </c>
      <c r="C58" s="65">
        <v>0</v>
      </c>
      <c r="D58" s="65">
        <v>0</v>
      </c>
    </row>
    <row r="59" spans="1:4" x14ac:dyDescent="0.2">
      <c r="A59" s="64">
        <v>5530</v>
      </c>
      <c r="B59" s="60" t="s">
        <v>420</v>
      </c>
      <c r="C59" s="65">
        <v>0</v>
      </c>
      <c r="D59" s="65">
        <v>0</v>
      </c>
    </row>
    <row r="60" spans="1:4" x14ac:dyDescent="0.2">
      <c r="A60" s="64">
        <v>5531</v>
      </c>
      <c r="B60" s="60" t="s">
        <v>421</v>
      </c>
      <c r="C60" s="65">
        <v>0</v>
      </c>
      <c r="D60" s="65">
        <v>0</v>
      </c>
    </row>
    <row r="61" spans="1:4" x14ac:dyDescent="0.2">
      <c r="A61" s="64">
        <v>5532</v>
      </c>
      <c r="B61" s="60" t="s">
        <v>422</v>
      </c>
      <c r="C61" s="65">
        <v>0</v>
      </c>
      <c r="D61" s="65">
        <v>0</v>
      </c>
    </row>
    <row r="62" spans="1:4" x14ac:dyDescent="0.2">
      <c r="A62" s="64">
        <v>5533</v>
      </c>
      <c r="B62" s="60" t="s">
        <v>423</v>
      </c>
      <c r="C62" s="65">
        <v>0</v>
      </c>
      <c r="D62" s="65">
        <v>0</v>
      </c>
    </row>
    <row r="63" spans="1:4" x14ac:dyDescent="0.2">
      <c r="A63" s="64">
        <v>5534</v>
      </c>
      <c r="B63" s="60" t="s">
        <v>424</v>
      </c>
      <c r="C63" s="65">
        <v>0</v>
      </c>
      <c r="D63" s="65">
        <v>0</v>
      </c>
    </row>
    <row r="64" spans="1:4" x14ac:dyDescent="0.2">
      <c r="A64" s="64">
        <v>5535</v>
      </c>
      <c r="B64" s="60" t="s">
        <v>425</v>
      </c>
      <c r="C64" s="65">
        <v>0</v>
      </c>
      <c r="D64" s="65">
        <v>0</v>
      </c>
    </row>
    <row r="65" spans="1:4" x14ac:dyDescent="0.2">
      <c r="A65" s="64">
        <v>5540</v>
      </c>
      <c r="B65" s="60" t="s">
        <v>426</v>
      </c>
      <c r="C65" s="65">
        <v>0</v>
      </c>
      <c r="D65" s="65">
        <v>0</v>
      </c>
    </row>
    <row r="66" spans="1:4" x14ac:dyDescent="0.2">
      <c r="A66" s="64">
        <v>5541</v>
      </c>
      <c r="B66" s="60" t="s">
        <v>426</v>
      </c>
      <c r="C66" s="65">
        <v>0</v>
      </c>
      <c r="D66" s="65">
        <v>0</v>
      </c>
    </row>
    <row r="67" spans="1:4" x14ac:dyDescent="0.2">
      <c r="A67" s="64">
        <v>5550</v>
      </c>
      <c r="B67" s="60" t="s">
        <v>427</v>
      </c>
      <c r="C67" s="65">
        <v>0</v>
      </c>
      <c r="D67" s="65">
        <v>0</v>
      </c>
    </row>
    <row r="68" spans="1:4" x14ac:dyDescent="0.2">
      <c r="A68" s="64">
        <v>5551</v>
      </c>
      <c r="B68" s="60" t="s">
        <v>427</v>
      </c>
      <c r="C68" s="65">
        <v>0</v>
      </c>
      <c r="D68" s="65">
        <v>0</v>
      </c>
    </row>
    <row r="69" spans="1:4" x14ac:dyDescent="0.2">
      <c r="A69" s="64">
        <v>5590</v>
      </c>
      <c r="B69" s="60" t="s">
        <v>428</v>
      </c>
      <c r="C69" s="65">
        <v>0</v>
      </c>
      <c r="D69" s="65">
        <v>0</v>
      </c>
    </row>
    <row r="70" spans="1:4" x14ac:dyDescent="0.2">
      <c r="A70" s="64">
        <v>5591</v>
      </c>
      <c r="B70" s="60" t="s">
        <v>429</v>
      </c>
      <c r="C70" s="65">
        <v>0</v>
      </c>
      <c r="D70" s="65">
        <v>0</v>
      </c>
    </row>
    <row r="71" spans="1:4" x14ac:dyDescent="0.2">
      <c r="A71" s="64">
        <v>5592</v>
      </c>
      <c r="B71" s="60" t="s">
        <v>430</v>
      </c>
      <c r="C71" s="65">
        <v>0</v>
      </c>
      <c r="D71" s="65">
        <v>0</v>
      </c>
    </row>
    <row r="72" spans="1:4" x14ac:dyDescent="0.2">
      <c r="A72" s="64">
        <v>5593</v>
      </c>
      <c r="B72" s="60" t="s">
        <v>431</v>
      </c>
      <c r="C72" s="65">
        <v>0</v>
      </c>
      <c r="D72" s="65">
        <v>0</v>
      </c>
    </row>
    <row r="73" spans="1:4" x14ac:dyDescent="0.2">
      <c r="A73" s="64">
        <v>5594</v>
      </c>
      <c r="B73" s="60" t="s">
        <v>477</v>
      </c>
      <c r="C73" s="65">
        <v>0</v>
      </c>
      <c r="D73" s="65">
        <v>0</v>
      </c>
    </row>
    <row r="74" spans="1:4" x14ac:dyDescent="0.2">
      <c r="A74" s="64">
        <v>5595</v>
      </c>
      <c r="B74" s="60" t="s">
        <v>433</v>
      </c>
      <c r="C74" s="65">
        <v>0</v>
      </c>
      <c r="D74" s="65">
        <v>0</v>
      </c>
    </row>
    <row r="75" spans="1:4" x14ac:dyDescent="0.2">
      <c r="A75" s="64">
        <v>5596</v>
      </c>
      <c r="B75" s="60" t="s">
        <v>321</v>
      </c>
      <c r="C75" s="65">
        <v>0</v>
      </c>
      <c r="D75" s="65">
        <v>0</v>
      </c>
    </row>
    <row r="76" spans="1:4" x14ac:dyDescent="0.2">
      <c r="A76" s="64">
        <v>5597</v>
      </c>
      <c r="B76" s="60" t="s">
        <v>434</v>
      </c>
      <c r="C76" s="65">
        <v>0</v>
      </c>
      <c r="D76" s="65">
        <v>0</v>
      </c>
    </row>
    <row r="77" spans="1:4" x14ac:dyDescent="0.2">
      <c r="A77" s="64">
        <v>5599</v>
      </c>
      <c r="B77" s="60" t="s">
        <v>436</v>
      </c>
      <c r="C77" s="65">
        <v>0</v>
      </c>
      <c r="D77" s="65">
        <v>0</v>
      </c>
    </row>
    <row r="78" spans="1:4" x14ac:dyDescent="0.2">
      <c r="A78" s="64">
        <v>5600</v>
      </c>
      <c r="B78" s="60" t="s">
        <v>437</v>
      </c>
      <c r="C78" s="65">
        <v>0</v>
      </c>
      <c r="D78" s="65">
        <v>0</v>
      </c>
    </row>
    <row r="79" spans="1:4" x14ac:dyDescent="0.2">
      <c r="A79" s="64">
        <v>5610</v>
      </c>
      <c r="B79" s="60" t="s">
        <v>438</v>
      </c>
      <c r="C79" s="65">
        <v>0</v>
      </c>
      <c r="D79" s="65">
        <v>0</v>
      </c>
    </row>
    <row r="80" spans="1:4" x14ac:dyDescent="0.2">
      <c r="A80" s="64">
        <v>5611</v>
      </c>
      <c r="B80" s="60" t="s">
        <v>439</v>
      </c>
      <c r="C80" s="65">
        <v>0</v>
      </c>
      <c r="D80" s="65">
        <v>0</v>
      </c>
    </row>
    <row r="82" spans="2:6" ht="22.5" x14ac:dyDescent="0.2">
      <c r="B82" s="151" t="s">
        <v>241</v>
      </c>
      <c r="C82" s="151"/>
      <c r="D82" s="152"/>
      <c r="E82" s="152"/>
      <c r="F82" s="152"/>
    </row>
    <row r="83" spans="2:6" x14ac:dyDescent="0.2">
      <c r="B83" s="152"/>
    </row>
  </sheetData>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 right="0.7" top="0.75" bottom="0.75" header="0.3" footer="0.3"/>
  <pageSetup paperSize="9" scale="70"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zoomScaleSheetLayoutView="100" workbookViewId="0">
      <selection sqref="A1:C1"/>
    </sheetView>
  </sheetViews>
  <sheetFormatPr baseColWidth="10" defaultRowHeight="11.25" x14ac:dyDescent="0.2"/>
  <cols>
    <col min="1" max="1" width="3.28515625" style="75" customWidth="1"/>
    <col min="2" max="2" width="63.140625" style="75" customWidth="1"/>
    <col min="3" max="3" width="17.7109375" style="75" customWidth="1"/>
    <col min="4" max="16384" width="11.42578125" style="75"/>
  </cols>
  <sheetData>
    <row r="1" spans="1:3" s="71" customFormat="1" x14ac:dyDescent="0.25">
      <c r="A1" s="854" t="s">
        <v>645</v>
      </c>
      <c r="B1" s="855"/>
      <c r="C1" s="856"/>
    </row>
    <row r="2" spans="1:3" s="71" customFormat="1" x14ac:dyDescent="0.25">
      <c r="A2" s="857" t="s">
        <v>478</v>
      </c>
      <c r="B2" s="858"/>
      <c r="C2" s="859"/>
    </row>
    <row r="3" spans="1:3" s="71" customFormat="1" x14ac:dyDescent="0.25">
      <c r="A3" s="857" t="s">
        <v>646</v>
      </c>
      <c r="B3" s="858"/>
      <c r="C3" s="859"/>
    </row>
    <row r="4" spans="1:3" s="72" customFormat="1" x14ac:dyDescent="0.2">
      <c r="A4" s="860" t="s">
        <v>479</v>
      </c>
      <c r="B4" s="861"/>
      <c r="C4" s="862"/>
    </row>
    <row r="5" spans="1:3" x14ac:dyDescent="0.2">
      <c r="A5" s="791" t="s">
        <v>480</v>
      </c>
      <c r="B5" s="791"/>
      <c r="C5" s="792">
        <v>11778582.120000001</v>
      </c>
    </row>
    <row r="6" spans="1:3" x14ac:dyDescent="0.2">
      <c r="B6" s="76"/>
      <c r="C6" s="77"/>
    </row>
    <row r="7" spans="1:3" x14ac:dyDescent="0.2">
      <c r="A7" s="78" t="s">
        <v>481</v>
      </c>
      <c r="B7" s="78"/>
      <c r="C7" s="79">
        <v>0</v>
      </c>
    </row>
    <row r="8" spans="1:3" x14ac:dyDescent="0.2">
      <c r="A8" s="80" t="s">
        <v>482</v>
      </c>
      <c r="B8" s="81" t="s">
        <v>306</v>
      </c>
      <c r="C8" s="82">
        <v>0</v>
      </c>
    </row>
    <row r="9" spans="1:3" x14ac:dyDescent="0.2">
      <c r="A9" s="83" t="s">
        <v>483</v>
      </c>
      <c r="B9" s="84" t="s">
        <v>484</v>
      </c>
      <c r="C9" s="82">
        <v>0</v>
      </c>
    </row>
    <row r="10" spans="1:3" x14ac:dyDescent="0.2">
      <c r="A10" s="83" t="s">
        <v>485</v>
      </c>
      <c r="B10" s="84" t="s">
        <v>315</v>
      </c>
      <c r="C10" s="82">
        <v>0</v>
      </c>
    </row>
    <row r="11" spans="1:3" x14ac:dyDescent="0.2">
      <c r="A11" s="83" t="s">
        <v>486</v>
      </c>
      <c r="B11" s="84" t="s">
        <v>316</v>
      </c>
      <c r="C11" s="82">
        <v>0</v>
      </c>
    </row>
    <row r="12" spans="1:3" x14ac:dyDescent="0.2">
      <c r="A12" s="83" t="s">
        <v>487</v>
      </c>
      <c r="B12" s="84" t="s">
        <v>317</v>
      </c>
      <c r="C12" s="82">
        <v>0</v>
      </c>
    </row>
    <row r="13" spans="1:3" x14ac:dyDescent="0.2">
      <c r="A13" s="85" t="s">
        <v>488</v>
      </c>
      <c r="B13" s="86" t="s">
        <v>489</v>
      </c>
      <c r="C13" s="82">
        <v>0</v>
      </c>
    </row>
    <row r="14" spans="1:3" x14ac:dyDescent="0.2">
      <c r="B14" s="87"/>
      <c r="C14" s="88"/>
    </row>
    <row r="15" spans="1:3" x14ac:dyDescent="0.2">
      <c r="A15" s="78" t="s">
        <v>490</v>
      </c>
      <c r="B15" s="76"/>
      <c r="C15" s="79">
        <v>21700</v>
      </c>
    </row>
    <row r="16" spans="1:3" x14ac:dyDescent="0.2">
      <c r="A16" s="89">
        <v>3.1</v>
      </c>
      <c r="B16" s="84" t="s">
        <v>491</v>
      </c>
      <c r="C16" s="82">
        <v>0</v>
      </c>
    </row>
    <row r="17" spans="1:6" x14ac:dyDescent="0.2">
      <c r="A17" s="90">
        <v>3.2</v>
      </c>
      <c r="B17" s="84" t="s">
        <v>492</v>
      </c>
      <c r="C17" s="82">
        <v>0</v>
      </c>
    </row>
    <row r="18" spans="1:6" x14ac:dyDescent="0.2">
      <c r="A18" s="90">
        <v>3.3</v>
      </c>
      <c r="B18" s="86" t="s">
        <v>493</v>
      </c>
      <c r="C18" s="91">
        <v>21700</v>
      </c>
    </row>
    <row r="19" spans="1:6" x14ac:dyDescent="0.2">
      <c r="B19" s="92"/>
      <c r="C19" s="93"/>
    </row>
    <row r="20" spans="1:6" x14ac:dyDescent="0.2">
      <c r="A20" s="94" t="s">
        <v>494</v>
      </c>
      <c r="B20" s="94"/>
      <c r="C20" s="74">
        <v>11756882.120000001</v>
      </c>
    </row>
    <row r="22" spans="1:6" ht="22.5" x14ac:dyDescent="0.2">
      <c r="B22" s="151" t="s">
        <v>241</v>
      </c>
      <c r="C22" s="151"/>
      <c r="D22" s="152"/>
      <c r="E22" s="152"/>
      <c r="F22" s="152"/>
    </row>
    <row r="23" spans="1:6" x14ac:dyDescent="0.2">
      <c r="B23" s="152"/>
    </row>
  </sheetData>
  <mergeCells count="4">
    <mergeCell ref="A1:C1"/>
    <mergeCell ref="A2:C2"/>
    <mergeCell ref="A3:C3"/>
    <mergeCell ref="A4:C4"/>
  </mergeCells>
  <pageMargins left="0.7" right="0.7" top="0.75" bottom="0.75" header="0.3" footer="0.3"/>
  <pageSetup paperSize="9"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1"/>
  <sheetViews>
    <sheetView showGridLines="0" view="pageBreakPreview" zoomScaleNormal="100" zoomScaleSheetLayoutView="100" workbookViewId="0">
      <selection sqref="A1:C1"/>
    </sheetView>
  </sheetViews>
  <sheetFormatPr baseColWidth="10" defaultRowHeight="11.25" x14ac:dyDescent="0.2"/>
  <cols>
    <col min="1" max="1" width="3.7109375" style="75" customWidth="1"/>
    <col min="2" max="2" width="62.140625" style="75" customWidth="1"/>
    <col min="3" max="3" width="17.7109375" style="75" customWidth="1"/>
    <col min="4" max="16384" width="11.42578125" style="75"/>
  </cols>
  <sheetData>
    <row r="1" spans="1:3" s="95" customFormat="1" x14ac:dyDescent="0.25">
      <c r="A1" s="863" t="s">
        <v>645</v>
      </c>
      <c r="B1" s="864"/>
      <c r="C1" s="865"/>
    </row>
    <row r="2" spans="1:3" s="95" customFormat="1" x14ac:dyDescent="0.25">
      <c r="A2" s="866" t="s">
        <v>495</v>
      </c>
      <c r="B2" s="867"/>
      <c r="C2" s="868"/>
    </row>
    <row r="3" spans="1:3" s="95" customFormat="1" x14ac:dyDescent="0.25">
      <c r="A3" s="866" t="s">
        <v>646</v>
      </c>
      <c r="B3" s="867"/>
      <c r="C3" s="868"/>
    </row>
    <row r="4" spans="1:3" x14ac:dyDescent="0.2">
      <c r="A4" s="869" t="s">
        <v>479</v>
      </c>
      <c r="B4" s="870"/>
      <c r="C4" s="871"/>
    </row>
    <row r="5" spans="1:3" x14ac:dyDescent="0.2">
      <c r="A5" s="801" t="s">
        <v>496</v>
      </c>
      <c r="B5" s="802"/>
      <c r="C5" s="803">
        <v>11043233.119999999</v>
      </c>
    </row>
    <row r="6" spans="1:3" x14ac:dyDescent="0.2">
      <c r="A6" s="98"/>
      <c r="B6" s="76"/>
      <c r="C6" s="99"/>
    </row>
    <row r="7" spans="1:3" x14ac:dyDescent="0.2">
      <c r="A7" s="78" t="s">
        <v>497</v>
      </c>
      <c r="B7" s="100"/>
      <c r="C7" s="79">
        <v>22216</v>
      </c>
    </row>
    <row r="8" spans="1:3" x14ac:dyDescent="0.2">
      <c r="A8" s="101">
        <v>2.1</v>
      </c>
      <c r="B8" s="102" t="s">
        <v>338</v>
      </c>
      <c r="C8" s="103">
        <v>0</v>
      </c>
    </row>
    <row r="9" spans="1:3" x14ac:dyDescent="0.2">
      <c r="A9" s="101">
        <v>2.2000000000000002</v>
      </c>
      <c r="B9" s="102" t="s">
        <v>335</v>
      </c>
      <c r="C9" s="103">
        <v>0</v>
      </c>
    </row>
    <row r="10" spans="1:3" x14ac:dyDescent="0.2">
      <c r="A10" s="104">
        <v>2.2999999999999998</v>
      </c>
      <c r="B10" s="105" t="s">
        <v>167</v>
      </c>
      <c r="C10" s="103">
        <v>10600</v>
      </c>
    </row>
    <row r="11" spans="1:3" x14ac:dyDescent="0.2">
      <c r="A11" s="104">
        <v>2.4</v>
      </c>
      <c r="B11" s="105" t="s">
        <v>168</v>
      </c>
      <c r="C11" s="103">
        <v>0</v>
      </c>
    </row>
    <row r="12" spans="1:3" x14ac:dyDescent="0.2">
      <c r="A12" s="104">
        <v>2.5</v>
      </c>
      <c r="B12" s="105" t="s">
        <v>169</v>
      </c>
      <c r="C12" s="103">
        <v>0</v>
      </c>
    </row>
    <row r="13" spans="1:3" x14ac:dyDescent="0.2">
      <c r="A13" s="104">
        <v>2.6</v>
      </c>
      <c r="B13" s="105" t="s">
        <v>170</v>
      </c>
      <c r="C13" s="103">
        <v>0</v>
      </c>
    </row>
    <row r="14" spans="1:3" x14ac:dyDescent="0.2">
      <c r="A14" s="104">
        <v>2.7</v>
      </c>
      <c r="B14" s="105" t="s">
        <v>171</v>
      </c>
      <c r="C14" s="103">
        <v>0</v>
      </c>
    </row>
    <row r="15" spans="1:3" x14ac:dyDescent="0.2">
      <c r="A15" s="104">
        <v>2.8</v>
      </c>
      <c r="B15" s="105" t="s">
        <v>172</v>
      </c>
      <c r="C15" s="103">
        <v>0</v>
      </c>
    </row>
    <row r="16" spans="1:3" x14ac:dyDescent="0.2">
      <c r="A16" s="104">
        <v>2.9</v>
      </c>
      <c r="B16" s="105" t="s">
        <v>174</v>
      </c>
      <c r="C16" s="103">
        <v>0</v>
      </c>
    </row>
    <row r="17" spans="1:3" x14ac:dyDescent="0.2">
      <c r="A17" s="104" t="s">
        <v>498</v>
      </c>
      <c r="B17" s="105" t="s">
        <v>499</v>
      </c>
      <c r="C17" s="103">
        <v>0</v>
      </c>
    </row>
    <row r="18" spans="1:3" x14ac:dyDescent="0.2">
      <c r="A18" s="104" t="s">
        <v>500</v>
      </c>
      <c r="B18" s="105" t="s">
        <v>178</v>
      </c>
      <c r="C18" s="103">
        <v>0</v>
      </c>
    </row>
    <row r="19" spans="1:3" x14ac:dyDescent="0.2">
      <c r="A19" s="104" t="s">
        <v>501</v>
      </c>
      <c r="B19" s="105" t="s">
        <v>502</v>
      </c>
      <c r="C19" s="103">
        <v>0</v>
      </c>
    </row>
    <row r="20" spans="1:3" x14ac:dyDescent="0.2">
      <c r="A20" s="104" t="s">
        <v>503</v>
      </c>
      <c r="B20" s="105" t="s">
        <v>504</v>
      </c>
      <c r="C20" s="103">
        <v>0</v>
      </c>
    </row>
    <row r="21" spans="1:3" x14ac:dyDescent="0.2">
      <c r="A21" s="104" t="s">
        <v>505</v>
      </c>
      <c r="B21" s="105" t="s">
        <v>506</v>
      </c>
      <c r="C21" s="103">
        <v>0</v>
      </c>
    </row>
    <row r="22" spans="1:3" x14ac:dyDescent="0.2">
      <c r="A22" s="104" t="s">
        <v>507</v>
      </c>
      <c r="B22" s="105" t="s">
        <v>508</v>
      </c>
      <c r="C22" s="103">
        <v>0</v>
      </c>
    </row>
    <row r="23" spans="1:3" x14ac:dyDescent="0.2">
      <c r="A23" s="104" t="s">
        <v>509</v>
      </c>
      <c r="B23" s="105" t="s">
        <v>510</v>
      </c>
      <c r="C23" s="103">
        <v>0</v>
      </c>
    </row>
    <row r="24" spans="1:3" x14ac:dyDescent="0.2">
      <c r="A24" s="104" t="s">
        <v>511</v>
      </c>
      <c r="B24" s="105" t="s">
        <v>512</v>
      </c>
      <c r="C24" s="103">
        <v>0</v>
      </c>
    </row>
    <row r="25" spans="1:3" x14ac:dyDescent="0.2">
      <c r="A25" s="104" t="s">
        <v>513</v>
      </c>
      <c r="B25" s="105" t="s">
        <v>514</v>
      </c>
      <c r="C25" s="103">
        <v>0</v>
      </c>
    </row>
    <row r="26" spans="1:3" x14ac:dyDescent="0.2">
      <c r="A26" s="104" t="s">
        <v>515</v>
      </c>
      <c r="B26" s="105" t="s">
        <v>516</v>
      </c>
      <c r="C26" s="103">
        <v>0</v>
      </c>
    </row>
    <row r="27" spans="1:3" x14ac:dyDescent="0.2">
      <c r="A27" s="104" t="s">
        <v>517</v>
      </c>
      <c r="B27" s="105" t="s">
        <v>518</v>
      </c>
      <c r="C27" s="103">
        <v>0</v>
      </c>
    </row>
    <row r="28" spans="1:3" x14ac:dyDescent="0.2">
      <c r="A28" s="104" t="s">
        <v>519</v>
      </c>
      <c r="B28" s="102" t="s">
        <v>520</v>
      </c>
      <c r="C28" s="103">
        <v>11616</v>
      </c>
    </row>
    <row r="29" spans="1:3" x14ac:dyDescent="0.2">
      <c r="A29" s="106"/>
      <c r="B29" s="107"/>
      <c r="C29" s="108"/>
    </row>
    <row r="30" spans="1:3" x14ac:dyDescent="0.2">
      <c r="A30" s="109" t="s">
        <v>521</v>
      </c>
      <c r="B30" s="110"/>
      <c r="C30" s="111">
        <v>937495.27000000014</v>
      </c>
    </row>
    <row r="31" spans="1:3" x14ac:dyDescent="0.2">
      <c r="A31" s="104" t="s">
        <v>522</v>
      </c>
      <c r="B31" s="105" t="s">
        <v>408</v>
      </c>
      <c r="C31" s="103">
        <v>937495.27000000014</v>
      </c>
    </row>
    <row r="32" spans="1:3" x14ac:dyDescent="0.2">
      <c r="A32" s="104" t="s">
        <v>523</v>
      </c>
      <c r="B32" s="105" t="s">
        <v>417</v>
      </c>
      <c r="C32" s="103">
        <v>0</v>
      </c>
    </row>
    <row r="33" spans="1:3" x14ac:dyDescent="0.2">
      <c r="A33" s="104" t="s">
        <v>524</v>
      </c>
      <c r="B33" s="105" t="s">
        <v>420</v>
      </c>
      <c r="C33" s="103">
        <v>0</v>
      </c>
    </row>
    <row r="34" spans="1:3" x14ac:dyDescent="0.2">
      <c r="A34" s="104" t="s">
        <v>525</v>
      </c>
      <c r="B34" s="105" t="s">
        <v>526</v>
      </c>
      <c r="C34" s="103">
        <v>0</v>
      </c>
    </row>
    <row r="35" spans="1:3" x14ac:dyDescent="0.2">
      <c r="A35" s="104" t="s">
        <v>527</v>
      </c>
      <c r="B35" s="105" t="s">
        <v>528</v>
      </c>
      <c r="C35" s="103">
        <v>0</v>
      </c>
    </row>
    <row r="36" spans="1:3" x14ac:dyDescent="0.2">
      <c r="A36" s="104" t="s">
        <v>529</v>
      </c>
      <c r="B36" s="105" t="s">
        <v>428</v>
      </c>
      <c r="C36" s="103">
        <v>0</v>
      </c>
    </row>
    <row r="37" spans="1:3" x14ac:dyDescent="0.2">
      <c r="A37" s="104" t="s">
        <v>530</v>
      </c>
      <c r="B37" s="102" t="s">
        <v>531</v>
      </c>
      <c r="C37" s="112">
        <v>0</v>
      </c>
    </row>
    <row r="38" spans="1:3" x14ac:dyDescent="0.2">
      <c r="A38" s="98"/>
      <c r="B38" s="113"/>
      <c r="C38" s="114"/>
    </row>
    <row r="39" spans="1:3" x14ac:dyDescent="0.2">
      <c r="A39" s="115" t="s">
        <v>532</v>
      </c>
      <c r="B39" s="73"/>
      <c r="C39" s="74">
        <v>11958512.389999999</v>
      </c>
    </row>
    <row r="41" spans="1:3" ht="22.5" x14ac:dyDescent="0.2">
      <c r="B41" s="151" t="s">
        <v>241</v>
      </c>
    </row>
  </sheetData>
  <mergeCells count="4">
    <mergeCell ref="A1:C1"/>
    <mergeCell ref="A2:C2"/>
    <mergeCell ref="A3:C3"/>
    <mergeCell ref="A4:C4"/>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60" customWidth="1"/>
    <col min="2" max="2" width="57.28515625" style="60" customWidth="1"/>
    <col min="3" max="4" width="14.140625" style="60" customWidth="1"/>
    <col min="5" max="5" width="16" style="60" customWidth="1"/>
    <col min="6" max="6" width="19.28515625" style="60" customWidth="1"/>
    <col min="7" max="7" width="9.5703125" style="60" customWidth="1"/>
    <col min="8" max="8" width="20.28515625" style="60" customWidth="1"/>
    <col min="9" max="9" width="5.7109375" style="60" customWidth="1"/>
    <col min="10" max="10" width="4" style="60" customWidth="1"/>
    <col min="11" max="16384" width="9.140625" style="60"/>
  </cols>
  <sheetData>
    <row r="1" spans="1:10" x14ac:dyDescent="0.2">
      <c r="A1" s="830" t="s">
        <v>645</v>
      </c>
      <c r="B1" s="847"/>
      <c r="C1" s="847"/>
      <c r="D1" s="847"/>
      <c r="E1" s="847"/>
      <c r="F1" s="847"/>
      <c r="G1" s="58" t="s">
        <v>98</v>
      </c>
      <c r="H1" s="59">
        <v>2020</v>
      </c>
    </row>
    <row r="2" spans="1:10" x14ac:dyDescent="0.2">
      <c r="A2" s="830" t="s">
        <v>533</v>
      </c>
      <c r="B2" s="847"/>
      <c r="C2" s="847"/>
      <c r="D2" s="847"/>
      <c r="E2" s="847"/>
      <c r="F2" s="847"/>
      <c r="G2" s="58" t="s">
        <v>100</v>
      </c>
      <c r="H2" s="59" t="s">
        <v>441</v>
      </c>
    </row>
    <row r="3" spans="1:10" x14ac:dyDescent="0.2">
      <c r="A3" s="848" t="s">
        <v>646</v>
      </c>
      <c r="B3" s="849"/>
      <c r="C3" s="849"/>
      <c r="D3" s="849"/>
      <c r="E3" s="849"/>
      <c r="F3" s="849"/>
      <c r="G3" s="58" t="s">
        <v>102</v>
      </c>
      <c r="H3" s="59">
        <v>4</v>
      </c>
    </row>
    <row r="4" spans="1:10" x14ac:dyDescent="0.2">
      <c r="A4" s="61" t="s">
        <v>103</v>
      </c>
      <c r="B4" s="62"/>
      <c r="C4" s="62"/>
      <c r="D4" s="62"/>
      <c r="E4" s="62"/>
      <c r="F4" s="62"/>
      <c r="G4" s="62"/>
      <c r="H4" s="62"/>
    </row>
    <row r="7" spans="1:10" x14ac:dyDescent="0.2">
      <c r="A7" s="63" t="s">
        <v>580</v>
      </c>
      <c r="B7" s="63" t="s">
        <v>534</v>
      </c>
      <c r="C7" s="63" t="s">
        <v>465</v>
      </c>
      <c r="D7" s="63" t="s">
        <v>535</v>
      </c>
      <c r="E7" s="63" t="s">
        <v>536</v>
      </c>
      <c r="F7" s="63" t="s">
        <v>464</v>
      </c>
      <c r="G7" s="63" t="s">
        <v>537</v>
      </c>
      <c r="H7" s="63" t="s">
        <v>538</v>
      </c>
      <c r="I7" s="63" t="s">
        <v>539</v>
      </c>
      <c r="J7" s="63" t="s">
        <v>540</v>
      </c>
    </row>
    <row r="8" spans="1:10" s="68" customFormat="1" x14ac:dyDescent="0.2">
      <c r="A8" s="67">
        <v>7000</v>
      </c>
      <c r="B8" s="68" t="s">
        <v>541</v>
      </c>
    </row>
    <row r="9" spans="1:10" x14ac:dyDescent="0.2">
      <c r="A9" s="60">
        <v>7110</v>
      </c>
      <c r="B9" s="60" t="s">
        <v>537</v>
      </c>
      <c r="C9" s="65">
        <v>0</v>
      </c>
      <c r="D9" s="65">
        <v>0</v>
      </c>
      <c r="E9" s="65">
        <v>0</v>
      </c>
      <c r="F9" s="65">
        <v>0</v>
      </c>
    </row>
    <row r="10" spans="1:10" x14ac:dyDescent="0.2">
      <c r="A10" s="60">
        <v>7120</v>
      </c>
      <c r="B10" s="60" t="s">
        <v>542</v>
      </c>
      <c r="C10" s="65">
        <v>0</v>
      </c>
      <c r="D10" s="65">
        <v>0</v>
      </c>
      <c r="E10" s="65">
        <v>0</v>
      </c>
      <c r="F10" s="65">
        <v>0</v>
      </c>
    </row>
    <row r="11" spans="1:10" x14ac:dyDescent="0.2">
      <c r="A11" s="60">
        <v>7130</v>
      </c>
      <c r="B11" s="60" t="s">
        <v>543</v>
      </c>
      <c r="C11" s="65">
        <v>0</v>
      </c>
      <c r="D11" s="65">
        <v>0</v>
      </c>
      <c r="E11" s="65">
        <v>0</v>
      </c>
      <c r="F11" s="65">
        <v>0</v>
      </c>
    </row>
    <row r="12" spans="1:10" x14ac:dyDescent="0.2">
      <c r="A12" s="60">
        <v>7140</v>
      </c>
      <c r="B12" s="60" t="s">
        <v>544</v>
      </c>
      <c r="C12" s="65">
        <v>0</v>
      </c>
      <c r="D12" s="65">
        <v>0</v>
      </c>
      <c r="E12" s="65">
        <v>0</v>
      </c>
      <c r="F12" s="65">
        <v>0</v>
      </c>
    </row>
    <row r="13" spans="1:10" x14ac:dyDescent="0.2">
      <c r="A13" s="60">
        <v>7150</v>
      </c>
      <c r="B13" s="60" t="s">
        <v>545</v>
      </c>
      <c r="C13" s="65">
        <v>0</v>
      </c>
      <c r="D13" s="65">
        <v>0</v>
      </c>
      <c r="E13" s="65">
        <v>0</v>
      </c>
      <c r="F13" s="65">
        <v>0</v>
      </c>
    </row>
    <row r="14" spans="1:10" x14ac:dyDescent="0.2">
      <c r="A14" s="60">
        <v>7160</v>
      </c>
      <c r="B14" s="60" t="s">
        <v>546</v>
      </c>
      <c r="C14" s="65">
        <v>0</v>
      </c>
      <c r="D14" s="65">
        <v>0</v>
      </c>
      <c r="E14" s="65">
        <v>0</v>
      </c>
      <c r="F14" s="65">
        <v>0</v>
      </c>
    </row>
    <row r="15" spans="1:10" x14ac:dyDescent="0.2">
      <c r="A15" s="60">
        <v>7210</v>
      </c>
      <c r="B15" s="60" t="s">
        <v>547</v>
      </c>
      <c r="C15" s="65">
        <v>0</v>
      </c>
      <c r="D15" s="65">
        <v>0</v>
      </c>
      <c r="E15" s="65">
        <v>0</v>
      </c>
      <c r="F15" s="65">
        <v>0</v>
      </c>
    </row>
    <row r="16" spans="1:10" x14ac:dyDescent="0.2">
      <c r="A16" s="60">
        <v>7220</v>
      </c>
      <c r="B16" s="60" t="s">
        <v>548</v>
      </c>
      <c r="C16" s="65">
        <v>0</v>
      </c>
      <c r="D16" s="65">
        <v>0</v>
      </c>
      <c r="E16" s="65">
        <v>0</v>
      </c>
      <c r="F16" s="65">
        <v>0</v>
      </c>
    </row>
    <row r="17" spans="1:6" x14ac:dyDescent="0.2">
      <c r="A17" s="60">
        <v>7230</v>
      </c>
      <c r="B17" s="60" t="s">
        <v>549</v>
      </c>
      <c r="C17" s="65">
        <v>0</v>
      </c>
      <c r="D17" s="65">
        <v>0</v>
      </c>
      <c r="E17" s="65">
        <v>0</v>
      </c>
      <c r="F17" s="65">
        <v>0</v>
      </c>
    </row>
    <row r="18" spans="1:6" x14ac:dyDescent="0.2">
      <c r="A18" s="60">
        <v>7240</v>
      </c>
      <c r="B18" s="60" t="s">
        <v>550</v>
      </c>
      <c r="C18" s="65">
        <v>0</v>
      </c>
      <c r="D18" s="65">
        <v>0</v>
      </c>
      <c r="E18" s="65">
        <v>0</v>
      </c>
      <c r="F18" s="65">
        <v>0</v>
      </c>
    </row>
    <row r="19" spans="1:6" x14ac:dyDescent="0.2">
      <c r="A19" s="60">
        <v>7250</v>
      </c>
      <c r="B19" s="60" t="s">
        <v>551</v>
      </c>
      <c r="C19" s="65">
        <v>0</v>
      </c>
      <c r="D19" s="65">
        <v>0</v>
      </c>
      <c r="E19" s="65">
        <v>0</v>
      </c>
      <c r="F19" s="65">
        <v>0</v>
      </c>
    </row>
    <row r="20" spans="1:6" x14ac:dyDescent="0.2">
      <c r="A20" s="60">
        <v>7260</v>
      </c>
      <c r="B20" s="60" t="s">
        <v>552</v>
      </c>
      <c r="C20" s="65">
        <v>0</v>
      </c>
      <c r="D20" s="65">
        <v>0</v>
      </c>
      <c r="E20" s="65">
        <v>0</v>
      </c>
      <c r="F20" s="65">
        <v>0</v>
      </c>
    </row>
    <row r="21" spans="1:6" x14ac:dyDescent="0.2">
      <c r="A21" s="60">
        <v>7310</v>
      </c>
      <c r="B21" s="60" t="s">
        <v>553</v>
      </c>
      <c r="C21" s="65">
        <v>0</v>
      </c>
      <c r="D21" s="65">
        <v>0</v>
      </c>
      <c r="E21" s="65">
        <v>0</v>
      </c>
      <c r="F21" s="65">
        <v>0</v>
      </c>
    </row>
    <row r="22" spans="1:6" x14ac:dyDescent="0.2">
      <c r="A22" s="60">
        <v>7320</v>
      </c>
      <c r="B22" s="60" t="s">
        <v>554</v>
      </c>
      <c r="C22" s="65">
        <v>0</v>
      </c>
      <c r="D22" s="65">
        <v>0</v>
      </c>
      <c r="E22" s="65">
        <v>0</v>
      </c>
      <c r="F22" s="65">
        <v>0</v>
      </c>
    </row>
    <row r="23" spans="1:6" x14ac:dyDescent="0.2">
      <c r="A23" s="60">
        <v>7330</v>
      </c>
      <c r="B23" s="60" t="s">
        <v>555</v>
      </c>
      <c r="C23" s="65">
        <v>0</v>
      </c>
      <c r="D23" s="65">
        <v>0</v>
      </c>
      <c r="E23" s="65">
        <v>0</v>
      </c>
      <c r="F23" s="65">
        <v>0</v>
      </c>
    </row>
    <row r="24" spans="1:6" x14ac:dyDescent="0.2">
      <c r="A24" s="60">
        <v>7340</v>
      </c>
      <c r="B24" s="60" t="s">
        <v>556</v>
      </c>
      <c r="C24" s="65">
        <v>0</v>
      </c>
      <c r="D24" s="65">
        <v>0</v>
      </c>
      <c r="E24" s="65">
        <v>0</v>
      </c>
      <c r="F24" s="65">
        <v>0</v>
      </c>
    </row>
    <row r="25" spans="1:6" x14ac:dyDescent="0.2">
      <c r="A25" s="60">
        <v>7350</v>
      </c>
      <c r="B25" s="60" t="s">
        <v>557</v>
      </c>
      <c r="C25" s="65">
        <v>0</v>
      </c>
      <c r="D25" s="65">
        <v>0</v>
      </c>
      <c r="E25" s="65">
        <v>0</v>
      </c>
      <c r="F25" s="65">
        <v>0</v>
      </c>
    </row>
    <row r="26" spans="1:6" x14ac:dyDescent="0.2">
      <c r="A26" s="60">
        <v>7360</v>
      </c>
      <c r="B26" s="60" t="s">
        <v>558</v>
      </c>
      <c r="C26" s="65">
        <v>0</v>
      </c>
      <c r="D26" s="65">
        <v>0</v>
      </c>
      <c r="E26" s="65">
        <v>0</v>
      </c>
      <c r="F26" s="65">
        <v>0</v>
      </c>
    </row>
    <row r="27" spans="1:6" x14ac:dyDescent="0.2">
      <c r="A27" s="60">
        <v>7410</v>
      </c>
      <c r="B27" s="60" t="s">
        <v>559</v>
      </c>
      <c r="C27" s="65">
        <v>0</v>
      </c>
      <c r="D27" s="65">
        <v>0</v>
      </c>
      <c r="E27" s="65">
        <v>0</v>
      </c>
      <c r="F27" s="65">
        <v>0</v>
      </c>
    </row>
    <row r="28" spans="1:6" x14ac:dyDescent="0.2">
      <c r="A28" s="60">
        <v>7420</v>
      </c>
      <c r="B28" s="60" t="s">
        <v>560</v>
      </c>
      <c r="C28" s="65">
        <v>0</v>
      </c>
      <c r="D28" s="65">
        <v>0</v>
      </c>
      <c r="E28" s="65">
        <v>0</v>
      </c>
      <c r="F28" s="65">
        <v>0</v>
      </c>
    </row>
    <row r="29" spans="1:6" x14ac:dyDescent="0.2">
      <c r="A29" s="60">
        <v>7510</v>
      </c>
      <c r="B29" s="60" t="s">
        <v>561</v>
      </c>
      <c r="C29" s="65">
        <v>0</v>
      </c>
      <c r="D29" s="65">
        <v>0</v>
      </c>
      <c r="E29" s="65">
        <v>0</v>
      </c>
      <c r="F29" s="65">
        <v>0</v>
      </c>
    </row>
    <row r="30" spans="1:6" x14ac:dyDescent="0.2">
      <c r="A30" s="60">
        <v>7520</v>
      </c>
      <c r="B30" s="60" t="s">
        <v>562</v>
      </c>
      <c r="C30" s="65">
        <v>0</v>
      </c>
      <c r="D30" s="65">
        <v>0</v>
      </c>
      <c r="E30" s="65">
        <v>0</v>
      </c>
      <c r="F30" s="65">
        <v>0</v>
      </c>
    </row>
    <row r="31" spans="1:6" x14ac:dyDescent="0.2">
      <c r="A31" s="60">
        <v>7610</v>
      </c>
      <c r="B31" s="60" t="s">
        <v>563</v>
      </c>
      <c r="C31" s="65">
        <v>0</v>
      </c>
      <c r="D31" s="65">
        <v>0</v>
      </c>
      <c r="E31" s="65">
        <v>0</v>
      </c>
      <c r="F31" s="65">
        <v>0</v>
      </c>
    </row>
    <row r="32" spans="1:6" x14ac:dyDescent="0.2">
      <c r="A32" s="60">
        <v>7620</v>
      </c>
      <c r="B32" s="60" t="s">
        <v>564</v>
      </c>
      <c r="C32" s="65">
        <v>0</v>
      </c>
      <c r="D32" s="65">
        <v>0</v>
      </c>
      <c r="E32" s="65">
        <v>0</v>
      </c>
      <c r="F32" s="65">
        <v>0</v>
      </c>
    </row>
    <row r="33" spans="1:7" x14ac:dyDescent="0.2">
      <c r="A33" s="60">
        <v>7630</v>
      </c>
      <c r="B33" s="60" t="s">
        <v>565</v>
      </c>
      <c r="C33" s="65">
        <v>0</v>
      </c>
      <c r="D33" s="65">
        <v>0</v>
      </c>
      <c r="E33" s="65">
        <v>0</v>
      </c>
      <c r="F33" s="65">
        <v>0</v>
      </c>
    </row>
    <row r="34" spans="1:7" x14ac:dyDescent="0.2">
      <c r="A34" s="60">
        <v>7640</v>
      </c>
      <c r="B34" s="60" t="s">
        <v>566</v>
      </c>
      <c r="C34" s="65">
        <v>0</v>
      </c>
      <c r="D34" s="65">
        <v>0</v>
      </c>
      <c r="E34" s="65">
        <v>0</v>
      </c>
      <c r="F34" s="65">
        <v>0</v>
      </c>
    </row>
    <row r="35" spans="1:7" s="68" customFormat="1" x14ac:dyDescent="0.2">
      <c r="A35" s="67">
        <v>8000</v>
      </c>
      <c r="B35" s="68" t="s">
        <v>567</v>
      </c>
    </row>
    <row r="36" spans="1:7" x14ac:dyDescent="0.2">
      <c r="A36" s="60">
        <v>8110</v>
      </c>
      <c r="B36" s="60" t="s">
        <v>568</v>
      </c>
      <c r="C36" s="65">
        <v>0</v>
      </c>
      <c r="D36" s="124">
        <v>11552535</v>
      </c>
      <c r="E36" s="124">
        <v>0</v>
      </c>
      <c r="F36" s="124">
        <v>11552535</v>
      </c>
    </row>
    <row r="37" spans="1:7" x14ac:dyDescent="0.2">
      <c r="A37" s="60">
        <v>8120</v>
      </c>
      <c r="B37" s="60" t="s">
        <v>569</v>
      </c>
      <c r="C37" s="65">
        <v>0</v>
      </c>
      <c r="D37" s="124">
        <v>11756882.119999999</v>
      </c>
      <c r="E37" s="124">
        <v>11779535</v>
      </c>
      <c r="F37" s="124">
        <v>22652.88000000082</v>
      </c>
    </row>
    <row r="38" spans="1:7" x14ac:dyDescent="0.2">
      <c r="A38" s="60">
        <v>8130</v>
      </c>
      <c r="B38" s="60" t="s">
        <v>570</v>
      </c>
      <c r="C38" s="65">
        <v>0</v>
      </c>
      <c r="D38" s="124">
        <v>227000</v>
      </c>
      <c r="E38" s="124">
        <v>0</v>
      </c>
      <c r="F38" s="124">
        <v>227000</v>
      </c>
    </row>
    <row r="39" spans="1:7" x14ac:dyDescent="0.2">
      <c r="A39" s="60">
        <v>8140</v>
      </c>
      <c r="B39" s="60" t="s">
        <v>571</v>
      </c>
      <c r="C39" s="65">
        <v>0</v>
      </c>
      <c r="D39" s="124">
        <v>11756882.119999999</v>
      </c>
      <c r="E39" s="124">
        <v>11756882.119999999</v>
      </c>
      <c r="F39" s="124">
        <v>0</v>
      </c>
    </row>
    <row r="40" spans="1:7" x14ac:dyDescent="0.2">
      <c r="A40" s="60">
        <v>8150</v>
      </c>
      <c r="B40" s="60" t="s">
        <v>572</v>
      </c>
      <c r="C40" s="65">
        <v>0</v>
      </c>
      <c r="D40" s="124">
        <v>0</v>
      </c>
      <c r="E40" s="124">
        <v>11756882.119999999</v>
      </c>
      <c r="F40" s="124">
        <v>11756882.119999999</v>
      </c>
    </row>
    <row r="41" spans="1:7" x14ac:dyDescent="0.2">
      <c r="A41" s="60">
        <v>8210</v>
      </c>
      <c r="B41" s="60" t="s">
        <v>573</v>
      </c>
      <c r="C41" s="65">
        <v>0</v>
      </c>
      <c r="D41" s="124">
        <v>0</v>
      </c>
      <c r="E41" s="124">
        <v>11552535</v>
      </c>
      <c r="F41" s="124">
        <v>11552535</v>
      </c>
    </row>
    <row r="42" spans="1:7" x14ac:dyDescent="0.2">
      <c r="A42" s="60">
        <v>8220</v>
      </c>
      <c r="B42" s="60" t="s">
        <v>574</v>
      </c>
      <c r="C42" s="65">
        <v>0</v>
      </c>
      <c r="D42" s="124">
        <v>11779535</v>
      </c>
      <c r="E42" s="124">
        <v>11337898.66</v>
      </c>
      <c r="F42" s="124">
        <v>441636.33999999985</v>
      </c>
    </row>
    <row r="43" spans="1:7" x14ac:dyDescent="0.2">
      <c r="A43" s="60">
        <v>8230</v>
      </c>
      <c r="B43" s="60" t="s">
        <v>575</v>
      </c>
      <c r="C43" s="65">
        <v>0</v>
      </c>
      <c r="D43" s="124">
        <v>13720</v>
      </c>
      <c r="E43" s="124">
        <v>240720</v>
      </c>
      <c r="F43" s="124">
        <v>227000</v>
      </c>
    </row>
    <row r="44" spans="1:7" x14ac:dyDescent="0.2">
      <c r="A44" s="60">
        <v>8240</v>
      </c>
      <c r="B44" s="60" t="s">
        <v>576</v>
      </c>
      <c r="C44" s="65">
        <v>0</v>
      </c>
      <c r="D44" s="124">
        <v>11337898.66</v>
      </c>
      <c r="E44" s="124">
        <v>11030779.609999999</v>
      </c>
      <c r="F44" s="124">
        <v>307119.05000000075</v>
      </c>
      <c r="G44" s="157"/>
    </row>
    <row r="45" spans="1:7" x14ac:dyDescent="0.2">
      <c r="A45" s="60">
        <v>8250</v>
      </c>
      <c r="B45" s="60" t="s">
        <v>577</v>
      </c>
      <c r="C45" s="65">
        <v>0</v>
      </c>
      <c r="D45" s="124">
        <v>11030779.609999999</v>
      </c>
      <c r="E45" s="124">
        <v>11041981.119999999</v>
      </c>
      <c r="F45" s="124">
        <v>-11201.509999999776</v>
      </c>
      <c r="G45" s="157"/>
    </row>
    <row r="46" spans="1:7" x14ac:dyDescent="0.2">
      <c r="A46" s="60">
        <v>8260</v>
      </c>
      <c r="B46" s="60" t="s">
        <v>578</v>
      </c>
      <c r="C46" s="65">
        <v>0</v>
      </c>
      <c r="D46" s="124">
        <v>11043233.119999999</v>
      </c>
      <c r="E46" s="124">
        <v>10614626.390000001</v>
      </c>
      <c r="F46" s="124">
        <v>428606.72999999858</v>
      </c>
      <c r="G46" s="157"/>
    </row>
    <row r="47" spans="1:7" x14ac:dyDescent="0.2">
      <c r="A47" s="60">
        <v>8270</v>
      </c>
      <c r="B47" s="60" t="s">
        <v>579</v>
      </c>
      <c r="C47" s="65">
        <v>0</v>
      </c>
      <c r="D47" s="124">
        <v>10613374.390000001</v>
      </c>
      <c r="E47" s="124">
        <v>0</v>
      </c>
      <c r="F47" s="124">
        <v>10613374.390000001</v>
      </c>
    </row>
    <row r="49" spans="2:2" x14ac:dyDescent="0.2">
      <c r="B49" s="14" t="s">
        <v>241</v>
      </c>
    </row>
    <row r="50" spans="2:2" x14ac:dyDescent="0.2">
      <c r="B50" s="151"/>
    </row>
  </sheetData>
  <mergeCells count="3">
    <mergeCell ref="A1:F1"/>
    <mergeCell ref="A2:F2"/>
    <mergeCell ref="A3:F3"/>
  </mergeCells>
  <pageMargins left="0.7" right="0.7" top="0.75" bottom="0.75" header="0.3" footer="0.3"/>
  <pageSetup paperSize="9" scale="73"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0"/>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8" style="41" customWidth="1"/>
    <col min="6" max="6" width="22.7109375" style="41" customWidth="1"/>
    <col min="7" max="7" width="16.7109375" style="41" customWidth="1"/>
    <col min="8" max="8" width="16.7109375" style="43" customWidth="1"/>
    <col min="9" max="9" width="27.140625" style="43" customWidth="1"/>
    <col min="10" max="16384" width="9.140625" style="41"/>
  </cols>
  <sheetData>
    <row r="1" spans="1:9" s="38" customFormat="1" x14ac:dyDescent="0.25">
      <c r="A1" s="828" t="s">
        <v>69</v>
      </c>
      <c r="B1" s="829"/>
      <c r="C1" s="829"/>
      <c r="D1" s="829"/>
      <c r="E1" s="829"/>
      <c r="F1" s="829"/>
      <c r="G1" s="36" t="s">
        <v>98</v>
      </c>
      <c r="H1" s="158">
        <v>2020</v>
      </c>
      <c r="I1" s="48"/>
    </row>
    <row r="2" spans="1:9" s="38" customFormat="1" x14ac:dyDescent="0.25">
      <c r="A2" s="828" t="s">
        <v>648</v>
      </c>
      <c r="B2" s="829"/>
      <c r="C2" s="829"/>
      <c r="D2" s="829"/>
      <c r="E2" s="829"/>
      <c r="F2" s="829"/>
      <c r="G2" s="36" t="s">
        <v>100</v>
      </c>
      <c r="H2" s="158" t="str">
        <f>'[1]Notas a los Edos Financieros'!E2</f>
        <v>Trimestral</v>
      </c>
      <c r="I2" s="48"/>
    </row>
    <row r="3" spans="1:9" s="38" customFormat="1" x14ac:dyDescent="0.25">
      <c r="A3" s="828" t="str">
        <f>'[1]Notas a los Edos Financieros'!A3</f>
        <v>Del 01 de Enero Al 31 de Diciembre 2020</v>
      </c>
      <c r="B3" s="829"/>
      <c r="C3" s="829"/>
      <c r="D3" s="829"/>
      <c r="E3" s="829"/>
      <c r="F3" s="829"/>
      <c r="G3" s="36" t="s">
        <v>102</v>
      </c>
      <c r="H3" s="158">
        <f>'[1]Notas a los Edos Financieros'!E3</f>
        <v>1</v>
      </c>
      <c r="I3" s="48"/>
    </row>
    <row r="4" spans="1:9" x14ac:dyDescent="0.2">
      <c r="A4" s="39" t="s">
        <v>103</v>
      </c>
      <c r="B4" s="40"/>
      <c r="C4" s="40"/>
      <c r="D4" s="40"/>
      <c r="E4" s="40"/>
      <c r="F4" s="40"/>
      <c r="G4" s="40"/>
      <c r="H4" s="125"/>
    </row>
    <row r="6" spans="1:9" x14ac:dyDescent="0.2">
      <c r="A6" s="40" t="s">
        <v>104</v>
      </c>
      <c r="B6" s="40"/>
      <c r="C6" s="40"/>
      <c r="D6" s="40"/>
      <c r="E6" s="40"/>
      <c r="F6" s="40"/>
      <c r="G6" s="40"/>
      <c r="H6" s="125"/>
    </row>
    <row r="7" spans="1:9" x14ac:dyDescent="0.2">
      <c r="A7" s="42" t="s">
        <v>105</v>
      </c>
      <c r="B7" s="42" t="s">
        <v>106</v>
      </c>
      <c r="C7" s="159" t="s">
        <v>107</v>
      </c>
      <c r="D7" s="159" t="s">
        <v>108</v>
      </c>
      <c r="E7" s="159"/>
      <c r="F7" s="159"/>
      <c r="G7" s="159"/>
      <c r="H7" s="159"/>
    </row>
    <row r="8" spans="1:9" x14ac:dyDescent="0.2">
      <c r="A8" s="43">
        <v>1114</v>
      </c>
      <c r="B8" s="41" t="s">
        <v>109</v>
      </c>
      <c r="C8" s="160">
        <v>0</v>
      </c>
      <c r="D8" s="43"/>
      <c r="E8" s="43"/>
      <c r="F8" s="43"/>
      <c r="G8" s="43"/>
    </row>
    <row r="9" spans="1:9" x14ac:dyDescent="0.2">
      <c r="A9" s="43">
        <v>1115</v>
      </c>
      <c r="B9" s="41" t="s">
        <v>110</v>
      </c>
      <c r="C9" s="160">
        <v>0</v>
      </c>
      <c r="D9" s="43"/>
      <c r="E9" s="43"/>
      <c r="F9" s="43"/>
      <c r="G9" s="43"/>
    </row>
    <row r="10" spans="1:9" x14ac:dyDescent="0.2">
      <c r="A10" s="43">
        <v>1121</v>
      </c>
      <c r="B10" s="41" t="s">
        <v>111</v>
      </c>
      <c r="C10" s="160">
        <v>0</v>
      </c>
      <c r="D10" s="43"/>
      <c r="E10" s="43"/>
      <c r="F10" s="43"/>
      <c r="G10" s="43"/>
    </row>
    <row r="11" spans="1:9" x14ac:dyDescent="0.2">
      <c r="A11" s="43">
        <v>1211</v>
      </c>
      <c r="B11" s="41" t="s">
        <v>112</v>
      </c>
      <c r="C11" s="160">
        <v>0</v>
      </c>
      <c r="D11" s="43"/>
      <c r="E11" s="43"/>
      <c r="F11" s="43"/>
      <c r="G11" s="43"/>
    </row>
    <row r="12" spans="1:9" x14ac:dyDescent="0.2">
      <c r="C12" s="43"/>
      <c r="D12" s="43"/>
      <c r="E12" s="43"/>
      <c r="F12" s="43"/>
      <c r="G12" s="43"/>
    </row>
    <row r="13" spans="1:9" x14ac:dyDescent="0.2">
      <c r="A13" s="40" t="s">
        <v>113</v>
      </c>
      <c r="B13" s="40"/>
      <c r="C13" s="125"/>
      <c r="D13" s="125"/>
      <c r="E13" s="125"/>
      <c r="F13" s="125"/>
      <c r="G13" s="125"/>
      <c r="H13" s="125"/>
    </row>
    <row r="14" spans="1:9" x14ac:dyDescent="0.2">
      <c r="A14" s="42" t="s">
        <v>105</v>
      </c>
      <c r="B14" s="42" t="s">
        <v>106</v>
      </c>
      <c r="C14" s="159" t="s">
        <v>107</v>
      </c>
      <c r="D14" s="159">
        <v>2019</v>
      </c>
      <c r="E14" s="159">
        <f>D14-1</f>
        <v>2018</v>
      </c>
      <c r="F14" s="159">
        <f>E14-1</f>
        <v>2017</v>
      </c>
      <c r="G14" s="159">
        <f>F14-1</f>
        <v>2016</v>
      </c>
      <c r="H14" s="159" t="s">
        <v>114</v>
      </c>
    </row>
    <row r="15" spans="1:9" x14ac:dyDescent="0.2">
      <c r="A15" s="43">
        <v>1122</v>
      </c>
      <c r="B15" s="41" t="s">
        <v>115</v>
      </c>
      <c r="C15" s="160">
        <v>0</v>
      </c>
      <c r="D15" s="160">
        <v>0</v>
      </c>
      <c r="E15" s="160">
        <v>0</v>
      </c>
      <c r="F15" s="160">
        <v>0</v>
      </c>
      <c r="G15" s="160">
        <v>0</v>
      </c>
    </row>
    <row r="16" spans="1:9" x14ac:dyDescent="0.2">
      <c r="A16" s="43">
        <v>1124</v>
      </c>
      <c r="B16" s="41" t="s">
        <v>116</v>
      </c>
      <c r="C16" s="160">
        <v>0</v>
      </c>
      <c r="D16" s="160">
        <v>0</v>
      </c>
      <c r="E16" s="160">
        <v>0</v>
      </c>
      <c r="F16" s="160">
        <v>0</v>
      </c>
      <c r="G16" s="160">
        <v>0</v>
      </c>
    </row>
    <row r="17" spans="1:9" x14ac:dyDescent="0.2">
      <c r="C17" s="43"/>
      <c r="D17" s="43"/>
      <c r="E17" s="43"/>
      <c r="F17" s="43"/>
      <c r="G17" s="43"/>
    </row>
    <row r="18" spans="1:9" x14ac:dyDescent="0.2">
      <c r="A18" s="40" t="s">
        <v>117</v>
      </c>
      <c r="B18" s="40"/>
      <c r="C18" s="125"/>
      <c r="D18" s="125"/>
      <c r="E18" s="125"/>
      <c r="F18" s="125"/>
      <c r="G18" s="125"/>
      <c r="H18" s="125"/>
    </row>
    <row r="19" spans="1:9" x14ac:dyDescent="0.2">
      <c r="A19" s="42" t="s">
        <v>105</v>
      </c>
      <c r="B19" s="42" t="s">
        <v>106</v>
      </c>
      <c r="C19" s="159" t="s">
        <v>107</v>
      </c>
      <c r="D19" s="159" t="s">
        <v>118</v>
      </c>
      <c r="E19" s="159" t="s">
        <v>119</v>
      </c>
      <c r="F19" s="159" t="s">
        <v>120</v>
      </c>
      <c r="G19" s="159" t="s">
        <v>121</v>
      </c>
      <c r="H19" s="159" t="s">
        <v>122</v>
      </c>
    </row>
    <row r="20" spans="1:9" ht="15" x14ac:dyDescent="0.25">
      <c r="A20" s="43">
        <v>1123</v>
      </c>
      <c r="B20" s="41" t="s">
        <v>123</v>
      </c>
      <c r="C20" s="160">
        <v>46214.17</v>
      </c>
      <c r="D20" s="160">
        <v>0</v>
      </c>
      <c r="E20" s="160">
        <v>0</v>
      </c>
      <c r="F20" s="160">
        <v>0</v>
      </c>
      <c r="G20" s="160">
        <v>0</v>
      </c>
      <c r="H20" t="s">
        <v>649</v>
      </c>
      <c r="I20" t="s">
        <v>649</v>
      </c>
    </row>
    <row r="21" spans="1:9" x14ac:dyDescent="0.2">
      <c r="A21" s="43">
        <v>1125</v>
      </c>
      <c r="B21" s="41" t="s">
        <v>124</v>
      </c>
      <c r="C21" s="160">
        <v>0</v>
      </c>
      <c r="D21" s="160">
        <v>0</v>
      </c>
      <c r="E21" s="160">
        <v>0</v>
      </c>
      <c r="F21" s="160">
        <v>0</v>
      </c>
      <c r="G21" s="160">
        <v>0</v>
      </c>
    </row>
    <row r="22" spans="1:9" ht="15" x14ac:dyDescent="0.25">
      <c r="A22" s="43">
        <v>1131</v>
      </c>
      <c r="B22" s="41" t="s">
        <v>127</v>
      </c>
      <c r="C22" s="160">
        <v>0</v>
      </c>
      <c r="D22" s="160">
        <v>0</v>
      </c>
      <c r="E22" s="160">
        <v>0</v>
      </c>
      <c r="F22" s="160">
        <v>0</v>
      </c>
      <c r="G22" s="160">
        <v>0</v>
      </c>
      <c r="H22" t="s">
        <v>649</v>
      </c>
      <c r="I22" t="s">
        <v>649</v>
      </c>
    </row>
    <row r="23" spans="1:9" x14ac:dyDescent="0.2">
      <c r="A23" s="43">
        <v>1132</v>
      </c>
      <c r="B23" s="41" t="s">
        <v>128</v>
      </c>
      <c r="C23" s="160">
        <v>0</v>
      </c>
      <c r="D23" s="160">
        <v>0</v>
      </c>
      <c r="E23" s="160">
        <v>0</v>
      </c>
      <c r="F23" s="160">
        <v>0</v>
      </c>
      <c r="G23" s="160">
        <v>0</v>
      </c>
    </row>
    <row r="24" spans="1:9" x14ac:dyDescent="0.2">
      <c r="A24" s="43">
        <v>1133</v>
      </c>
      <c r="B24" s="41" t="s">
        <v>129</v>
      </c>
      <c r="C24" s="160">
        <v>0</v>
      </c>
      <c r="D24" s="160">
        <v>0</v>
      </c>
      <c r="E24" s="160">
        <v>0</v>
      </c>
      <c r="F24" s="160">
        <v>0</v>
      </c>
      <c r="G24" s="160">
        <v>0</v>
      </c>
    </row>
    <row r="25" spans="1:9" x14ac:dyDescent="0.2">
      <c r="A25" s="43">
        <v>1134</v>
      </c>
      <c r="B25" s="41" t="s">
        <v>130</v>
      </c>
      <c r="C25" s="160">
        <v>0</v>
      </c>
      <c r="D25" s="160">
        <v>0</v>
      </c>
      <c r="E25" s="160">
        <v>0</v>
      </c>
      <c r="F25" s="160">
        <v>0</v>
      </c>
      <c r="G25" s="160">
        <v>0</v>
      </c>
    </row>
    <row r="26" spans="1:9" x14ac:dyDescent="0.2">
      <c r="A26" s="43">
        <v>1139</v>
      </c>
      <c r="B26" s="41" t="s">
        <v>131</v>
      </c>
      <c r="C26" s="160">
        <v>0</v>
      </c>
      <c r="D26" s="160">
        <v>0</v>
      </c>
      <c r="E26" s="160">
        <v>0</v>
      </c>
      <c r="F26" s="160">
        <v>0</v>
      </c>
      <c r="G26" s="160">
        <v>0</v>
      </c>
    </row>
    <row r="27" spans="1:9" x14ac:dyDescent="0.2">
      <c r="A27" s="40"/>
      <c r="B27" s="40"/>
      <c r="C27" s="43"/>
      <c r="D27" s="43"/>
      <c r="E27" s="43"/>
      <c r="F27" s="43"/>
      <c r="G27" s="43"/>
    </row>
    <row r="28" spans="1:9" x14ac:dyDescent="0.2">
      <c r="A28" s="40" t="s">
        <v>650</v>
      </c>
      <c r="B28" s="40"/>
      <c r="C28" s="125"/>
      <c r="D28" s="125"/>
      <c r="E28" s="125"/>
      <c r="F28" s="125"/>
      <c r="G28" s="125"/>
      <c r="H28" s="125"/>
    </row>
    <row r="29" spans="1:9" x14ac:dyDescent="0.2">
      <c r="A29" s="42" t="s">
        <v>105</v>
      </c>
      <c r="B29" s="42" t="s">
        <v>106</v>
      </c>
      <c r="C29" s="159" t="s">
        <v>107</v>
      </c>
      <c r="D29" s="159" t="s">
        <v>133</v>
      </c>
      <c r="E29" s="159" t="s">
        <v>134</v>
      </c>
      <c r="F29" s="159" t="s">
        <v>135</v>
      </c>
      <c r="G29" s="159" t="s">
        <v>136</v>
      </c>
      <c r="H29" s="159"/>
    </row>
    <row r="30" spans="1:9" x14ac:dyDescent="0.2">
      <c r="A30" s="43">
        <v>1140</v>
      </c>
      <c r="B30" s="41" t="s">
        <v>137</v>
      </c>
      <c r="C30" s="160">
        <f>SUM(C31:C35)</f>
        <v>654449.19999999995</v>
      </c>
      <c r="D30" s="43"/>
      <c r="E30" s="43"/>
      <c r="F30" s="43"/>
      <c r="G30" s="43"/>
    </row>
    <row r="31" spans="1:9" x14ac:dyDescent="0.2">
      <c r="A31" s="43">
        <v>1141</v>
      </c>
      <c r="B31" s="41" t="s">
        <v>138</v>
      </c>
      <c r="C31" s="160">
        <v>654449.19999999995</v>
      </c>
      <c r="D31" s="43" t="s">
        <v>651</v>
      </c>
      <c r="E31" s="43" t="s">
        <v>652</v>
      </c>
      <c r="F31" s="43"/>
      <c r="G31" s="43"/>
    </row>
    <row r="32" spans="1:9" x14ac:dyDescent="0.2">
      <c r="A32" s="43">
        <v>1142</v>
      </c>
      <c r="B32" s="41" t="s">
        <v>139</v>
      </c>
      <c r="C32" s="160">
        <v>0</v>
      </c>
      <c r="D32" s="43"/>
      <c r="E32" s="43"/>
      <c r="F32" s="43"/>
      <c r="G32" s="43"/>
    </row>
    <row r="33" spans="1:8" x14ac:dyDescent="0.2">
      <c r="A33" s="43">
        <v>1143</v>
      </c>
      <c r="B33" s="41" t="s">
        <v>140</v>
      </c>
      <c r="C33" s="160">
        <v>0</v>
      </c>
      <c r="D33" s="43"/>
      <c r="E33" s="43"/>
      <c r="F33" s="43"/>
      <c r="G33" s="43"/>
    </row>
    <row r="34" spans="1:8" x14ac:dyDescent="0.2">
      <c r="A34" s="43">
        <v>1144</v>
      </c>
      <c r="B34" s="41" t="s">
        <v>141</v>
      </c>
      <c r="C34" s="160">
        <v>0</v>
      </c>
      <c r="D34" s="43" t="s">
        <v>649</v>
      </c>
      <c r="E34" s="43"/>
      <c r="F34" s="43"/>
      <c r="G34" s="43"/>
    </row>
    <row r="35" spans="1:8" x14ac:dyDescent="0.2">
      <c r="A35" s="43">
        <v>1145</v>
      </c>
      <c r="B35" s="41" t="s">
        <v>142</v>
      </c>
      <c r="C35" s="160">
        <v>0</v>
      </c>
      <c r="D35" s="43"/>
      <c r="E35" s="43"/>
      <c r="F35" s="43"/>
      <c r="G35" s="43"/>
    </row>
    <row r="36" spans="1:8" x14ac:dyDescent="0.2">
      <c r="C36" s="43"/>
      <c r="D36" s="43"/>
      <c r="E36" s="43"/>
      <c r="F36" s="43"/>
      <c r="G36" s="43"/>
    </row>
    <row r="37" spans="1:8" x14ac:dyDescent="0.2">
      <c r="A37" s="40" t="s">
        <v>143</v>
      </c>
      <c r="B37" s="40"/>
      <c r="C37" s="125"/>
      <c r="D37" s="125"/>
      <c r="E37" s="125"/>
      <c r="F37" s="125"/>
      <c r="G37" s="125"/>
      <c r="H37" s="125"/>
    </row>
    <row r="38" spans="1:8" x14ac:dyDescent="0.2">
      <c r="A38" s="42" t="s">
        <v>105</v>
      </c>
      <c r="B38" s="42" t="s">
        <v>106</v>
      </c>
      <c r="C38" s="159" t="s">
        <v>107</v>
      </c>
      <c r="D38" s="159" t="s">
        <v>144</v>
      </c>
      <c r="E38" s="159" t="s">
        <v>145</v>
      </c>
      <c r="F38" s="159" t="s">
        <v>146</v>
      </c>
      <c r="G38" s="159"/>
      <c r="H38" s="159"/>
    </row>
    <row r="39" spans="1:8" x14ac:dyDescent="0.2">
      <c r="A39" s="43">
        <v>1150</v>
      </c>
      <c r="B39" s="41" t="s">
        <v>147</v>
      </c>
      <c r="C39" s="160">
        <f>SUM(C40)</f>
        <v>1066536.7</v>
      </c>
      <c r="D39" s="43"/>
      <c r="E39" s="43"/>
      <c r="F39" s="43"/>
      <c r="G39" s="43"/>
    </row>
    <row r="40" spans="1:8" x14ac:dyDescent="0.2">
      <c r="A40" s="43">
        <v>1151</v>
      </c>
      <c r="B40" s="41" t="s">
        <v>148</v>
      </c>
      <c r="C40" s="160">
        <v>1066536.7</v>
      </c>
      <c r="D40" s="43" t="s">
        <v>653</v>
      </c>
      <c r="E40" s="43"/>
      <c r="F40" s="43"/>
      <c r="G40" s="43"/>
    </row>
    <row r="41" spans="1:8" x14ac:dyDescent="0.2">
      <c r="C41" s="43"/>
      <c r="D41" s="43"/>
      <c r="E41" s="43"/>
      <c r="F41" s="43"/>
      <c r="G41" s="43"/>
    </row>
    <row r="42" spans="1:8" x14ac:dyDescent="0.2">
      <c r="A42" s="40" t="s">
        <v>149</v>
      </c>
      <c r="B42" s="40"/>
      <c r="C42" s="125"/>
      <c r="D42" s="125"/>
      <c r="E42" s="125"/>
      <c r="F42" s="125"/>
      <c r="G42" s="125"/>
      <c r="H42" s="125"/>
    </row>
    <row r="43" spans="1:8" x14ac:dyDescent="0.2">
      <c r="A43" s="42" t="s">
        <v>105</v>
      </c>
      <c r="B43" s="42" t="s">
        <v>106</v>
      </c>
      <c r="C43" s="159" t="s">
        <v>107</v>
      </c>
      <c r="D43" s="159" t="s">
        <v>108</v>
      </c>
      <c r="E43" s="159" t="s">
        <v>122</v>
      </c>
      <c r="F43" s="159"/>
      <c r="G43" s="159"/>
      <c r="H43" s="159"/>
    </row>
    <row r="44" spans="1:8" x14ac:dyDescent="0.2">
      <c r="A44" s="43">
        <v>1213</v>
      </c>
      <c r="B44" s="41" t="s">
        <v>150</v>
      </c>
      <c r="C44" s="160">
        <v>0</v>
      </c>
      <c r="D44" s="43"/>
      <c r="E44" s="43"/>
      <c r="F44" s="43"/>
      <c r="G44" s="43"/>
    </row>
    <row r="45" spans="1:8" x14ac:dyDescent="0.2">
      <c r="C45" s="43"/>
      <c r="D45" s="43"/>
      <c r="E45" s="43"/>
      <c r="F45" s="43"/>
      <c r="G45" s="43"/>
    </row>
    <row r="46" spans="1:8" x14ac:dyDescent="0.2">
      <c r="A46" s="40" t="s">
        <v>151</v>
      </c>
      <c r="B46" s="40"/>
      <c r="C46" s="125"/>
      <c r="D46" s="125"/>
      <c r="E46" s="125"/>
      <c r="F46" s="125"/>
      <c r="G46" s="125"/>
      <c r="H46" s="125"/>
    </row>
    <row r="47" spans="1:8" x14ac:dyDescent="0.2">
      <c r="A47" s="42" t="s">
        <v>105</v>
      </c>
      <c r="B47" s="42" t="s">
        <v>106</v>
      </c>
      <c r="C47" s="159" t="s">
        <v>107</v>
      </c>
      <c r="D47" s="159"/>
      <c r="E47" s="159"/>
      <c r="F47" s="159"/>
      <c r="G47" s="159"/>
      <c r="H47" s="159"/>
    </row>
    <row r="48" spans="1:8" x14ac:dyDescent="0.2">
      <c r="A48" s="43">
        <v>1214</v>
      </c>
      <c r="B48" s="41" t="s">
        <v>152</v>
      </c>
      <c r="C48" s="160">
        <v>0</v>
      </c>
      <c r="D48" s="43"/>
      <c r="E48" s="43"/>
      <c r="F48" s="43"/>
      <c r="G48" s="43"/>
    </row>
    <row r="49" spans="1:9" x14ac:dyDescent="0.2">
      <c r="C49" s="43"/>
      <c r="D49" s="43"/>
      <c r="E49" s="43"/>
      <c r="F49" s="43"/>
      <c r="G49" s="43"/>
    </row>
    <row r="50" spans="1:9" x14ac:dyDescent="0.2">
      <c r="A50" s="40" t="s">
        <v>153</v>
      </c>
      <c r="B50" s="40"/>
      <c r="C50" s="125"/>
      <c r="D50" s="125"/>
      <c r="E50" s="125"/>
      <c r="F50" s="125"/>
      <c r="G50" s="125"/>
      <c r="H50" s="125"/>
      <c r="I50" s="125"/>
    </row>
    <row r="51" spans="1:9" x14ac:dyDescent="0.2">
      <c r="A51" s="42" t="s">
        <v>105</v>
      </c>
      <c r="B51" s="42" t="s">
        <v>106</v>
      </c>
      <c r="C51" s="159" t="s">
        <v>107</v>
      </c>
      <c r="D51" s="159" t="s">
        <v>154</v>
      </c>
      <c r="E51" s="159" t="s">
        <v>155</v>
      </c>
      <c r="F51" s="159" t="s">
        <v>144</v>
      </c>
      <c r="G51" s="159" t="s">
        <v>156</v>
      </c>
      <c r="H51" s="159" t="s">
        <v>157</v>
      </c>
      <c r="I51" s="159" t="s">
        <v>602</v>
      </c>
    </row>
    <row r="52" spans="1:9" x14ac:dyDescent="0.2">
      <c r="A52" s="43">
        <v>1230</v>
      </c>
      <c r="B52" s="41" t="s">
        <v>158</v>
      </c>
      <c r="C52" s="161">
        <f>SUM(C53:C59)</f>
        <v>86491576.459999993</v>
      </c>
      <c r="D52" s="161">
        <f>SUM(D53:D59)</f>
        <v>0</v>
      </c>
      <c r="E52" s="161">
        <f>SUM(E53:E59)</f>
        <v>0</v>
      </c>
      <c r="F52" s="43"/>
      <c r="G52" s="43"/>
    </row>
    <row r="53" spans="1:9" x14ac:dyDescent="0.2">
      <c r="A53" s="43">
        <v>1231</v>
      </c>
      <c r="B53" s="41" t="s">
        <v>159</v>
      </c>
      <c r="C53" s="160">
        <v>0</v>
      </c>
      <c r="D53" s="160">
        <v>0</v>
      </c>
      <c r="E53" s="160">
        <v>0</v>
      </c>
      <c r="F53" s="43"/>
      <c r="G53" s="43"/>
    </row>
    <row r="54" spans="1:9" x14ac:dyDescent="0.2">
      <c r="A54" s="43">
        <v>1232</v>
      </c>
      <c r="B54" s="41" t="s">
        <v>160</v>
      </c>
      <c r="C54" s="160">
        <v>0</v>
      </c>
      <c r="D54" s="160">
        <v>0</v>
      </c>
      <c r="E54" s="160">
        <v>0</v>
      </c>
      <c r="F54" s="43"/>
      <c r="G54" s="43"/>
    </row>
    <row r="55" spans="1:9" x14ac:dyDescent="0.2">
      <c r="A55" s="43">
        <v>1233</v>
      </c>
      <c r="B55" s="41" t="s">
        <v>161</v>
      </c>
      <c r="C55" s="160">
        <v>85905798.870000005</v>
      </c>
      <c r="D55" s="160">
        <v>0</v>
      </c>
      <c r="E55" s="160">
        <v>0</v>
      </c>
      <c r="F55" s="43"/>
      <c r="G55" s="43"/>
    </row>
    <row r="56" spans="1:9" x14ac:dyDescent="0.2">
      <c r="A56" s="43">
        <v>1234</v>
      </c>
      <c r="B56" s="41" t="s">
        <v>162</v>
      </c>
      <c r="C56" s="160">
        <v>0</v>
      </c>
      <c r="D56" s="160">
        <v>0</v>
      </c>
      <c r="E56" s="160">
        <v>0</v>
      </c>
      <c r="F56" s="43"/>
      <c r="G56" s="43"/>
    </row>
    <row r="57" spans="1:9" x14ac:dyDescent="0.2">
      <c r="A57" s="43">
        <v>1235</v>
      </c>
      <c r="B57" s="41" t="s">
        <v>163</v>
      </c>
      <c r="C57" s="160">
        <v>68432.100000000006</v>
      </c>
      <c r="D57" s="160">
        <v>0</v>
      </c>
      <c r="E57" s="160">
        <v>0</v>
      </c>
      <c r="F57" s="43"/>
      <c r="G57" s="43"/>
    </row>
    <row r="58" spans="1:9" x14ac:dyDescent="0.2">
      <c r="A58" s="43">
        <v>1236</v>
      </c>
      <c r="B58" s="41" t="s">
        <v>164</v>
      </c>
      <c r="C58" s="160">
        <v>517345.49</v>
      </c>
      <c r="D58" s="160">
        <v>0</v>
      </c>
      <c r="E58" s="160">
        <v>0</v>
      </c>
      <c r="F58" s="43"/>
      <c r="G58" s="43"/>
    </row>
    <row r="59" spans="1:9" x14ac:dyDescent="0.2">
      <c r="A59" s="43">
        <v>1239</v>
      </c>
      <c r="B59" s="41" t="s">
        <v>165</v>
      </c>
      <c r="C59" s="160">
        <v>0</v>
      </c>
      <c r="D59" s="160">
        <v>0</v>
      </c>
      <c r="E59" s="160">
        <v>0</v>
      </c>
      <c r="F59" s="43"/>
      <c r="G59" s="43"/>
    </row>
    <row r="60" spans="1:9" x14ac:dyDescent="0.2">
      <c r="A60" s="43">
        <v>1240</v>
      </c>
      <c r="B60" s="41" t="s">
        <v>166</v>
      </c>
      <c r="C60" s="161">
        <f>SUM(C61:C68)</f>
        <v>32497613.060000002</v>
      </c>
      <c r="D60" s="161">
        <f>SUM(D61:D68)</f>
        <v>1879488.75</v>
      </c>
      <c r="E60" s="161">
        <f>SUM(E61:E68)</f>
        <v>9066442.3297500107</v>
      </c>
      <c r="F60" s="43"/>
      <c r="G60" s="162">
        <v>0.1</v>
      </c>
    </row>
    <row r="61" spans="1:9" x14ac:dyDescent="0.2">
      <c r="A61" s="43">
        <v>1241</v>
      </c>
      <c r="B61" s="41" t="s">
        <v>167</v>
      </c>
      <c r="C61" s="160">
        <v>1761710.5</v>
      </c>
      <c r="D61" s="160">
        <v>36497.129999999997</v>
      </c>
      <c r="E61" s="160">
        <v>1368424.3857416699</v>
      </c>
      <c r="F61" s="43"/>
      <c r="G61" s="162">
        <v>0.1</v>
      </c>
    </row>
    <row r="62" spans="1:9" x14ac:dyDescent="0.2">
      <c r="A62" s="43">
        <v>1242</v>
      </c>
      <c r="B62" s="41" t="s">
        <v>168</v>
      </c>
      <c r="C62" s="160">
        <v>345469.04</v>
      </c>
      <c r="D62" s="160">
        <v>0</v>
      </c>
      <c r="E62" s="160">
        <v>345469.04</v>
      </c>
      <c r="F62" s="43"/>
      <c r="G62" s="162">
        <v>0.1</v>
      </c>
    </row>
    <row r="63" spans="1:9" x14ac:dyDescent="0.2">
      <c r="A63" s="43">
        <v>1243</v>
      </c>
      <c r="B63" s="41" t="s">
        <v>169</v>
      </c>
      <c r="C63" s="160">
        <v>467142.94</v>
      </c>
      <c r="D63" s="160">
        <v>46714.32</v>
      </c>
      <c r="E63" s="160">
        <v>216850.36</v>
      </c>
      <c r="F63" s="43"/>
      <c r="G63" s="162">
        <v>0.1</v>
      </c>
    </row>
    <row r="64" spans="1:9" x14ac:dyDescent="0.2">
      <c r="A64" s="43">
        <v>1244</v>
      </c>
      <c r="B64" s="41" t="s">
        <v>170</v>
      </c>
      <c r="C64" s="160">
        <v>8558790.5700000003</v>
      </c>
      <c r="D64" s="160">
        <v>1513586.33</v>
      </c>
      <c r="E64" s="160">
        <v>4581791.7281541703</v>
      </c>
      <c r="F64" s="43"/>
      <c r="G64" s="162">
        <v>0.25</v>
      </c>
    </row>
    <row r="65" spans="1:9" x14ac:dyDescent="0.2">
      <c r="A65" s="43">
        <v>1245</v>
      </c>
      <c r="B65" s="41" t="s">
        <v>171</v>
      </c>
      <c r="C65" s="160">
        <v>0</v>
      </c>
      <c r="D65" s="160">
        <v>0</v>
      </c>
      <c r="E65" s="160">
        <v>0</v>
      </c>
      <c r="F65" s="43"/>
      <c r="G65" s="44"/>
    </row>
    <row r="66" spans="1:9" x14ac:dyDescent="0.2">
      <c r="A66" s="43">
        <v>1246</v>
      </c>
      <c r="B66" s="41" t="s">
        <v>172</v>
      </c>
      <c r="C66" s="160">
        <v>3061405.55</v>
      </c>
      <c r="D66" s="160">
        <v>282690.96999999997</v>
      </c>
      <c r="E66" s="160">
        <v>2553906.8158541699</v>
      </c>
      <c r="F66" s="43"/>
      <c r="G66" s="162">
        <v>0.1</v>
      </c>
    </row>
    <row r="67" spans="1:9" x14ac:dyDescent="0.2">
      <c r="A67" s="43">
        <v>1247</v>
      </c>
      <c r="B67" s="41" t="s">
        <v>173</v>
      </c>
      <c r="C67" s="160">
        <v>0</v>
      </c>
      <c r="D67" s="160">
        <v>0</v>
      </c>
      <c r="E67" s="160">
        <v>0</v>
      </c>
      <c r="F67" s="43"/>
      <c r="G67" s="162" t="s">
        <v>654</v>
      </c>
    </row>
    <row r="68" spans="1:9" x14ac:dyDescent="0.2">
      <c r="A68" s="43">
        <v>1248</v>
      </c>
      <c r="B68" s="41" t="s">
        <v>174</v>
      </c>
      <c r="C68" s="160">
        <v>18303094.460000001</v>
      </c>
      <c r="D68" s="160">
        <v>0</v>
      </c>
      <c r="E68" s="160">
        <v>0</v>
      </c>
      <c r="F68" s="43"/>
      <c r="G68" s="43"/>
    </row>
    <row r="69" spans="1:9" x14ac:dyDescent="0.2">
      <c r="C69" s="43"/>
      <c r="D69" s="43" t="s">
        <v>654</v>
      </c>
      <c r="E69" s="43" t="s">
        <v>654</v>
      </c>
      <c r="F69" s="160" t="s">
        <v>654</v>
      </c>
      <c r="G69" s="43"/>
    </row>
    <row r="70" spans="1:9" x14ac:dyDescent="0.2">
      <c r="A70" s="40" t="s">
        <v>175</v>
      </c>
      <c r="B70" s="40"/>
      <c r="C70" s="125"/>
      <c r="D70" s="125"/>
      <c r="E70" s="125"/>
      <c r="F70" s="125"/>
      <c r="G70" s="125"/>
      <c r="H70" s="125"/>
      <c r="I70" s="125"/>
    </row>
    <row r="71" spans="1:9" x14ac:dyDescent="0.2">
      <c r="A71" s="42" t="s">
        <v>105</v>
      </c>
      <c r="B71" s="42" t="s">
        <v>106</v>
      </c>
      <c r="C71" s="159" t="s">
        <v>107</v>
      </c>
      <c r="D71" s="159" t="s">
        <v>176</v>
      </c>
      <c r="E71" s="159" t="s">
        <v>177</v>
      </c>
      <c r="F71" s="159" t="s">
        <v>144</v>
      </c>
      <c r="G71" s="159" t="s">
        <v>156</v>
      </c>
      <c r="H71" s="159" t="s">
        <v>157</v>
      </c>
      <c r="I71" s="159" t="s">
        <v>602</v>
      </c>
    </row>
    <row r="72" spans="1:9" x14ac:dyDescent="0.2">
      <c r="A72" s="43">
        <v>1250</v>
      </c>
      <c r="B72" s="41" t="s">
        <v>178</v>
      </c>
      <c r="C72" s="161">
        <f>SUM(C73:C77)</f>
        <v>7120.08</v>
      </c>
      <c r="D72" s="161">
        <f>SUM(D73:D77)</f>
        <v>267</v>
      </c>
      <c r="E72" s="161">
        <f>SUM(E73:E77)</f>
        <v>267</v>
      </c>
      <c r="F72" s="43"/>
      <c r="G72" s="43"/>
    </row>
    <row r="73" spans="1:9" x14ac:dyDescent="0.2">
      <c r="A73" s="43">
        <v>1251</v>
      </c>
      <c r="B73" s="41" t="s">
        <v>179</v>
      </c>
      <c r="C73" s="160">
        <v>7120.08</v>
      </c>
      <c r="D73" s="160">
        <v>267</v>
      </c>
      <c r="E73" s="160">
        <v>267</v>
      </c>
      <c r="F73" s="43" t="s">
        <v>649</v>
      </c>
      <c r="G73" s="163">
        <v>0.15</v>
      </c>
    </row>
    <row r="74" spans="1:9" x14ac:dyDescent="0.2">
      <c r="A74" s="43">
        <v>1252</v>
      </c>
      <c r="B74" s="41" t="s">
        <v>180</v>
      </c>
      <c r="C74" s="160">
        <v>0</v>
      </c>
      <c r="D74" s="160">
        <v>0</v>
      </c>
      <c r="E74" s="160">
        <v>0</v>
      </c>
      <c r="F74" s="43"/>
      <c r="G74" s="43"/>
    </row>
    <row r="75" spans="1:9" x14ac:dyDescent="0.2">
      <c r="A75" s="43">
        <v>1253</v>
      </c>
      <c r="B75" s="41" t="s">
        <v>181</v>
      </c>
      <c r="C75" s="160">
        <v>0</v>
      </c>
      <c r="D75" s="160">
        <v>0</v>
      </c>
      <c r="E75" s="160">
        <v>0</v>
      </c>
      <c r="F75" s="43"/>
      <c r="G75" s="43"/>
    </row>
    <row r="76" spans="1:9" x14ac:dyDescent="0.2">
      <c r="A76" s="43">
        <v>1254</v>
      </c>
      <c r="B76" s="41" t="s">
        <v>182</v>
      </c>
      <c r="C76" s="160">
        <v>0</v>
      </c>
      <c r="D76" s="160">
        <v>0</v>
      </c>
      <c r="E76" s="160">
        <v>0</v>
      </c>
      <c r="F76" s="43"/>
      <c r="G76" s="43"/>
    </row>
    <row r="77" spans="1:9" x14ac:dyDescent="0.2">
      <c r="A77" s="43">
        <v>1259</v>
      </c>
      <c r="B77" s="41" t="s">
        <v>183</v>
      </c>
      <c r="C77" s="160">
        <v>0</v>
      </c>
      <c r="D77" s="160">
        <v>0</v>
      </c>
      <c r="E77" s="160">
        <v>0</v>
      </c>
      <c r="F77" s="43"/>
      <c r="G77" s="43"/>
    </row>
    <row r="78" spans="1:9" x14ac:dyDescent="0.2">
      <c r="A78" s="43">
        <v>1270</v>
      </c>
      <c r="B78" s="41" t="s">
        <v>184</v>
      </c>
      <c r="C78" s="160">
        <v>0</v>
      </c>
      <c r="D78" s="160">
        <v>0</v>
      </c>
      <c r="E78" s="160">
        <v>0</v>
      </c>
      <c r="F78" s="43"/>
      <c r="G78" s="43"/>
    </row>
    <row r="79" spans="1:9" x14ac:dyDescent="0.2">
      <c r="A79" s="43">
        <v>1271</v>
      </c>
      <c r="B79" s="41" t="s">
        <v>185</v>
      </c>
      <c r="C79" s="160">
        <v>0</v>
      </c>
      <c r="D79" s="160">
        <v>0</v>
      </c>
      <c r="E79" s="160">
        <v>0</v>
      </c>
      <c r="F79" s="43"/>
      <c r="G79" s="43"/>
    </row>
    <row r="80" spans="1:9" x14ac:dyDescent="0.2">
      <c r="A80" s="43">
        <v>1272</v>
      </c>
      <c r="B80" s="41" t="s">
        <v>186</v>
      </c>
      <c r="C80" s="160">
        <v>0</v>
      </c>
      <c r="D80" s="160">
        <v>0</v>
      </c>
      <c r="E80" s="160">
        <v>0</v>
      </c>
      <c r="F80" s="43"/>
      <c r="G80" s="43"/>
    </row>
    <row r="81" spans="1:8" x14ac:dyDescent="0.2">
      <c r="A81" s="43">
        <v>1273</v>
      </c>
      <c r="B81" s="41" t="s">
        <v>187</v>
      </c>
      <c r="C81" s="160">
        <v>0</v>
      </c>
      <c r="D81" s="160">
        <v>0</v>
      </c>
      <c r="E81" s="160">
        <v>0</v>
      </c>
      <c r="F81" s="43"/>
      <c r="G81" s="43"/>
    </row>
    <row r="82" spans="1:8" x14ac:dyDescent="0.2">
      <c r="A82" s="43">
        <v>1274</v>
      </c>
      <c r="B82" s="41" t="s">
        <v>188</v>
      </c>
      <c r="C82" s="160">
        <v>0</v>
      </c>
      <c r="D82" s="160">
        <v>0</v>
      </c>
      <c r="E82" s="160">
        <v>0</v>
      </c>
      <c r="F82" s="43"/>
      <c r="G82" s="43"/>
    </row>
    <row r="83" spans="1:8" x14ac:dyDescent="0.2">
      <c r="A83" s="43">
        <v>1275</v>
      </c>
      <c r="B83" s="41" t="s">
        <v>189</v>
      </c>
      <c r="C83" s="160">
        <v>0</v>
      </c>
      <c r="D83" s="160">
        <v>0</v>
      </c>
      <c r="E83" s="160">
        <v>0</v>
      </c>
      <c r="F83" s="43"/>
      <c r="G83" s="43"/>
    </row>
    <row r="84" spans="1:8" x14ac:dyDescent="0.2">
      <c r="A84" s="43">
        <v>1279</v>
      </c>
      <c r="B84" s="41" t="s">
        <v>190</v>
      </c>
      <c r="C84" s="160">
        <v>0</v>
      </c>
      <c r="D84" s="160">
        <v>0</v>
      </c>
      <c r="E84" s="160">
        <v>0</v>
      </c>
      <c r="F84" s="43"/>
      <c r="G84" s="43"/>
    </row>
    <row r="85" spans="1:8" x14ac:dyDescent="0.2">
      <c r="C85" s="43"/>
      <c r="D85" s="43"/>
      <c r="E85" s="43"/>
      <c r="F85" s="43"/>
      <c r="G85" s="43"/>
    </row>
    <row r="86" spans="1:8" x14ac:dyDescent="0.2">
      <c r="A86" s="40" t="s">
        <v>191</v>
      </c>
      <c r="B86" s="40"/>
      <c r="C86" s="125"/>
      <c r="D86" s="125"/>
      <c r="E86" s="125"/>
      <c r="F86" s="125"/>
      <c r="G86" s="125"/>
      <c r="H86" s="125"/>
    </row>
    <row r="87" spans="1:8" x14ac:dyDescent="0.2">
      <c r="A87" s="42" t="s">
        <v>105</v>
      </c>
      <c r="B87" s="42" t="s">
        <v>106</v>
      </c>
      <c r="C87" s="159" t="s">
        <v>107</v>
      </c>
      <c r="D87" s="159" t="s">
        <v>192</v>
      </c>
      <c r="E87" s="159"/>
      <c r="F87" s="159"/>
      <c r="G87" s="159"/>
      <c r="H87" s="159"/>
    </row>
    <row r="88" spans="1:8" x14ac:dyDescent="0.2">
      <c r="A88" s="43">
        <v>1160</v>
      </c>
      <c r="B88" s="41" t="s">
        <v>193</v>
      </c>
      <c r="C88" s="160">
        <v>0</v>
      </c>
      <c r="D88" s="43"/>
      <c r="E88" s="43"/>
      <c r="F88" s="43"/>
      <c r="G88" s="43"/>
    </row>
    <row r="89" spans="1:8" x14ac:dyDescent="0.2">
      <c r="A89" s="43">
        <v>1161</v>
      </c>
      <c r="B89" s="41" t="s">
        <v>194</v>
      </c>
      <c r="C89" s="160">
        <v>0</v>
      </c>
      <c r="D89" s="43"/>
      <c r="E89" s="43"/>
      <c r="F89" s="43"/>
      <c r="G89" s="43"/>
    </row>
    <row r="90" spans="1:8" x14ac:dyDescent="0.2">
      <c r="A90" s="43">
        <v>1162</v>
      </c>
      <c r="B90" s="41" t="s">
        <v>195</v>
      </c>
      <c r="C90" s="160">
        <v>0</v>
      </c>
      <c r="D90" s="43"/>
      <c r="E90" s="43"/>
      <c r="F90" s="43"/>
      <c r="G90" s="43"/>
    </row>
    <row r="91" spans="1:8" x14ac:dyDescent="0.2">
      <c r="C91" s="43"/>
      <c r="D91" s="43"/>
      <c r="E91" s="43"/>
      <c r="F91" s="43"/>
      <c r="G91" s="43"/>
    </row>
    <row r="92" spans="1:8" x14ac:dyDescent="0.2">
      <c r="A92" s="40" t="s">
        <v>196</v>
      </c>
      <c r="B92" s="40"/>
      <c r="C92" s="125"/>
      <c r="D92" s="125"/>
      <c r="E92" s="125"/>
      <c r="F92" s="125"/>
      <c r="G92" s="125"/>
      <c r="H92" s="125"/>
    </row>
    <row r="93" spans="1:8" x14ac:dyDescent="0.2">
      <c r="A93" s="42" t="s">
        <v>105</v>
      </c>
      <c r="B93" s="42" t="s">
        <v>106</v>
      </c>
      <c r="C93" s="159" t="s">
        <v>107</v>
      </c>
      <c r="D93" s="159" t="s">
        <v>122</v>
      </c>
      <c r="E93" s="159"/>
      <c r="F93" s="159"/>
      <c r="G93" s="159"/>
      <c r="H93" s="159"/>
    </row>
    <row r="94" spans="1:8" x14ac:dyDescent="0.2">
      <c r="A94" s="43">
        <v>1290</v>
      </c>
      <c r="B94" s="41" t="s">
        <v>197</v>
      </c>
      <c r="C94" s="160">
        <v>0</v>
      </c>
      <c r="D94" s="43"/>
      <c r="E94" s="43"/>
      <c r="F94" s="43"/>
      <c r="G94" s="43"/>
    </row>
    <row r="95" spans="1:8" x14ac:dyDescent="0.2">
      <c r="A95" s="43">
        <v>1291</v>
      </c>
      <c r="B95" s="41" t="s">
        <v>198</v>
      </c>
      <c r="C95" s="160">
        <v>0</v>
      </c>
      <c r="D95" s="43"/>
      <c r="E95" s="43"/>
      <c r="F95" s="43"/>
      <c r="G95" s="43"/>
    </row>
    <row r="96" spans="1:8" x14ac:dyDescent="0.2">
      <c r="A96" s="43">
        <v>1292</v>
      </c>
      <c r="B96" s="41" t="s">
        <v>199</v>
      </c>
      <c r="C96" s="160">
        <v>0</v>
      </c>
      <c r="D96" s="43"/>
      <c r="E96" s="43"/>
      <c r="F96" s="43"/>
      <c r="G96" s="43"/>
    </row>
    <row r="97" spans="1:8" x14ac:dyDescent="0.2">
      <c r="A97" s="43">
        <v>1293</v>
      </c>
      <c r="B97" s="41" t="s">
        <v>200</v>
      </c>
      <c r="C97" s="160">
        <v>0</v>
      </c>
      <c r="D97" s="43"/>
      <c r="E97" s="43"/>
      <c r="F97" s="43"/>
      <c r="G97" s="43"/>
    </row>
    <row r="98" spans="1:8" x14ac:dyDescent="0.2">
      <c r="C98" s="43"/>
      <c r="D98" s="43"/>
      <c r="E98" s="43"/>
      <c r="F98" s="43"/>
      <c r="G98" s="43"/>
    </row>
    <row r="99" spans="1:8" x14ac:dyDescent="0.2">
      <c r="A99" s="40" t="s">
        <v>201</v>
      </c>
      <c r="B99" s="40"/>
      <c r="C99" s="125"/>
      <c r="D99" s="125"/>
      <c r="E99" s="125"/>
      <c r="F99" s="125"/>
      <c r="G99" s="125"/>
      <c r="H99" s="125"/>
    </row>
    <row r="100" spans="1:8" x14ac:dyDescent="0.2">
      <c r="A100" s="42" t="s">
        <v>105</v>
      </c>
      <c r="B100" s="42" t="s">
        <v>106</v>
      </c>
      <c r="C100" s="159" t="s">
        <v>107</v>
      </c>
      <c r="D100" s="159" t="s">
        <v>118</v>
      </c>
      <c r="E100" s="159" t="s">
        <v>119</v>
      </c>
      <c r="F100" s="159" t="s">
        <v>120</v>
      </c>
      <c r="G100" s="159" t="s">
        <v>202</v>
      </c>
      <c r="H100" s="159" t="s">
        <v>203</v>
      </c>
    </row>
    <row r="101" spans="1:8" x14ac:dyDescent="0.2">
      <c r="A101" s="43">
        <v>2110</v>
      </c>
      <c r="B101" s="41" t="s">
        <v>204</v>
      </c>
      <c r="C101" s="161">
        <f>SUM(C102:C110)</f>
        <v>2548529.1100000003</v>
      </c>
      <c r="D101" s="160">
        <v>0</v>
      </c>
      <c r="E101" s="160">
        <v>0</v>
      </c>
      <c r="F101" s="160">
        <v>0</v>
      </c>
      <c r="G101" s="160">
        <v>0</v>
      </c>
    </row>
    <row r="102" spans="1:8" x14ac:dyDescent="0.2">
      <c r="A102" s="43">
        <v>2111</v>
      </c>
      <c r="B102" s="41" t="s">
        <v>205</v>
      </c>
      <c r="C102" s="160">
        <v>0</v>
      </c>
      <c r="D102" s="160">
        <v>0</v>
      </c>
      <c r="E102" s="160">
        <v>0</v>
      </c>
      <c r="F102" s="160">
        <v>0</v>
      </c>
      <c r="G102" s="160">
        <v>0</v>
      </c>
    </row>
    <row r="103" spans="1:8" ht="15" x14ac:dyDescent="0.25">
      <c r="A103" s="43">
        <v>2112</v>
      </c>
      <c r="B103" s="41" t="s">
        <v>206</v>
      </c>
      <c r="C103" s="160">
        <v>1905271.33</v>
      </c>
      <c r="D103" s="160">
        <v>0</v>
      </c>
      <c r="E103" s="160">
        <v>0</v>
      </c>
      <c r="F103" s="160">
        <v>0</v>
      </c>
      <c r="G103" s="160">
        <v>0</v>
      </c>
      <c r="H103" t="s">
        <v>649</v>
      </c>
    </row>
    <row r="104" spans="1:8" x14ac:dyDescent="0.2">
      <c r="A104" s="43">
        <v>2113</v>
      </c>
      <c r="B104" s="41" t="s">
        <v>207</v>
      </c>
      <c r="C104" s="160">
        <v>0</v>
      </c>
      <c r="D104" s="160">
        <v>0</v>
      </c>
      <c r="E104" s="160">
        <v>0</v>
      </c>
      <c r="F104" s="160">
        <v>0</v>
      </c>
      <c r="G104" s="160">
        <v>0</v>
      </c>
    </row>
    <row r="105" spans="1:8" x14ac:dyDescent="0.2">
      <c r="A105" s="43">
        <v>2114</v>
      </c>
      <c r="B105" s="41" t="s">
        <v>208</v>
      </c>
      <c r="C105" s="160">
        <v>0</v>
      </c>
      <c r="D105" s="160">
        <v>0</v>
      </c>
      <c r="E105" s="160">
        <v>0</v>
      </c>
      <c r="F105" s="160">
        <v>0</v>
      </c>
      <c r="G105" s="160">
        <v>0</v>
      </c>
    </row>
    <row r="106" spans="1:8" x14ac:dyDescent="0.2">
      <c r="A106" s="43">
        <v>2115</v>
      </c>
      <c r="B106" s="41" t="s">
        <v>209</v>
      </c>
      <c r="C106" s="160">
        <v>0</v>
      </c>
      <c r="D106" s="160">
        <v>0</v>
      </c>
      <c r="E106" s="160">
        <v>0</v>
      </c>
      <c r="F106" s="160">
        <v>0</v>
      </c>
      <c r="G106" s="160">
        <v>0</v>
      </c>
    </row>
    <row r="107" spans="1:8" x14ac:dyDescent="0.2">
      <c r="A107" s="43">
        <v>2116</v>
      </c>
      <c r="B107" s="41" t="s">
        <v>210</v>
      </c>
      <c r="C107" s="160">
        <v>0</v>
      </c>
      <c r="D107" s="160">
        <v>0</v>
      </c>
      <c r="E107" s="160">
        <v>0</v>
      </c>
      <c r="F107" s="160">
        <v>0</v>
      </c>
      <c r="G107" s="160">
        <v>0</v>
      </c>
    </row>
    <row r="108" spans="1:8" ht="15" x14ac:dyDescent="0.25">
      <c r="A108" s="43">
        <v>2117</v>
      </c>
      <c r="B108" s="41" t="s">
        <v>211</v>
      </c>
      <c r="C108" s="160">
        <v>643257.78</v>
      </c>
      <c r="D108" s="160">
        <v>0</v>
      </c>
      <c r="E108" s="160">
        <v>0</v>
      </c>
      <c r="F108" s="160">
        <v>0</v>
      </c>
      <c r="G108" s="160">
        <v>0</v>
      </c>
      <c r="H108" t="s">
        <v>649</v>
      </c>
    </row>
    <row r="109" spans="1:8" x14ac:dyDescent="0.2">
      <c r="A109" s="43">
        <v>2118</v>
      </c>
      <c r="B109" s="41" t="s">
        <v>212</v>
      </c>
      <c r="C109" s="160">
        <v>0</v>
      </c>
      <c r="D109" s="160">
        <v>0</v>
      </c>
      <c r="E109" s="160">
        <v>0</v>
      </c>
      <c r="F109" s="160">
        <v>0</v>
      </c>
      <c r="G109" s="160">
        <v>0</v>
      </c>
    </row>
    <row r="110" spans="1:8" x14ac:dyDescent="0.2">
      <c r="A110" s="43">
        <v>2119</v>
      </c>
      <c r="B110" s="41" t="s">
        <v>213</v>
      </c>
      <c r="C110" s="160">
        <v>0</v>
      </c>
      <c r="D110" s="160">
        <v>0</v>
      </c>
      <c r="E110" s="160">
        <v>0</v>
      </c>
      <c r="F110" s="160">
        <v>0</v>
      </c>
      <c r="G110" s="160">
        <v>0</v>
      </c>
    </row>
    <row r="111" spans="1:8" x14ac:dyDescent="0.2">
      <c r="A111" s="43">
        <v>2120</v>
      </c>
      <c r="B111" s="41" t="s">
        <v>214</v>
      </c>
      <c r="C111" s="160">
        <v>0</v>
      </c>
      <c r="D111" s="160">
        <v>0</v>
      </c>
      <c r="E111" s="160">
        <v>0</v>
      </c>
      <c r="F111" s="160">
        <v>0</v>
      </c>
      <c r="G111" s="160">
        <v>0</v>
      </c>
    </row>
    <row r="112" spans="1:8" x14ac:dyDescent="0.2">
      <c r="A112" s="43">
        <v>2121</v>
      </c>
      <c r="B112" s="41" t="s">
        <v>215</v>
      </c>
      <c r="C112" s="160">
        <v>0</v>
      </c>
      <c r="D112" s="160">
        <v>0</v>
      </c>
      <c r="E112" s="160">
        <v>0</v>
      </c>
      <c r="F112" s="160">
        <v>0</v>
      </c>
      <c r="G112" s="160">
        <v>0</v>
      </c>
    </row>
    <row r="113" spans="1:8" x14ac:dyDescent="0.2">
      <c r="A113" s="43">
        <v>2122</v>
      </c>
      <c r="B113" s="41" t="s">
        <v>216</v>
      </c>
      <c r="C113" s="160">
        <v>0</v>
      </c>
      <c r="D113" s="160">
        <v>0</v>
      </c>
      <c r="E113" s="160">
        <v>0</v>
      </c>
      <c r="F113" s="160">
        <v>0</v>
      </c>
      <c r="G113" s="160">
        <v>0</v>
      </c>
    </row>
    <row r="114" spans="1:8" x14ac:dyDescent="0.2">
      <c r="A114" s="43">
        <v>2129</v>
      </c>
      <c r="B114" s="41" t="s">
        <v>217</v>
      </c>
      <c r="C114" s="160">
        <v>0</v>
      </c>
      <c r="D114" s="160">
        <v>0</v>
      </c>
      <c r="E114" s="160">
        <v>0</v>
      </c>
      <c r="F114" s="160">
        <v>0</v>
      </c>
      <c r="G114" s="160">
        <v>0</v>
      </c>
    </row>
    <row r="115" spans="1:8" x14ac:dyDescent="0.2">
      <c r="C115" s="43"/>
      <c r="D115" s="43"/>
      <c r="E115" s="43"/>
      <c r="F115" s="43"/>
      <c r="G115" s="43"/>
    </row>
    <row r="116" spans="1:8" x14ac:dyDescent="0.2">
      <c r="A116" s="40" t="s">
        <v>218</v>
      </c>
      <c r="B116" s="40"/>
      <c r="C116" s="125"/>
      <c r="D116" s="125"/>
      <c r="E116" s="125"/>
      <c r="F116" s="125"/>
      <c r="G116" s="125"/>
      <c r="H116" s="125"/>
    </row>
    <row r="117" spans="1:8" x14ac:dyDescent="0.2">
      <c r="A117" s="42" t="s">
        <v>105</v>
      </c>
      <c r="B117" s="42" t="s">
        <v>106</v>
      </c>
      <c r="C117" s="159" t="s">
        <v>107</v>
      </c>
      <c r="D117" s="159" t="s">
        <v>219</v>
      </c>
      <c r="E117" s="159" t="s">
        <v>122</v>
      </c>
      <c r="F117" s="159"/>
      <c r="G117" s="159"/>
      <c r="H117" s="159"/>
    </row>
    <row r="118" spans="1:8" x14ac:dyDescent="0.2">
      <c r="A118" s="43">
        <v>2160</v>
      </c>
      <c r="B118" s="41" t="s">
        <v>220</v>
      </c>
      <c r="C118" s="160">
        <v>0</v>
      </c>
      <c r="D118" s="43"/>
      <c r="E118" s="43"/>
      <c r="F118" s="43"/>
      <c r="G118" s="43"/>
    </row>
    <row r="119" spans="1:8" x14ac:dyDescent="0.2">
      <c r="A119" s="43">
        <v>2161</v>
      </c>
      <c r="B119" s="41" t="s">
        <v>221</v>
      </c>
      <c r="C119" s="160">
        <v>0</v>
      </c>
      <c r="D119" s="43"/>
      <c r="E119" s="43"/>
      <c r="F119" s="43"/>
      <c r="G119" s="43"/>
    </row>
    <row r="120" spans="1:8" x14ac:dyDescent="0.2">
      <c r="A120" s="43">
        <v>2162</v>
      </c>
      <c r="B120" s="41" t="s">
        <v>222</v>
      </c>
      <c r="C120" s="160">
        <v>0</v>
      </c>
      <c r="D120" s="43"/>
      <c r="E120" s="43"/>
      <c r="F120" s="43"/>
      <c r="G120" s="43"/>
    </row>
    <row r="121" spans="1:8" x14ac:dyDescent="0.2">
      <c r="A121" s="43">
        <v>2163</v>
      </c>
      <c r="B121" s="41" t="s">
        <v>223</v>
      </c>
      <c r="C121" s="160">
        <v>0</v>
      </c>
      <c r="D121" s="43"/>
      <c r="E121" s="43"/>
      <c r="F121" s="43"/>
      <c r="G121" s="43"/>
    </row>
    <row r="122" spans="1:8" x14ac:dyDescent="0.2">
      <c r="A122" s="43">
        <v>2164</v>
      </c>
      <c r="B122" s="41" t="s">
        <v>224</v>
      </c>
      <c r="C122" s="160">
        <v>0</v>
      </c>
      <c r="D122" s="43"/>
      <c r="E122" s="43"/>
      <c r="F122" s="43"/>
      <c r="G122" s="43"/>
    </row>
    <row r="123" spans="1:8" x14ac:dyDescent="0.2">
      <c r="A123" s="43">
        <v>2165</v>
      </c>
      <c r="B123" s="41" t="s">
        <v>225</v>
      </c>
      <c r="C123" s="160">
        <v>0</v>
      </c>
      <c r="D123" s="43"/>
      <c r="E123" s="43"/>
      <c r="F123" s="43"/>
      <c r="G123" s="43"/>
    </row>
    <row r="124" spans="1:8" x14ac:dyDescent="0.2">
      <c r="A124" s="43">
        <v>2166</v>
      </c>
      <c r="B124" s="41" t="s">
        <v>226</v>
      </c>
      <c r="C124" s="160">
        <v>0</v>
      </c>
      <c r="D124" s="43"/>
      <c r="E124" s="43"/>
      <c r="F124" s="43"/>
      <c r="G124" s="43"/>
    </row>
    <row r="125" spans="1:8" x14ac:dyDescent="0.2">
      <c r="A125" s="43">
        <v>2250</v>
      </c>
      <c r="B125" s="41" t="s">
        <v>227</v>
      </c>
      <c r="C125" s="160">
        <v>0</v>
      </c>
      <c r="D125" s="43"/>
      <c r="E125" s="43"/>
      <c r="F125" s="43"/>
      <c r="G125" s="43"/>
    </row>
    <row r="126" spans="1:8" x14ac:dyDescent="0.2">
      <c r="A126" s="43">
        <v>2251</v>
      </c>
      <c r="B126" s="41" t="s">
        <v>228</v>
      </c>
      <c r="C126" s="160">
        <v>0</v>
      </c>
      <c r="D126" s="43"/>
      <c r="E126" s="43"/>
      <c r="F126" s="43"/>
      <c r="G126" s="43"/>
    </row>
    <row r="127" spans="1:8" x14ac:dyDescent="0.2">
      <c r="A127" s="43">
        <v>2252</v>
      </c>
      <c r="B127" s="41" t="s">
        <v>229</v>
      </c>
      <c r="C127" s="160">
        <v>0</v>
      </c>
      <c r="D127" s="43"/>
      <c r="E127" s="43"/>
      <c r="F127" s="43"/>
      <c r="G127" s="43"/>
    </row>
    <row r="128" spans="1:8" x14ac:dyDescent="0.2">
      <c r="A128" s="43">
        <v>2253</v>
      </c>
      <c r="B128" s="41" t="s">
        <v>230</v>
      </c>
      <c r="C128" s="160">
        <v>0</v>
      </c>
      <c r="D128" s="43"/>
      <c r="E128" s="43"/>
      <c r="F128" s="43"/>
      <c r="G128" s="43"/>
    </row>
    <row r="129" spans="1:8" x14ac:dyDescent="0.2">
      <c r="A129" s="43">
        <v>2254</v>
      </c>
      <c r="B129" s="41" t="s">
        <v>231</v>
      </c>
      <c r="C129" s="160">
        <v>0</v>
      </c>
      <c r="D129" s="43"/>
      <c r="E129" s="43"/>
      <c r="F129" s="43"/>
      <c r="G129" s="43"/>
    </row>
    <row r="130" spans="1:8" x14ac:dyDescent="0.2">
      <c r="A130" s="43">
        <v>2255</v>
      </c>
      <c r="B130" s="41" t="s">
        <v>232</v>
      </c>
      <c r="C130" s="160">
        <v>0</v>
      </c>
      <c r="D130" s="43"/>
      <c r="E130" s="43"/>
      <c r="F130" s="43"/>
      <c r="G130" s="43"/>
    </row>
    <row r="131" spans="1:8" x14ac:dyDescent="0.2">
      <c r="A131" s="43">
        <v>2256</v>
      </c>
      <c r="B131" s="41" t="s">
        <v>233</v>
      </c>
      <c r="C131" s="160">
        <v>0</v>
      </c>
      <c r="D131" s="43"/>
      <c r="E131" s="43"/>
      <c r="F131" s="43"/>
      <c r="G131" s="43"/>
    </row>
    <row r="132" spans="1:8" x14ac:dyDescent="0.2">
      <c r="C132" s="43"/>
      <c r="D132" s="43"/>
      <c r="E132" s="43"/>
      <c r="F132" s="43"/>
      <c r="G132" s="43"/>
    </row>
    <row r="133" spans="1:8" x14ac:dyDescent="0.2">
      <c r="A133" s="40" t="s">
        <v>234</v>
      </c>
      <c r="B133" s="40"/>
      <c r="C133" s="125"/>
      <c r="D133" s="125"/>
      <c r="E133" s="125"/>
      <c r="F133" s="125"/>
      <c r="G133" s="125"/>
      <c r="H133" s="125"/>
    </row>
    <row r="134" spans="1:8" x14ac:dyDescent="0.2">
      <c r="A134" s="47" t="s">
        <v>105</v>
      </c>
      <c r="B134" s="47" t="s">
        <v>106</v>
      </c>
      <c r="C134" s="164" t="s">
        <v>107</v>
      </c>
      <c r="D134" s="164" t="s">
        <v>219</v>
      </c>
      <c r="E134" s="164" t="s">
        <v>122</v>
      </c>
      <c r="F134" s="164"/>
      <c r="G134" s="164"/>
      <c r="H134" s="164"/>
    </row>
    <row r="135" spans="1:8" x14ac:dyDescent="0.2">
      <c r="A135" s="43">
        <v>2159</v>
      </c>
      <c r="B135" s="41" t="s">
        <v>235</v>
      </c>
      <c r="C135" s="160">
        <v>0</v>
      </c>
      <c r="D135" s="43"/>
      <c r="E135" s="43"/>
      <c r="F135" s="43"/>
      <c r="G135" s="43"/>
    </row>
    <row r="136" spans="1:8" x14ac:dyDescent="0.2">
      <c r="A136" s="43">
        <v>2199</v>
      </c>
      <c r="B136" s="41" t="s">
        <v>236</v>
      </c>
      <c r="C136" s="160">
        <v>0</v>
      </c>
      <c r="D136" s="43"/>
      <c r="E136" s="43"/>
      <c r="F136" s="43"/>
      <c r="G136" s="43"/>
    </row>
    <row r="137" spans="1:8" x14ac:dyDescent="0.2">
      <c r="A137" s="43">
        <v>2240</v>
      </c>
      <c r="B137" s="41" t="s">
        <v>237</v>
      </c>
      <c r="C137" s="160">
        <v>0</v>
      </c>
      <c r="D137" s="43"/>
      <c r="E137" s="43"/>
      <c r="F137" s="43"/>
      <c r="G137" s="43"/>
    </row>
    <row r="138" spans="1:8" x14ac:dyDescent="0.2">
      <c r="A138" s="43">
        <v>2241</v>
      </c>
      <c r="B138" s="41" t="s">
        <v>238</v>
      </c>
      <c r="C138" s="160">
        <v>0</v>
      </c>
      <c r="D138" s="43"/>
      <c r="E138" s="43"/>
      <c r="F138" s="43"/>
      <c r="G138" s="43"/>
    </row>
    <row r="139" spans="1:8" x14ac:dyDescent="0.2">
      <c r="A139" s="43">
        <v>2242</v>
      </c>
      <c r="B139" s="41" t="s">
        <v>239</v>
      </c>
      <c r="C139" s="160">
        <v>0</v>
      </c>
      <c r="D139" s="43"/>
      <c r="E139" s="43"/>
      <c r="F139" s="43"/>
      <c r="G139" s="43"/>
    </row>
    <row r="140" spans="1:8" x14ac:dyDescent="0.2">
      <c r="A140" s="43">
        <v>2249</v>
      </c>
      <c r="B140" s="41" t="s">
        <v>240</v>
      </c>
      <c r="C140" s="160">
        <v>0</v>
      </c>
      <c r="D140" s="43"/>
      <c r="E140" s="43"/>
      <c r="F140" s="43"/>
      <c r="G140" s="43"/>
    </row>
  </sheetData>
  <mergeCells count="3">
    <mergeCell ref="A1:F1"/>
    <mergeCell ref="A2:F2"/>
    <mergeCell ref="A3:F3"/>
  </mergeCells>
  <pageMargins left="0.7" right="0.7" top="0.75" bottom="0.75" header="0.3" footer="0.3"/>
  <pageSetup paperSize="9" scale="59"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7"/>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1" customWidth="1"/>
    <col min="2" max="2" width="83" style="41" customWidth="1"/>
    <col min="3" max="3" width="27.42578125" style="41" customWidth="1"/>
    <col min="4" max="4" width="30" style="41" customWidth="1"/>
    <col min="5" max="5" width="16.7109375" style="41" customWidth="1"/>
    <col min="6" max="16384" width="9.140625" style="41"/>
  </cols>
  <sheetData>
    <row r="1" spans="1:5" s="48" customFormat="1" x14ac:dyDescent="0.25">
      <c r="A1" s="809" t="s">
        <v>69</v>
      </c>
      <c r="B1" s="809"/>
      <c r="C1" s="809"/>
      <c r="D1" s="36" t="s">
        <v>98</v>
      </c>
      <c r="E1" s="37">
        <v>2020</v>
      </c>
    </row>
    <row r="2" spans="1:5" s="38" customFormat="1" x14ac:dyDescent="0.25">
      <c r="A2" s="809" t="s">
        <v>242</v>
      </c>
      <c r="B2" s="809"/>
      <c r="C2" s="809"/>
      <c r="D2" s="36" t="s">
        <v>100</v>
      </c>
      <c r="E2" s="37" t="str">
        <f>'[1]Notas a los Edos Financieros'!E2</f>
        <v>Trimestral</v>
      </c>
    </row>
    <row r="3" spans="1:5" s="38" customFormat="1" x14ac:dyDescent="0.25">
      <c r="A3" s="809" t="s">
        <v>684</v>
      </c>
      <c r="B3" s="809"/>
      <c r="C3" s="809"/>
      <c r="D3" s="36" t="s">
        <v>102</v>
      </c>
      <c r="E3" s="37">
        <f>'[1]Notas a los Edos Financieros'!E3</f>
        <v>1</v>
      </c>
    </row>
    <row r="4" spans="1:5" x14ac:dyDescent="0.2">
      <c r="A4" s="39" t="s">
        <v>103</v>
      </c>
      <c r="B4" s="40"/>
      <c r="C4" s="40"/>
      <c r="D4" s="40"/>
      <c r="E4" s="40"/>
    </row>
    <row r="6" spans="1:5" x14ac:dyDescent="0.2">
      <c r="A6" s="40" t="s">
        <v>655</v>
      </c>
      <c r="B6" s="40"/>
      <c r="C6" s="40"/>
      <c r="D6" s="40"/>
      <c r="E6" s="40"/>
    </row>
    <row r="7" spans="1:5" x14ac:dyDescent="0.2">
      <c r="A7" s="42" t="s">
        <v>105</v>
      </c>
      <c r="B7" s="42" t="s">
        <v>106</v>
      </c>
      <c r="C7" s="42" t="s">
        <v>107</v>
      </c>
      <c r="D7" s="42" t="s">
        <v>244</v>
      </c>
      <c r="E7" s="42"/>
    </row>
    <row r="8" spans="1:5" x14ac:dyDescent="0.2">
      <c r="A8" s="43">
        <v>4100</v>
      </c>
      <c r="B8" s="41" t="s">
        <v>245</v>
      </c>
      <c r="C8" s="160">
        <f>+C50</f>
        <v>15795455.289999999</v>
      </c>
    </row>
    <row r="9" spans="1:5" x14ac:dyDescent="0.2">
      <c r="A9" s="43">
        <v>4110</v>
      </c>
      <c r="B9" s="41" t="s">
        <v>246</v>
      </c>
      <c r="C9" s="160">
        <v>0</v>
      </c>
    </row>
    <row r="10" spans="1:5" x14ac:dyDescent="0.2">
      <c r="A10" s="43">
        <v>4111</v>
      </c>
      <c r="B10" s="41" t="s">
        <v>247</v>
      </c>
      <c r="C10" s="160">
        <v>0</v>
      </c>
    </row>
    <row r="11" spans="1:5" x14ac:dyDescent="0.2">
      <c r="A11" s="43">
        <v>4112</v>
      </c>
      <c r="B11" s="41" t="s">
        <v>248</v>
      </c>
      <c r="C11" s="160">
        <v>0</v>
      </c>
    </row>
    <row r="12" spans="1:5" x14ac:dyDescent="0.2">
      <c r="A12" s="43">
        <v>4113</v>
      </c>
      <c r="B12" s="41" t="s">
        <v>249</v>
      </c>
      <c r="C12" s="160">
        <v>0</v>
      </c>
    </row>
    <row r="13" spans="1:5" x14ac:dyDescent="0.2">
      <c r="A13" s="43">
        <v>4114</v>
      </c>
      <c r="B13" s="41" t="s">
        <v>250</v>
      </c>
      <c r="C13" s="160">
        <v>0</v>
      </c>
    </row>
    <row r="14" spans="1:5" x14ac:dyDescent="0.2">
      <c r="A14" s="43">
        <v>4115</v>
      </c>
      <c r="B14" s="41" t="s">
        <v>251</v>
      </c>
      <c r="C14" s="160">
        <v>0</v>
      </c>
    </row>
    <row r="15" spans="1:5" x14ac:dyDescent="0.2">
      <c r="A15" s="43">
        <v>4116</v>
      </c>
      <c r="B15" s="41" t="s">
        <v>252</v>
      </c>
      <c r="C15" s="160">
        <v>0</v>
      </c>
    </row>
    <row r="16" spans="1:5" x14ac:dyDescent="0.2">
      <c r="A16" s="43">
        <v>4117</v>
      </c>
      <c r="B16" s="41" t="s">
        <v>253</v>
      </c>
      <c r="C16" s="160">
        <v>0</v>
      </c>
    </row>
    <row r="17" spans="1:3" x14ac:dyDescent="0.2">
      <c r="A17" s="43">
        <v>4119</v>
      </c>
      <c r="B17" s="41" t="s">
        <v>255</v>
      </c>
      <c r="C17" s="160">
        <v>0</v>
      </c>
    </row>
    <row r="18" spans="1:3" x14ac:dyDescent="0.2">
      <c r="A18" s="43">
        <v>4120</v>
      </c>
      <c r="B18" s="41" t="s">
        <v>256</v>
      </c>
      <c r="C18" s="160">
        <v>0</v>
      </c>
    </row>
    <row r="19" spans="1:3" x14ac:dyDescent="0.2">
      <c r="A19" s="43">
        <v>4121</v>
      </c>
      <c r="B19" s="41" t="s">
        <v>257</v>
      </c>
      <c r="C19" s="160">
        <v>0</v>
      </c>
    </row>
    <row r="20" spans="1:3" x14ac:dyDescent="0.2">
      <c r="A20" s="43">
        <v>4122</v>
      </c>
      <c r="B20" s="41" t="s">
        <v>656</v>
      </c>
      <c r="C20" s="160">
        <v>0</v>
      </c>
    </row>
    <row r="21" spans="1:3" x14ac:dyDescent="0.2">
      <c r="A21" s="43">
        <v>4123</v>
      </c>
      <c r="B21" s="41" t="s">
        <v>259</v>
      </c>
      <c r="C21" s="160">
        <v>0</v>
      </c>
    </row>
    <row r="22" spans="1:3" x14ac:dyDescent="0.2">
      <c r="A22" s="43">
        <v>4124</v>
      </c>
      <c r="B22" s="41" t="s">
        <v>260</v>
      </c>
      <c r="C22" s="160">
        <v>0</v>
      </c>
    </row>
    <row r="23" spans="1:3" x14ac:dyDescent="0.2">
      <c r="A23" s="43">
        <v>4129</v>
      </c>
      <c r="B23" s="41" t="s">
        <v>261</v>
      </c>
      <c r="C23" s="160">
        <v>0</v>
      </c>
    </row>
    <row r="24" spans="1:3" x14ac:dyDescent="0.2">
      <c r="A24" s="43">
        <v>4130</v>
      </c>
      <c r="B24" s="41" t="s">
        <v>262</v>
      </c>
      <c r="C24" s="160">
        <v>0</v>
      </c>
    </row>
    <row r="25" spans="1:3" x14ac:dyDescent="0.2">
      <c r="A25" s="43">
        <v>4131</v>
      </c>
      <c r="B25" s="41" t="s">
        <v>263</v>
      </c>
      <c r="C25" s="160">
        <v>0</v>
      </c>
    </row>
    <row r="26" spans="1:3" x14ac:dyDescent="0.2">
      <c r="A26" s="43">
        <v>4140</v>
      </c>
      <c r="B26" s="41" t="s">
        <v>265</v>
      </c>
      <c r="C26" s="160">
        <v>0</v>
      </c>
    </row>
    <row r="27" spans="1:3" x14ac:dyDescent="0.2">
      <c r="A27" s="43">
        <v>4141</v>
      </c>
      <c r="B27" s="41" t="s">
        <v>266</v>
      </c>
      <c r="C27" s="160">
        <v>0</v>
      </c>
    </row>
    <row r="28" spans="1:3" x14ac:dyDescent="0.2">
      <c r="A28" s="43">
        <v>4142</v>
      </c>
      <c r="B28" s="41" t="s">
        <v>657</v>
      </c>
      <c r="C28" s="160">
        <v>0</v>
      </c>
    </row>
    <row r="29" spans="1:3" x14ac:dyDescent="0.2">
      <c r="A29" s="43">
        <v>4143</v>
      </c>
      <c r="B29" s="41" t="s">
        <v>267</v>
      </c>
      <c r="C29" s="160">
        <v>0</v>
      </c>
    </row>
    <row r="30" spans="1:3" x14ac:dyDescent="0.2">
      <c r="A30" s="43">
        <v>4144</v>
      </c>
      <c r="B30" s="41" t="s">
        <v>268</v>
      </c>
      <c r="C30" s="160">
        <v>0</v>
      </c>
    </row>
    <row r="31" spans="1:3" x14ac:dyDescent="0.2">
      <c r="A31" s="43">
        <v>4149</v>
      </c>
      <c r="B31" s="41" t="s">
        <v>270</v>
      </c>
      <c r="C31" s="160">
        <v>0</v>
      </c>
    </row>
    <row r="32" spans="1:3" x14ac:dyDescent="0.2">
      <c r="A32" s="43">
        <v>4150</v>
      </c>
      <c r="B32" s="41" t="s">
        <v>658</v>
      </c>
      <c r="C32" s="160">
        <v>0</v>
      </c>
    </row>
    <row r="33" spans="1:3" x14ac:dyDescent="0.2">
      <c r="A33" s="43">
        <v>4151</v>
      </c>
      <c r="B33" s="41" t="s">
        <v>659</v>
      </c>
      <c r="C33" s="160">
        <v>0</v>
      </c>
    </row>
    <row r="34" spans="1:3" x14ac:dyDescent="0.2">
      <c r="A34" s="43">
        <v>4152</v>
      </c>
      <c r="B34" s="41" t="s">
        <v>660</v>
      </c>
      <c r="C34" s="160">
        <v>0</v>
      </c>
    </row>
    <row r="35" spans="1:3" x14ac:dyDescent="0.2">
      <c r="A35" s="43">
        <v>4153</v>
      </c>
      <c r="B35" s="41" t="s">
        <v>661</v>
      </c>
      <c r="C35" s="160">
        <v>0</v>
      </c>
    </row>
    <row r="36" spans="1:3" x14ac:dyDescent="0.2">
      <c r="A36" s="43">
        <v>4159</v>
      </c>
      <c r="B36" s="41" t="s">
        <v>662</v>
      </c>
      <c r="C36" s="160">
        <v>0</v>
      </c>
    </row>
    <row r="37" spans="1:3" x14ac:dyDescent="0.2">
      <c r="A37" s="43">
        <v>4160</v>
      </c>
      <c r="B37" s="41" t="s">
        <v>663</v>
      </c>
      <c r="C37" s="160">
        <v>0</v>
      </c>
    </row>
    <row r="38" spans="1:3" x14ac:dyDescent="0.2">
      <c r="A38" s="43">
        <v>4161</v>
      </c>
      <c r="B38" s="41" t="s">
        <v>274</v>
      </c>
      <c r="C38" s="160">
        <v>0</v>
      </c>
    </row>
    <row r="39" spans="1:3" x14ac:dyDescent="0.2">
      <c r="A39" s="43">
        <v>4162</v>
      </c>
      <c r="B39" s="41" t="s">
        <v>275</v>
      </c>
      <c r="C39" s="160">
        <v>0</v>
      </c>
    </row>
    <row r="40" spans="1:3" x14ac:dyDescent="0.2">
      <c r="A40" s="43">
        <v>4163</v>
      </c>
      <c r="B40" s="41" t="s">
        <v>276</v>
      </c>
      <c r="C40" s="160">
        <v>0</v>
      </c>
    </row>
    <row r="41" spans="1:3" x14ac:dyDescent="0.2">
      <c r="A41" s="43">
        <v>4164</v>
      </c>
      <c r="B41" s="41" t="s">
        <v>277</v>
      </c>
      <c r="C41" s="160">
        <v>0</v>
      </c>
    </row>
    <row r="42" spans="1:3" x14ac:dyDescent="0.2">
      <c r="A42" s="43">
        <v>4165</v>
      </c>
      <c r="B42" s="41" t="s">
        <v>278</v>
      </c>
      <c r="C42" s="160">
        <v>0</v>
      </c>
    </row>
    <row r="43" spans="1:3" x14ac:dyDescent="0.2">
      <c r="A43" s="43">
        <v>4166</v>
      </c>
      <c r="B43" s="41" t="s">
        <v>664</v>
      </c>
      <c r="C43" s="160">
        <v>0</v>
      </c>
    </row>
    <row r="44" spans="1:3" x14ac:dyDescent="0.2">
      <c r="A44" s="43">
        <v>4167</v>
      </c>
      <c r="B44" s="41" t="s">
        <v>665</v>
      </c>
      <c r="C44" s="160">
        <v>0</v>
      </c>
    </row>
    <row r="45" spans="1:3" x14ac:dyDescent="0.2">
      <c r="A45" s="43">
        <v>4168</v>
      </c>
      <c r="B45" s="41" t="s">
        <v>280</v>
      </c>
      <c r="C45" s="160">
        <v>0</v>
      </c>
    </row>
    <row r="46" spans="1:3" x14ac:dyDescent="0.2">
      <c r="A46" s="43">
        <v>4169</v>
      </c>
      <c r="B46" s="41" t="s">
        <v>281</v>
      </c>
      <c r="C46" s="160">
        <v>0</v>
      </c>
    </row>
    <row r="47" spans="1:3" x14ac:dyDescent="0.2">
      <c r="A47" s="43">
        <v>4170</v>
      </c>
      <c r="B47" s="41" t="s">
        <v>666</v>
      </c>
      <c r="C47" s="160">
        <f>SUM(C48:C51)</f>
        <v>15795455.289999999</v>
      </c>
    </row>
    <row r="48" spans="1:3" x14ac:dyDescent="0.2">
      <c r="A48" s="43">
        <v>4171</v>
      </c>
      <c r="B48" s="41" t="s">
        <v>667</v>
      </c>
      <c r="C48" s="160">
        <v>0</v>
      </c>
    </row>
    <row r="49" spans="1:4" x14ac:dyDescent="0.2">
      <c r="A49" s="43">
        <v>4172</v>
      </c>
      <c r="B49" s="41" t="s">
        <v>668</v>
      </c>
      <c r="C49" s="160">
        <v>0</v>
      </c>
    </row>
    <row r="50" spans="1:4" ht="15" x14ac:dyDescent="0.25">
      <c r="A50" s="43">
        <v>4173</v>
      </c>
      <c r="B50" s="41" t="s">
        <v>669</v>
      </c>
      <c r="C50" s="160">
        <v>15795455.289999999</v>
      </c>
      <c r="D50" t="s">
        <v>649</v>
      </c>
    </row>
    <row r="51" spans="1:4" ht="15" x14ac:dyDescent="0.25">
      <c r="A51" s="43">
        <v>4174</v>
      </c>
      <c r="B51" s="41" t="s">
        <v>670</v>
      </c>
      <c r="C51" s="160">
        <v>0</v>
      </c>
      <c r="D51" t="s">
        <v>649</v>
      </c>
    </row>
    <row r="52" spans="1:4" ht="15" x14ac:dyDescent="0.25">
      <c r="A52" s="43">
        <v>4190</v>
      </c>
      <c r="B52" s="41" t="s">
        <v>671</v>
      </c>
      <c r="C52" s="160">
        <v>0</v>
      </c>
      <c r="D52" t="s">
        <v>649</v>
      </c>
    </row>
    <row r="53" spans="1:4" ht="15" x14ac:dyDescent="0.25">
      <c r="A53" s="43">
        <v>4191</v>
      </c>
      <c r="B53" s="41" t="s">
        <v>672</v>
      </c>
      <c r="C53" s="160">
        <v>0</v>
      </c>
      <c r="D53" t="s">
        <v>649</v>
      </c>
    </row>
    <row r="54" spans="1:4" ht="15" x14ac:dyDescent="0.25">
      <c r="A54" s="43">
        <v>4192</v>
      </c>
      <c r="B54" s="41" t="s">
        <v>673</v>
      </c>
      <c r="C54" s="160">
        <v>0</v>
      </c>
      <c r="D54" t="s">
        <v>649</v>
      </c>
    </row>
    <row r="55" spans="1:4" ht="15" x14ac:dyDescent="0.25">
      <c r="A55" s="43">
        <v>4200</v>
      </c>
      <c r="B55" s="41" t="s">
        <v>674</v>
      </c>
      <c r="C55" s="160">
        <v>0</v>
      </c>
      <c r="D55" t="s">
        <v>649</v>
      </c>
    </row>
    <row r="56" spans="1:4" ht="15" x14ac:dyDescent="0.25">
      <c r="A56" s="43">
        <v>4210</v>
      </c>
      <c r="B56" s="41" t="s">
        <v>675</v>
      </c>
      <c r="C56" s="160">
        <v>0</v>
      </c>
      <c r="D56" t="s">
        <v>649</v>
      </c>
    </row>
    <row r="57" spans="1:4" ht="15" x14ac:dyDescent="0.25">
      <c r="A57" s="43">
        <v>4211</v>
      </c>
      <c r="B57" s="41" t="s">
        <v>294</v>
      </c>
      <c r="C57" s="160">
        <v>0</v>
      </c>
      <c r="D57" t="s">
        <v>649</v>
      </c>
    </row>
    <row r="58" spans="1:4" ht="15" x14ac:dyDescent="0.25">
      <c r="A58" s="43">
        <v>4212</v>
      </c>
      <c r="B58" s="41" t="s">
        <v>295</v>
      </c>
      <c r="C58" s="160">
        <v>0</v>
      </c>
      <c r="D58" t="s">
        <v>649</v>
      </c>
    </row>
    <row r="59" spans="1:4" ht="15" x14ac:dyDescent="0.25">
      <c r="A59" s="43">
        <v>4213</v>
      </c>
      <c r="B59" s="41" t="s">
        <v>296</v>
      </c>
      <c r="C59" s="160">
        <v>0</v>
      </c>
      <c r="D59" t="s">
        <v>649</v>
      </c>
    </row>
    <row r="60" spans="1:4" ht="15" x14ac:dyDescent="0.25">
      <c r="A60" s="43">
        <v>4220</v>
      </c>
      <c r="B60" s="41" t="s">
        <v>299</v>
      </c>
      <c r="C60" s="160">
        <f>+C61+C63</f>
        <v>34953389.789999999</v>
      </c>
      <c r="D60" t="s">
        <v>649</v>
      </c>
    </row>
    <row r="61" spans="1:4" ht="15" x14ac:dyDescent="0.25">
      <c r="A61" s="43">
        <v>4221</v>
      </c>
      <c r="B61" s="41" t="s">
        <v>300</v>
      </c>
      <c r="C61" s="160">
        <v>13390464.08</v>
      </c>
      <c r="D61" t="s">
        <v>649</v>
      </c>
    </row>
    <row r="62" spans="1:4" ht="15" x14ac:dyDescent="0.25">
      <c r="A62" s="43">
        <v>4222</v>
      </c>
      <c r="B62" s="41" t="s">
        <v>676</v>
      </c>
      <c r="C62" s="160">
        <v>0</v>
      </c>
      <c r="D62" t="s">
        <v>649</v>
      </c>
    </row>
    <row r="63" spans="1:4" ht="15" x14ac:dyDescent="0.25">
      <c r="A63" s="43">
        <v>4223</v>
      </c>
      <c r="B63" s="41" t="s">
        <v>301</v>
      </c>
      <c r="C63" s="160">
        <v>21562925.710000001</v>
      </c>
      <c r="D63" t="s">
        <v>649</v>
      </c>
    </row>
    <row r="64" spans="1:4" ht="15" x14ac:dyDescent="0.25">
      <c r="A64" s="43">
        <v>4224</v>
      </c>
      <c r="B64" s="41" t="s">
        <v>364</v>
      </c>
      <c r="C64" s="160">
        <v>0</v>
      </c>
      <c r="D64" t="s">
        <v>649</v>
      </c>
    </row>
    <row r="65" spans="1:5" ht="15" x14ac:dyDescent="0.25">
      <c r="A65" s="43">
        <v>4225</v>
      </c>
      <c r="B65" s="41" t="s">
        <v>302</v>
      </c>
      <c r="C65" s="160">
        <v>0</v>
      </c>
      <c r="D65" t="s">
        <v>649</v>
      </c>
    </row>
    <row r="66" spans="1:5" ht="15" x14ac:dyDescent="0.25">
      <c r="A66" s="43">
        <v>4226</v>
      </c>
      <c r="B66" s="41" t="s">
        <v>677</v>
      </c>
      <c r="C66" s="160">
        <v>0</v>
      </c>
      <c r="D66" t="s">
        <v>649</v>
      </c>
    </row>
    <row r="67" spans="1:5" ht="15" x14ac:dyDescent="0.25">
      <c r="C67"/>
      <c r="D67" t="s">
        <v>649</v>
      </c>
    </row>
    <row r="68" spans="1:5" x14ac:dyDescent="0.2">
      <c r="A68" s="40" t="s">
        <v>678</v>
      </c>
      <c r="B68" s="40"/>
      <c r="C68" s="40"/>
      <c r="D68" s="40" t="s">
        <v>649</v>
      </c>
      <c r="E68" s="40"/>
    </row>
    <row r="69" spans="1:5" x14ac:dyDescent="0.2">
      <c r="A69" s="42" t="s">
        <v>105</v>
      </c>
      <c r="B69" s="42" t="s">
        <v>106</v>
      </c>
      <c r="C69" s="42" t="s">
        <v>107</v>
      </c>
      <c r="D69" s="42" t="s">
        <v>649</v>
      </c>
      <c r="E69" s="42" t="s">
        <v>122</v>
      </c>
    </row>
    <row r="70" spans="1:5" ht="15" x14ac:dyDescent="0.25">
      <c r="A70" s="43">
        <v>4300</v>
      </c>
      <c r="B70" s="41" t="s">
        <v>305</v>
      </c>
      <c r="C70" s="160">
        <v>0</v>
      </c>
      <c r="D70" t="s">
        <v>649</v>
      </c>
    </row>
    <row r="71" spans="1:5" ht="15" x14ac:dyDescent="0.25">
      <c r="A71" s="43">
        <v>4310</v>
      </c>
      <c r="B71" s="41" t="s">
        <v>306</v>
      </c>
      <c r="C71" s="160">
        <v>0</v>
      </c>
      <c r="D71" t="s">
        <v>649</v>
      </c>
    </row>
    <row r="72" spans="1:5" ht="15" x14ac:dyDescent="0.25">
      <c r="A72" s="43">
        <v>4311</v>
      </c>
      <c r="B72" s="41" t="s">
        <v>679</v>
      </c>
      <c r="C72" s="160">
        <v>77360.66</v>
      </c>
      <c r="D72" t="s">
        <v>649</v>
      </c>
      <c r="E72" t="s">
        <v>649</v>
      </c>
    </row>
    <row r="73" spans="1:5" ht="15" x14ac:dyDescent="0.25">
      <c r="A73" s="43">
        <v>4319</v>
      </c>
      <c r="B73" s="41" t="s">
        <v>308</v>
      </c>
      <c r="C73" s="160">
        <v>6695</v>
      </c>
      <c r="D73" t="s">
        <v>649</v>
      </c>
    </row>
    <row r="74" spans="1:5" ht="15" x14ac:dyDescent="0.25">
      <c r="A74" s="43">
        <v>4320</v>
      </c>
      <c r="B74" s="41" t="s">
        <v>309</v>
      </c>
      <c r="C74" s="160">
        <v>0</v>
      </c>
      <c r="D74" t="s">
        <v>649</v>
      </c>
    </row>
    <row r="75" spans="1:5" ht="15" x14ac:dyDescent="0.25">
      <c r="A75" s="43">
        <v>4321</v>
      </c>
      <c r="B75" s="41" t="s">
        <v>310</v>
      </c>
      <c r="C75" s="160">
        <v>0</v>
      </c>
      <c r="D75" t="s">
        <v>649</v>
      </c>
    </row>
    <row r="76" spans="1:5" ht="15" x14ac:dyDescent="0.25">
      <c r="A76" s="43">
        <v>4322</v>
      </c>
      <c r="B76" s="41" t="s">
        <v>311</v>
      </c>
      <c r="C76" s="160">
        <v>0</v>
      </c>
      <c r="D76" t="s">
        <v>649</v>
      </c>
    </row>
    <row r="77" spans="1:5" ht="15" x14ac:dyDescent="0.25">
      <c r="A77" s="43">
        <v>4323</v>
      </c>
      <c r="B77" s="41" t="s">
        <v>312</v>
      </c>
      <c r="C77" s="160">
        <v>0</v>
      </c>
      <c r="D77" t="s">
        <v>649</v>
      </c>
    </row>
    <row r="78" spans="1:5" ht="15" x14ac:dyDescent="0.25">
      <c r="A78" s="43">
        <v>4324</v>
      </c>
      <c r="B78" s="41" t="s">
        <v>313</v>
      </c>
      <c r="C78" s="160">
        <v>0</v>
      </c>
      <c r="D78" t="s">
        <v>649</v>
      </c>
    </row>
    <row r="79" spans="1:5" ht="15" x14ac:dyDescent="0.25">
      <c r="A79" s="43">
        <v>4325</v>
      </c>
      <c r="B79" s="41" t="s">
        <v>314</v>
      </c>
      <c r="C79" s="160">
        <v>0</v>
      </c>
      <c r="D79" t="s">
        <v>649</v>
      </c>
    </row>
    <row r="80" spans="1:5" ht="15" x14ac:dyDescent="0.25">
      <c r="A80" s="43">
        <v>4330</v>
      </c>
      <c r="B80" s="41" t="s">
        <v>315</v>
      </c>
      <c r="C80" s="160">
        <v>0</v>
      </c>
      <c r="D80" t="s">
        <v>649</v>
      </c>
    </row>
    <row r="81" spans="1:5" ht="15" x14ac:dyDescent="0.25">
      <c r="A81" s="43">
        <v>4331</v>
      </c>
      <c r="B81" s="41" t="s">
        <v>315</v>
      </c>
      <c r="C81" s="160">
        <v>0</v>
      </c>
      <c r="D81" t="s">
        <v>649</v>
      </c>
    </row>
    <row r="82" spans="1:5" ht="15" x14ac:dyDescent="0.25">
      <c r="A82" s="43">
        <v>4340</v>
      </c>
      <c r="B82" s="41" t="s">
        <v>316</v>
      </c>
      <c r="C82" s="160">
        <v>0</v>
      </c>
      <c r="D82" t="s">
        <v>649</v>
      </c>
    </row>
    <row r="83" spans="1:5" ht="15" x14ac:dyDescent="0.25">
      <c r="A83" s="43">
        <v>4341</v>
      </c>
      <c r="B83" s="41" t="s">
        <v>680</v>
      </c>
      <c r="C83" s="160">
        <v>0</v>
      </c>
      <c r="D83" t="s">
        <v>649</v>
      </c>
    </row>
    <row r="84" spans="1:5" ht="15" x14ac:dyDescent="0.25">
      <c r="A84" s="43">
        <v>4390</v>
      </c>
      <c r="B84" s="41" t="s">
        <v>317</v>
      </c>
      <c r="C84" s="160">
        <v>0</v>
      </c>
      <c r="D84" t="s">
        <v>649</v>
      </c>
    </row>
    <row r="85" spans="1:5" ht="15" x14ac:dyDescent="0.25">
      <c r="A85" s="43">
        <v>4391</v>
      </c>
      <c r="B85" s="41" t="s">
        <v>681</v>
      </c>
      <c r="C85" s="160">
        <v>0</v>
      </c>
      <c r="D85" t="s">
        <v>649</v>
      </c>
    </row>
    <row r="86" spans="1:5" ht="15" x14ac:dyDescent="0.25">
      <c r="A86" s="43">
        <v>4392</v>
      </c>
      <c r="B86" s="41" t="s">
        <v>318</v>
      </c>
      <c r="C86" s="160">
        <v>0</v>
      </c>
      <c r="D86" t="s">
        <v>649</v>
      </c>
    </row>
    <row r="87" spans="1:5" ht="15" x14ac:dyDescent="0.25">
      <c r="A87" s="43">
        <v>4393</v>
      </c>
      <c r="B87" s="41" t="s">
        <v>682</v>
      </c>
      <c r="C87" s="160">
        <v>0</v>
      </c>
      <c r="D87" t="s">
        <v>649</v>
      </c>
    </row>
    <row r="88" spans="1:5" ht="15" x14ac:dyDescent="0.25">
      <c r="A88" s="43">
        <v>4394</v>
      </c>
      <c r="B88" s="41" t="s">
        <v>320</v>
      </c>
      <c r="C88" s="160">
        <v>0</v>
      </c>
      <c r="D88" t="s">
        <v>649</v>
      </c>
    </row>
    <row r="89" spans="1:5" ht="15" x14ac:dyDescent="0.25">
      <c r="A89" s="43">
        <v>4395</v>
      </c>
      <c r="B89" s="41" t="s">
        <v>321</v>
      </c>
      <c r="C89" s="160">
        <v>0</v>
      </c>
      <c r="D89" t="s">
        <v>649</v>
      </c>
    </row>
    <row r="90" spans="1:5" ht="15" x14ac:dyDescent="0.25">
      <c r="A90" s="43">
        <v>4396</v>
      </c>
      <c r="B90" s="41" t="s">
        <v>322</v>
      </c>
      <c r="C90" s="160">
        <v>0</v>
      </c>
      <c r="D90" t="s">
        <v>649</v>
      </c>
    </row>
    <row r="91" spans="1:5" ht="15" x14ac:dyDescent="0.25">
      <c r="A91" s="43">
        <v>4399</v>
      </c>
      <c r="B91" s="41" t="s">
        <v>317</v>
      </c>
      <c r="C91" s="160">
        <v>0</v>
      </c>
      <c r="D91" t="s">
        <v>649</v>
      </c>
    </row>
    <row r="92" spans="1:5" ht="15" x14ac:dyDescent="0.25">
      <c r="C92"/>
      <c r="D92" t="s">
        <v>649</v>
      </c>
    </row>
    <row r="93" spans="1:5" ht="15" x14ac:dyDescent="0.25">
      <c r="C93"/>
      <c r="D93" t="s">
        <v>649</v>
      </c>
    </row>
    <row r="94" spans="1:5" x14ac:dyDescent="0.2">
      <c r="A94" s="40" t="s">
        <v>683</v>
      </c>
      <c r="B94" s="40"/>
      <c r="C94" s="40"/>
      <c r="D94" s="40" t="s">
        <v>649</v>
      </c>
      <c r="E94" s="40"/>
    </row>
    <row r="95" spans="1:5" x14ac:dyDescent="0.2">
      <c r="A95" s="42" t="s">
        <v>105</v>
      </c>
      <c r="B95" s="42" t="s">
        <v>106</v>
      </c>
      <c r="C95" s="42" t="s">
        <v>107</v>
      </c>
      <c r="D95" s="42" t="s">
        <v>649</v>
      </c>
      <c r="E95" s="42" t="s">
        <v>122</v>
      </c>
    </row>
    <row r="96" spans="1:5" x14ac:dyDescent="0.2">
      <c r="A96" s="43">
        <v>5000</v>
      </c>
      <c r="B96" s="41" t="s">
        <v>326</v>
      </c>
      <c r="C96" s="53">
        <f>+C97+C125+C158+C168+C183+C216</f>
        <v>56732449.589999996</v>
      </c>
      <c r="D96" s="126">
        <f>C96/C96</f>
        <v>1</v>
      </c>
    </row>
    <row r="97" spans="1:6" x14ac:dyDescent="0.2">
      <c r="A97" s="43">
        <v>5100</v>
      </c>
      <c r="B97" s="41" t="s">
        <v>327</v>
      </c>
      <c r="C97" s="53">
        <f>+C98+C105+C115</f>
        <v>52973472.089999996</v>
      </c>
      <c r="D97" s="126">
        <f>C97/$C$96</f>
        <v>0.9337420201812936</v>
      </c>
    </row>
    <row r="98" spans="1:6" x14ac:dyDescent="0.2">
      <c r="A98" s="43">
        <v>5110</v>
      </c>
      <c r="B98" s="41" t="s">
        <v>328</v>
      </c>
      <c r="C98" s="53">
        <f>+C104+C103+C102+C101+C100+C99</f>
        <v>32738389.16</v>
      </c>
      <c r="D98" s="126">
        <f t="shared" ref="D98:D161" si="0">C98/$C$96</f>
        <v>0.5770663772954846</v>
      </c>
    </row>
    <row r="99" spans="1:6" ht="15" x14ac:dyDescent="0.25">
      <c r="A99" s="43">
        <v>5111</v>
      </c>
      <c r="B99" s="41" t="s">
        <v>329</v>
      </c>
      <c r="C99" s="160">
        <v>16425602.24</v>
      </c>
      <c r="D99" s="126">
        <f t="shared" si="0"/>
        <v>0.28952746371267701</v>
      </c>
      <c r="E99"/>
      <c r="F99" s="44"/>
    </row>
    <row r="100" spans="1:6" ht="15" x14ac:dyDescent="0.25">
      <c r="A100" s="43">
        <v>5112</v>
      </c>
      <c r="B100" s="41" t="s">
        <v>330</v>
      </c>
      <c r="C100" s="160">
        <v>937501.78</v>
      </c>
      <c r="D100" s="126">
        <f t="shared" si="0"/>
        <v>1.6524965637395108E-2</v>
      </c>
      <c r="E100" t="s">
        <v>649</v>
      </c>
    </row>
    <row r="101" spans="1:6" ht="15" x14ac:dyDescent="0.25">
      <c r="A101" s="43">
        <v>5113</v>
      </c>
      <c r="B101" s="41" t="s">
        <v>331</v>
      </c>
      <c r="C101" s="160">
        <v>3762812.72</v>
      </c>
      <c r="D101" s="126">
        <f t="shared" si="0"/>
        <v>6.6325581694312324E-2</v>
      </c>
      <c r="E101" t="s">
        <v>649</v>
      </c>
    </row>
    <row r="102" spans="1:6" ht="15" x14ac:dyDescent="0.25">
      <c r="A102" s="43">
        <v>5114</v>
      </c>
      <c r="B102" s="41" t="s">
        <v>332</v>
      </c>
      <c r="C102" s="160">
        <v>4467832.5</v>
      </c>
      <c r="D102" s="126">
        <f t="shared" si="0"/>
        <v>7.8752680913456052E-2</v>
      </c>
      <c r="E102" t="s">
        <v>649</v>
      </c>
    </row>
    <row r="103" spans="1:6" ht="15" x14ac:dyDescent="0.25">
      <c r="A103" s="43">
        <v>5115</v>
      </c>
      <c r="B103" s="41" t="s">
        <v>333</v>
      </c>
      <c r="C103" s="160">
        <v>7144639.9199999999</v>
      </c>
      <c r="D103" s="126">
        <f t="shared" si="0"/>
        <v>0.12593568533764418</v>
      </c>
      <c r="E103" t="s">
        <v>649</v>
      </c>
    </row>
    <row r="104" spans="1:6" ht="15" x14ac:dyDescent="0.25">
      <c r="A104" s="43">
        <v>5116</v>
      </c>
      <c r="B104" s="41" t="s">
        <v>334</v>
      </c>
      <c r="C104" s="160">
        <v>0</v>
      </c>
      <c r="D104" s="126">
        <f t="shared" si="0"/>
        <v>0</v>
      </c>
      <c r="E104" t="s">
        <v>649</v>
      </c>
    </row>
    <row r="105" spans="1:6" ht="15" x14ac:dyDescent="0.25">
      <c r="A105" s="43">
        <v>5120</v>
      </c>
      <c r="B105" s="41" t="s">
        <v>335</v>
      </c>
      <c r="C105" s="160">
        <f>SUM(C106:C114)</f>
        <v>15454275.99</v>
      </c>
      <c r="D105" s="126">
        <f t="shared" si="0"/>
        <v>0.27240628778920317</v>
      </c>
      <c r="E105"/>
      <c r="F105" s="44"/>
    </row>
    <row r="106" spans="1:6" ht="15" x14ac:dyDescent="0.25">
      <c r="A106" s="43">
        <v>5121</v>
      </c>
      <c r="B106" s="41" t="s">
        <v>336</v>
      </c>
      <c r="C106" s="160">
        <v>524325.09</v>
      </c>
      <c r="D106" s="126">
        <f t="shared" si="0"/>
        <v>9.2420668204748323E-3</v>
      </c>
      <c r="E106"/>
    </row>
    <row r="107" spans="1:6" ht="15" x14ac:dyDescent="0.25">
      <c r="A107" s="43">
        <v>5122</v>
      </c>
      <c r="B107" s="41" t="s">
        <v>337</v>
      </c>
      <c r="C107" s="160">
        <v>11493709.640000001</v>
      </c>
      <c r="D107" s="126">
        <f t="shared" si="0"/>
        <v>0.20259498264333631</v>
      </c>
      <c r="E107" t="s">
        <v>649</v>
      </c>
    </row>
    <row r="108" spans="1:6" ht="15" x14ac:dyDescent="0.25">
      <c r="A108" s="43">
        <v>5123</v>
      </c>
      <c r="B108" s="41" t="s">
        <v>338</v>
      </c>
      <c r="C108" s="160">
        <v>1916912.82</v>
      </c>
      <c r="D108" s="126">
        <f t="shared" si="0"/>
        <v>3.37886488923596E-2</v>
      </c>
      <c r="E108" t="s">
        <v>649</v>
      </c>
    </row>
    <row r="109" spans="1:6" ht="15" x14ac:dyDescent="0.25">
      <c r="A109" s="43">
        <v>5124</v>
      </c>
      <c r="B109" s="41" t="s">
        <v>339</v>
      </c>
      <c r="C109" s="160">
        <v>653815.26</v>
      </c>
      <c r="D109" s="126">
        <f t="shared" si="0"/>
        <v>1.1524537803762407E-2</v>
      </c>
      <c r="E109" t="s">
        <v>649</v>
      </c>
    </row>
    <row r="110" spans="1:6" ht="15" x14ac:dyDescent="0.25">
      <c r="A110" s="43">
        <v>5125</v>
      </c>
      <c r="B110" s="41" t="s">
        <v>340</v>
      </c>
      <c r="C110" s="160">
        <v>207508.85</v>
      </c>
      <c r="D110" s="126">
        <f t="shared" si="0"/>
        <v>3.6576747787138873E-3</v>
      </c>
      <c r="E110" t="s">
        <v>649</v>
      </c>
    </row>
    <row r="111" spans="1:6" ht="15" x14ac:dyDescent="0.25">
      <c r="A111" s="43">
        <v>5126</v>
      </c>
      <c r="B111" s="41" t="s">
        <v>341</v>
      </c>
      <c r="C111" s="160">
        <v>477919.95</v>
      </c>
      <c r="D111" s="126">
        <f t="shared" si="0"/>
        <v>8.4241021400253639E-3</v>
      </c>
      <c r="E111" t="s">
        <v>649</v>
      </c>
    </row>
    <row r="112" spans="1:6" ht="15" x14ac:dyDescent="0.25">
      <c r="A112" s="43">
        <v>5127</v>
      </c>
      <c r="B112" s="41" t="s">
        <v>342</v>
      </c>
      <c r="C112" s="160">
        <v>7788.22</v>
      </c>
      <c r="D112" s="126">
        <f t="shared" si="0"/>
        <v>1.3727981175296896E-4</v>
      </c>
      <c r="E112" t="s">
        <v>649</v>
      </c>
    </row>
    <row r="113" spans="1:5" ht="15" x14ac:dyDescent="0.25">
      <c r="A113" s="43">
        <v>5128</v>
      </c>
      <c r="B113" s="41" t="s">
        <v>343</v>
      </c>
      <c r="C113" s="160">
        <v>0</v>
      </c>
      <c r="D113" s="126">
        <f t="shared" si="0"/>
        <v>0</v>
      </c>
      <c r="E113" t="s">
        <v>649</v>
      </c>
    </row>
    <row r="114" spans="1:5" ht="15" x14ac:dyDescent="0.25">
      <c r="A114" s="43">
        <v>5129</v>
      </c>
      <c r="B114" s="41" t="s">
        <v>344</v>
      </c>
      <c r="C114" s="160">
        <v>172296.16</v>
      </c>
      <c r="D114" s="126">
        <f t="shared" si="0"/>
        <v>3.0369948987778233E-3</v>
      </c>
      <c r="E114" t="s">
        <v>649</v>
      </c>
    </row>
    <row r="115" spans="1:5" ht="15" x14ac:dyDescent="0.25">
      <c r="A115" s="43">
        <v>5130</v>
      </c>
      <c r="B115" s="41" t="s">
        <v>345</v>
      </c>
      <c r="C115" s="160">
        <f>SUM(C116:C124)</f>
        <v>4780806.9399999995</v>
      </c>
      <c r="D115" s="126">
        <f t="shared" si="0"/>
        <v>8.4269355096605825E-2</v>
      </c>
      <c r="E115" t="s">
        <v>649</v>
      </c>
    </row>
    <row r="116" spans="1:5" ht="15" x14ac:dyDescent="0.25">
      <c r="A116" s="43">
        <v>5131</v>
      </c>
      <c r="B116" s="41" t="s">
        <v>346</v>
      </c>
      <c r="C116" s="160">
        <v>1128793.79</v>
      </c>
      <c r="D116" s="126">
        <f t="shared" si="0"/>
        <v>1.9896792720174875E-2</v>
      </c>
      <c r="E116" t="s">
        <v>649</v>
      </c>
    </row>
    <row r="117" spans="1:5" ht="15" x14ac:dyDescent="0.25">
      <c r="A117" s="43">
        <v>5132</v>
      </c>
      <c r="B117" s="41" t="s">
        <v>347</v>
      </c>
      <c r="C117" s="160">
        <v>835211.07</v>
      </c>
      <c r="D117" s="126">
        <f t="shared" si="0"/>
        <v>1.4721928561801769E-2</v>
      </c>
      <c r="E117" t="s">
        <v>649</v>
      </c>
    </row>
    <row r="118" spans="1:5" ht="15" x14ac:dyDescent="0.25">
      <c r="A118" s="43">
        <v>5133</v>
      </c>
      <c r="B118" s="41" t="s">
        <v>348</v>
      </c>
      <c r="C118" s="160">
        <v>47421.88</v>
      </c>
      <c r="D118" s="126">
        <f t="shared" si="0"/>
        <v>8.3588634622184306E-4</v>
      </c>
      <c r="E118" t="s">
        <v>649</v>
      </c>
    </row>
    <row r="119" spans="1:5" ht="15" x14ac:dyDescent="0.25">
      <c r="A119" s="43">
        <v>5134</v>
      </c>
      <c r="B119" s="41" t="s">
        <v>349</v>
      </c>
      <c r="C119" s="160">
        <v>540640.92000000004</v>
      </c>
      <c r="D119" s="126">
        <f t="shared" si="0"/>
        <v>9.5296593732010597E-3</v>
      </c>
      <c r="E119" t="s">
        <v>649</v>
      </c>
    </row>
    <row r="120" spans="1:5" ht="15" x14ac:dyDescent="0.25">
      <c r="A120" s="43">
        <v>5135</v>
      </c>
      <c r="B120" s="41" t="s">
        <v>350</v>
      </c>
      <c r="C120" s="160">
        <v>1269820.67</v>
      </c>
      <c r="D120" s="126">
        <f t="shared" si="0"/>
        <v>2.2382616636102845E-2</v>
      </c>
      <c r="E120" t="s">
        <v>649</v>
      </c>
    </row>
    <row r="121" spans="1:5" ht="15" x14ac:dyDescent="0.25">
      <c r="A121" s="43">
        <v>5136</v>
      </c>
      <c r="B121" s="41" t="s">
        <v>351</v>
      </c>
      <c r="C121" s="160">
        <v>281326.94</v>
      </c>
      <c r="D121" s="126">
        <f t="shared" si="0"/>
        <v>4.9588364689542403E-3</v>
      </c>
      <c r="E121" t="s">
        <v>649</v>
      </c>
    </row>
    <row r="122" spans="1:5" x14ac:dyDescent="0.2">
      <c r="A122" s="43">
        <v>5137</v>
      </c>
      <c r="B122" s="41" t="s">
        <v>352</v>
      </c>
      <c r="C122" s="160">
        <v>59015.44</v>
      </c>
      <c r="D122" s="126">
        <f t="shared" si="0"/>
        <v>1.0402413508758914E-3</v>
      </c>
    </row>
    <row r="123" spans="1:5" x14ac:dyDescent="0.2">
      <c r="A123" s="43">
        <v>5138</v>
      </c>
      <c r="B123" s="41" t="s">
        <v>353</v>
      </c>
      <c r="C123" s="160">
        <v>11520.09</v>
      </c>
      <c r="D123" s="126">
        <f t="shared" si="0"/>
        <v>2.0305997860579954E-4</v>
      </c>
    </row>
    <row r="124" spans="1:5" x14ac:dyDescent="0.2">
      <c r="A124" s="43">
        <v>5139</v>
      </c>
      <c r="B124" s="41" t="s">
        <v>354</v>
      </c>
      <c r="C124" s="160">
        <v>607056.14</v>
      </c>
      <c r="D124" s="126">
        <f t="shared" si="0"/>
        <v>1.0700333660667517E-2</v>
      </c>
    </row>
    <row r="125" spans="1:5" x14ac:dyDescent="0.2">
      <c r="A125" s="43">
        <v>5200</v>
      </c>
      <c r="B125" s="41" t="s">
        <v>355</v>
      </c>
      <c r="C125" s="160">
        <v>0</v>
      </c>
      <c r="D125" s="126">
        <f t="shared" si="0"/>
        <v>0</v>
      </c>
    </row>
    <row r="126" spans="1:5" x14ac:dyDescent="0.2">
      <c r="A126" s="43">
        <v>5210</v>
      </c>
      <c r="B126" s="41" t="s">
        <v>356</v>
      </c>
      <c r="C126" s="160">
        <v>0</v>
      </c>
      <c r="D126" s="126">
        <f t="shared" si="0"/>
        <v>0</v>
      </c>
    </row>
    <row r="127" spans="1:5" x14ac:dyDescent="0.2">
      <c r="A127" s="43">
        <v>5211</v>
      </c>
      <c r="B127" s="41" t="s">
        <v>357</v>
      </c>
      <c r="C127" s="160">
        <v>0</v>
      </c>
      <c r="D127" s="126">
        <f t="shared" si="0"/>
        <v>0</v>
      </c>
    </row>
    <row r="128" spans="1:5" x14ac:dyDescent="0.2">
      <c r="A128" s="43">
        <v>5212</v>
      </c>
      <c r="B128" s="41" t="s">
        <v>358</v>
      </c>
      <c r="C128" s="160">
        <v>0</v>
      </c>
      <c r="D128" s="126">
        <f t="shared" si="0"/>
        <v>0</v>
      </c>
    </row>
    <row r="129" spans="1:4" x14ac:dyDescent="0.2">
      <c r="A129" s="43">
        <v>5220</v>
      </c>
      <c r="B129" s="41" t="s">
        <v>359</v>
      </c>
      <c r="C129" s="160">
        <v>0</v>
      </c>
      <c r="D129" s="126">
        <f t="shared" si="0"/>
        <v>0</v>
      </c>
    </row>
    <row r="130" spans="1:4" x14ac:dyDescent="0.2">
      <c r="A130" s="43">
        <v>5221</v>
      </c>
      <c r="B130" s="41" t="s">
        <v>360</v>
      </c>
      <c r="C130" s="160">
        <v>0</v>
      </c>
      <c r="D130" s="126">
        <f t="shared" si="0"/>
        <v>0</v>
      </c>
    </row>
    <row r="131" spans="1:4" x14ac:dyDescent="0.2">
      <c r="A131" s="43">
        <v>5222</v>
      </c>
      <c r="B131" s="41" t="s">
        <v>361</v>
      </c>
      <c r="C131" s="160">
        <v>0</v>
      </c>
      <c r="D131" s="126">
        <f t="shared" si="0"/>
        <v>0</v>
      </c>
    </row>
    <row r="132" spans="1:4" x14ac:dyDescent="0.2">
      <c r="A132" s="43">
        <v>5230</v>
      </c>
      <c r="B132" s="41" t="s">
        <v>301</v>
      </c>
      <c r="C132" s="160">
        <v>0</v>
      </c>
      <c r="D132" s="126">
        <f t="shared" si="0"/>
        <v>0</v>
      </c>
    </row>
    <row r="133" spans="1:4" x14ac:dyDescent="0.2">
      <c r="A133" s="43">
        <v>5231</v>
      </c>
      <c r="B133" s="41" t="s">
        <v>362</v>
      </c>
      <c r="C133" s="160">
        <v>0</v>
      </c>
      <c r="D133" s="126">
        <f t="shared" si="0"/>
        <v>0</v>
      </c>
    </row>
    <row r="134" spans="1:4" x14ac:dyDescent="0.2">
      <c r="A134" s="43">
        <v>5232</v>
      </c>
      <c r="B134" s="41" t="s">
        <v>363</v>
      </c>
      <c r="C134" s="160">
        <v>0</v>
      </c>
      <c r="D134" s="126">
        <f t="shared" si="0"/>
        <v>0</v>
      </c>
    </row>
    <row r="135" spans="1:4" x14ac:dyDescent="0.2">
      <c r="A135" s="43">
        <v>5240</v>
      </c>
      <c r="B135" s="41" t="s">
        <v>364</v>
      </c>
      <c r="C135" s="160">
        <v>0</v>
      </c>
      <c r="D135" s="126">
        <f t="shared" si="0"/>
        <v>0</v>
      </c>
    </row>
    <row r="136" spans="1:4" x14ac:dyDescent="0.2">
      <c r="A136" s="43">
        <v>5241</v>
      </c>
      <c r="B136" s="41" t="s">
        <v>365</v>
      </c>
      <c r="C136" s="160">
        <v>0</v>
      </c>
      <c r="D136" s="126">
        <f t="shared" si="0"/>
        <v>0</v>
      </c>
    </row>
    <row r="137" spans="1:4" x14ac:dyDescent="0.2">
      <c r="A137" s="43">
        <v>5242</v>
      </c>
      <c r="B137" s="41" t="s">
        <v>366</v>
      </c>
      <c r="C137" s="160">
        <v>0</v>
      </c>
      <c r="D137" s="126">
        <f t="shared" si="0"/>
        <v>0</v>
      </c>
    </row>
    <row r="138" spans="1:4" x14ac:dyDescent="0.2">
      <c r="A138" s="43">
        <v>5243</v>
      </c>
      <c r="B138" s="41" t="s">
        <v>367</v>
      </c>
      <c r="C138" s="160">
        <v>0</v>
      </c>
      <c r="D138" s="126">
        <f t="shared" si="0"/>
        <v>0</v>
      </c>
    </row>
    <row r="139" spans="1:4" x14ac:dyDescent="0.2">
      <c r="A139" s="43">
        <v>5244</v>
      </c>
      <c r="B139" s="41" t="s">
        <v>368</v>
      </c>
      <c r="C139" s="160">
        <v>0</v>
      </c>
      <c r="D139" s="126">
        <f t="shared" si="0"/>
        <v>0</v>
      </c>
    </row>
    <row r="140" spans="1:4" x14ac:dyDescent="0.2">
      <c r="A140" s="43">
        <v>5250</v>
      </c>
      <c r="B140" s="41" t="s">
        <v>302</v>
      </c>
      <c r="C140" s="160">
        <v>0</v>
      </c>
      <c r="D140" s="126">
        <f t="shared" si="0"/>
        <v>0</v>
      </c>
    </row>
    <row r="141" spans="1:4" x14ac:dyDescent="0.2">
      <c r="A141" s="43">
        <v>5251</v>
      </c>
      <c r="B141" s="41" t="s">
        <v>369</v>
      </c>
      <c r="C141" s="160">
        <v>0</v>
      </c>
      <c r="D141" s="126">
        <f t="shared" si="0"/>
        <v>0</v>
      </c>
    </row>
    <row r="142" spans="1:4" x14ac:dyDescent="0.2">
      <c r="A142" s="43">
        <v>5252</v>
      </c>
      <c r="B142" s="41" t="s">
        <v>370</v>
      </c>
      <c r="C142" s="160">
        <v>0</v>
      </c>
      <c r="D142" s="126">
        <f t="shared" si="0"/>
        <v>0</v>
      </c>
    </row>
    <row r="143" spans="1:4" x14ac:dyDescent="0.2">
      <c r="A143" s="43">
        <v>5259</v>
      </c>
      <c r="B143" s="41" t="s">
        <v>371</v>
      </c>
      <c r="C143" s="160">
        <v>0</v>
      </c>
      <c r="D143" s="126">
        <f t="shared" si="0"/>
        <v>0</v>
      </c>
    </row>
    <row r="144" spans="1:4" x14ac:dyDescent="0.2">
      <c r="A144" s="43">
        <v>5260</v>
      </c>
      <c r="B144" s="41" t="s">
        <v>372</v>
      </c>
      <c r="C144" s="160">
        <v>0</v>
      </c>
      <c r="D144" s="126">
        <f t="shared" si="0"/>
        <v>0</v>
      </c>
    </row>
    <row r="145" spans="1:4" x14ac:dyDescent="0.2">
      <c r="A145" s="43">
        <v>5261</v>
      </c>
      <c r="B145" s="41" t="s">
        <v>373</v>
      </c>
      <c r="C145" s="160">
        <v>0</v>
      </c>
      <c r="D145" s="126">
        <f t="shared" si="0"/>
        <v>0</v>
      </c>
    </row>
    <row r="146" spans="1:4" x14ac:dyDescent="0.2">
      <c r="A146" s="43">
        <v>5262</v>
      </c>
      <c r="B146" s="41" t="s">
        <v>374</v>
      </c>
      <c r="C146" s="160">
        <v>0</v>
      </c>
      <c r="D146" s="126">
        <f t="shared" si="0"/>
        <v>0</v>
      </c>
    </row>
    <row r="147" spans="1:4" x14ac:dyDescent="0.2">
      <c r="A147" s="43">
        <v>5270</v>
      </c>
      <c r="B147" s="41" t="s">
        <v>375</v>
      </c>
      <c r="C147" s="160">
        <v>0</v>
      </c>
      <c r="D147" s="126">
        <f t="shared" si="0"/>
        <v>0</v>
      </c>
    </row>
    <row r="148" spans="1:4" x14ac:dyDescent="0.2">
      <c r="A148" s="43">
        <v>5271</v>
      </c>
      <c r="B148" s="41" t="s">
        <v>376</v>
      </c>
      <c r="C148" s="160">
        <v>0</v>
      </c>
      <c r="D148" s="126">
        <f t="shared" si="0"/>
        <v>0</v>
      </c>
    </row>
    <row r="149" spans="1:4" x14ac:dyDescent="0.2">
      <c r="A149" s="43">
        <v>5280</v>
      </c>
      <c r="B149" s="41" t="s">
        <v>377</v>
      </c>
      <c r="C149" s="160">
        <v>0</v>
      </c>
      <c r="D149" s="126">
        <f t="shared" si="0"/>
        <v>0</v>
      </c>
    </row>
    <row r="150" spans="1:4" x14ac:dyDescent="0.2">
      <c r="A150" s="43">
        <v>5281</v>
      </c>
      <c r="B150" s="41" t="s">
        <v>378</v>
      </c>
      <c r="C150" s="160">
        <v>0</v>
      </c>
      <c r="D150" s="126">
        <f t="shared" si="0"/>
        <v>0</v>
      </c>
    </row>
    <row r="151" spans="1:4" x14ac:dyDescent="0.2">
      <c r="A151" s="43">
        <v>5282</v>
      </c>
      <c r="B151" s="41" t="s">
        <v>379</v>
      </c>
      <c r="C151" s="160">
        <v>0</v>
      </c>
      <c r="D151" s="126">
        <f t="shared" si="0"/>
        <v>0</v>
      </c>
    </row>
    <row r="152" spans="1:4" x14ac:dyDescent="0.2">
      <c r="A152" s="43">
        <v>5283</v>
      </c>
      <c r="B152" s="41" t="s">
        <v>380</v>
      </c>
      <c r="C152" s="160">
        <v>0</v>
      </c>
      <c r="D152" s="126">
        <f t="shared" si="0"/>
        <v>0</v>
      </c>
    </row>
    <row r="153" spans="1:4" x14ac:dyDescent="0.2">
      <c r="A153" s="43">
        <v>5284</v>
      </c>
      <c r="B153" s="41" t="s">
        <v>381</v>
      </c>
      <c r="C153" s="160">
        <v>0</v>
      </c>
      <c r="D153" s="126">
        <f t="shared" si="0"/>
        <v>0</v>
      </c>
    </row>
    <row r="154" spans="1:4" x14ac:dyDescent="0.2">
      <c r="A154" s="43">
        <v>5285</v>
      </c>
      <c r="B154" s="41" t="s">
        <v>382</v>
      </c>
      <c r="C154" s="160">
        <v>0</v>
      </c>
      <c r="D154" s="126">
        <f t="shared" si="0"/>
        <v>0</v>
      </c>
    </row>
    <row r="155" spans="1:4" x14ac:dyDescent="0.2">
      <c r="A155" s="43">
        <v>5290</v>
      </c>
      <c r="B155" s="41" t="s">
        <v>383</v>
      </c>
      <c r="C155" s="160">
        <v>0</v>
      </c>
      <c r="D155" s="126">
        <f t="shared" si="0"/>
        <v>0</v>
      </c>
    </row>
    <row r="156" spans="1:4" x14ac:dyDescent="0.2">
      <c r="A156" s="43">
        <v>5291</v>
      </c>
      <c r="B156" s="41" t="s">
        <v>384</v>
      </c>
      <c r="C156" s="160">
        <v>0</v>
      </c>
      <c r="D156" s="126">
        <f t="shared" si="0"/>
        <v>0</v>
      </c>
    </row>
    <row r="157" spans="1:4" x14ac:dyDescent="0.2">
      <c r="A157" s="43">
        <v>5292</v>
      </c>
      <c r="B157" s="41" t="s">
        <v>385</v>
      </c>
      <c r="C157" s="160">
        <v>0</v>
      </c>
      <c r="D157" s="126">
        <f t="shared" si="0"/>
        <v>0</v>
      </c>
    </row>
    <row r="158" spans="1:4" x14ac:dyDescent="0.2">
      <c r="A158" s="43">
        <v>5300</v>
      </c>
      <c r="B158" s="41" t="s">
        <v>386</v>
      </c>
      <c r="C158" s="160">
        <v>0</v>
      </c>
      <c r="D158" s="126">
        <f t="shared" si="0"/>
        <v>0</v>
      </c>
    </row>
    <row r="159" spans="1:4" x14ac:dyDescent="0.2">
      <c r="A159" s="43">
        <v>5310</v>
      </c>
      <c r="B159" s="41" t="s">
        <v>294</v>
      </c>
      <c r="C159" s="160">
        <v>0</v>
      </c>
      <c r="D159" s="126">
        <f t="shared" si="0"/>
        <v>0</v>
      </c>
    </row>
    <row r="160" spans="1:4" x14ac:dyDescent="0.2">
      <c r="A160" s="43">
        <v>5311</v>
      </c>
      <c r="B160" s="41" t="s">
        <v>387</v>
      </c>
      <c r="C160" s="160">
        <v>0</v>
      </c>
      <c r="D160" s="126">
        <f t="shared" si="0"/>
        <v>0</v>
      </c>
    </row>
    <row r="161" spans="1:4" x14ac:dyDescent="0.2">
      <c r="A161" s="43">
        <v>5312</v>
      </c>
      <c r="B161" s="41" t="s">
        <v>388</v>
      </c>
      <c r="C161" s="160">
        <v>0</v>
      </c>
      <c r="D161" s="126">
        <f t="shared" si="0"/>
        <v>0</v>
      </c>
    </row>
    <row r="162" spans="1:4" x14ac:dyDescent="0.2">
      <c r="A162" s="43">
        <v>5320</v>
      </c>
      <c r="B162" s="41" t="s">
        <v>295</v>
      </c>
      <c r="C162" s="160">
        <v>0</v>
      </c>
      <c r="D162" s="126">
        <f t="shared" ref="D162:D217" si="1">C162/$C$96</f>
        <v>0</v>
      </c>
    </row>
    <row r="163" spans="1:4" x14ac:dyDescent="0.2">
      <c r="A163" s="43">
        <v>5321</v>
      </c>
      <c r="B163" s="41" t="s">
        <v>389</v>
      </c>
      <c r="C163" s="160">
        <v>0</v>
      </c>
      <c r="D163" s="126">
        <f t="shared" si="1"/>
        <v>0</v>
      </c>
    </row>
    <row r="164" spans="1:4" x14ac:dyDescent="0.2">
      <c r="A164" s="43">
        <v>5322</v>
      </c>
      <c r="B164" s="41" t="s">
        <v>390</v>
      </c>
      <c r="C164" s="160">
        <v>0</v>
      </c>
      <c r="D164" s="126">
        <f t="shared" si="1"/>
        <v>0</v>
      </c>
    </row>
    <row r="165" spans="1:4" x14ac:dyDescent="0.2">
      <c r="A165" s="43">
        <v>5330</v>
      </c>
      <c r="B165" s="41" t="s">
        <v>296</v>
      </c>
      <c r="C165" s="160">
        <v>0</v>
      </c>
      <c r="D165" s="126">
        <f t="shared" si="1"/>
        <v>0</v>
      </c>
    </row>
    <row r="166" spans="1:4" x14ac:dyDescent="0.2">
      <c r="A166" s="43">
        <v>5331</v>
      </c>
      <c r="B166" s="41" t="s">
        <v>391</v>
      </c>
      <c r="C166" s="160">
        <v>0</v>
      </c>
      <c r="D166" s="126">
        <f t="shared" si="1"/>
        <v>0</v>
      </c>
    </row>
    <row r="167" spans="1:4" x14ac:dyDescent="0.2">
      <c r="A167" s="43">
        <v>5332</v>
      </c>
      <c r="B167" s="41" t="s">
        <v>392</v>
      </c>
      <c r="C167" s="160">
        <v>0</v>
      </c>
      <c r="D167" s="126">
        <f t="shared" si="1"/>
        <v>0</v>
      </c>
    </row>
    <row r="168" spans="1:4" x14ac:dyDescent="0.2">
      <c r="A168" s="43">
        <v>5400</v>
      </c>
      <c r="B168" s="41" t="s">
        <v>393</v>
      </c>
      <c r="C168" s="160">
        <v>0</v>
      </c>
      <c r="D168" s="126">
        <f t="shared" si="1"/>
        <v>0</v>
      </c>
    </row>
    <row r="169" spans="1:4" x14ac:dyDescent="0.2">
      <c r="A169" s="43">
        <v>5410</v>
      </c>
      <c r="B169" s="41" t="s">
        <v>394</v>
      </c>
      <c r="C169" s="160">
        <v>0</v>
      </c>
      <c r="D169" s="126">
        <f t="shared" si="1"/>
        <v>0</v>
      </c>
    </row>
    <row r="170" spans="1:4" x14ac:dyDescent="0.2">
      <c r="A170" s="43">
        <v>5411</v>
      </c>
      <c r="B170" s="41" t="s">
        <v>395</v>
      </c>
      <c r="C170" s="160">
        <v>0</v>
      </c>
      <c r="D170" s="126">
        <f t="shared" si="1"/>
        <v>0</v>
      </c>
    </row>
    <row r="171" spans="1:4" x14ac:dyDescent="0.2">
      <c r="A171" s="43">
        <v>5412</v>
      </c>
      <c r="B171" s="41" t="s">
        <v>396</v>
      </c>
      <c r="C171" s="160">
        <v>0</v>
      </c>
      <c r="D171" s="126">
        <f t="shared" si="1"/>
        <v>0</v>
      </c>
    </row>
    <row r="172" spans="1:4" x14ac:dyDescent="0.2">
      <c r="A172" s="43">
        <v>5420</v>
      </c>
      <c r="B172" s="41" t="s">
        <v>397</v>
      </c>
      <c r="C172" s="160">
        <v>0</v>
      </c>
      <c r="D172" s="126">
        <f t="shared" si="1"/>
        <v>0</v>
      </c>
    </row>
    <row r="173" spans="1:4" x14ac:dyDescent="0.2">
      <c r="A173" s="43">
        <v>5421</v>
      </c>
      <c r="B173" s="41" t="s">
        <v>398</v>
      </c>
      <c r="C173" s="160">
        <v>0</v>
      </c>
      <c r="D173" s="126">
        <f t="shared" si="1"/>
        <v>0</v>
      </c>
    </row>
    <row r="174" spans="1:4" x14ac:dyDescent="0.2">
      <c r="A174" s="43">
        <v>5422</v>
      </c>
      <c r="B174" s="41" t="s">
        <v>399</v>
      </c>
      <c r="C174" s="160">
        <v>0</v>
      </c>
      <c r="D174" s="126">
        <f t="shared" si="1"/>
        <v>0</v>
      </c>
    </row>
    <row r="175" spans="1:4" x14ac:dyDescent="0.2">
      <c r="A175" s="43">
        <v>5430</v>
      </c>
      <c r="B175" s="41" t="s">
        <v>400</v>
      </c>
      <c r="C175" s="160">
        <v>0</v>
      </c>
      <c r="D175" s="126">
        <f t="shared" si="1"/>
        <v>0</v>
      </c>
    </row>
    <row r="176" spans="1:4" x14ac:dyDescent="0.2">
      <c r="A176" s="43">
        <v>5431</v>
      </c>
      <c r="B176" s="41" t="s">
        <v>401</v>
      </c>
      <c r="C176" s="160">
        <v>0</v>
      </c>
      <c r="D176" s="126">
        <f t="shared" si="1"/>
        <v>0</v>
      </c>
    </row>
    <row r="177" spans="1:4" x14ac:dyDescent="0.2">
      <c r="A177" s="43">
        <v>5432</v>
      </c>
      <c r="B177" s="41" t="s">
        <v>402</v>
      </c>
      <c r="C177" s="160">
        <v>0</v>
      </c>
      <c r="D177" s="126">
        <f t="shared" si="1"/>
        <v>0</v>
      </c>
    </row>
    <row r="178" spans="1:4" x14ac:dyDescent="0.2">
      <c r="A178" s="43">
        <v>5440</v>
      </c>
      <c r="B178" s="41" t="s">
        <v>403</v>
      </c>
      <c r="C178" s="160">
        <v>0</v>
      </c>
      <c r="D178" s="126">
        <f t="shared" si="1"/>
        <v>0</v>
      </c>
    </row>
    <row r="179" spans="1:4" x14ac:dyDescent="0.2">
      <c r="A179" s="43">
        <v>5441</v>
      </c>
      <c r="B179" s="41" t="s">
        <v>403</v>
      </c>
      <c r="C179" s="160">
        <v>0</v>
      </c>
      <c r="D179" s="126">
        <f t="shared" si="1"/>
        <v>0</v>
      </c>
    </row>
    <row r="180" spans="1:4" x14ac:dyDescent="0.2">
      <c r="A180" s="43">
        <v>5450</v>
      </c>
      <c r="B180" s="41" t="s">
        <v>404</v>
      </c>
      <c r="C180" s="160">
        <v>0</v>
      </c>
      <c r="D180" s="126">
        <f t="shared" si="1"/>
        <v>0</v>
      </c>
    </row>
    <row r="181" spans="1:4" x14ac:dyDescent="0.2">
      <c r="A181" s="43">
        <v>5451</v>
      </c>
      <c r="B181" s="41" t="s">
        <v>405</v>
      </c>
      <c r="C181" s="160">
        <v>0</v>
      </c>
      <c r="D181" s="126">
        <f t="shared" si="1"/>
        <v>0</v>
      </c>
    </row>
    <row r="182" spans="1:4" x14ac:dyDescent="0.2">
      <c r="A182" s="43">
        <v>5452</v>
      </c>
      <c r="B182" s="41" t="s">
        <v>406</v>
      </c>
      <c r="C182" s="160">
        <v>0</v>
      </c>
      <c r="D182" s="126">
        <f t="shared" si="1"/>
        <v>0</v>
      </c>
    </row>
    <row r="183" spans="1:4" x14ac:dyDescent="0.2">
      <c r="A183" s="43">
        <v>5500</v>
      </c>
      <c r="B183" s="41" t="s">
        <v>407</v>
      </c>
      <c r="C183" s="160">
        <f>SUM(C184:C214)</f>
        <v>3758977.5</v>
      </c>
      <c r="D183" s="126">
        <f t="shared" si="1"/>
        <v>6.6257979818706431E-2</v>
      </c>
    </row>
    <row r="184" spans="1:4" x14ac:dyDescent="0.2">
      <c r="A184" s="43">
        <v>5510</v>
      </c>
      <c r="B184" s="41" t="s">
        <v>408</v>
      </c>
      <c r="C184" s="160">
        <f>+C189</f>
        <v>1879488.75</v>
      </c>
      <c r="D184" s="126">
        <f t="shared" si="1"/>
        <v>3.3128989909353215E-2</v>
      </c>
    </row>
    <row r="185" spans="1:4" x14ac:dyDescent="0.2">
      <c r="A185" s="43">
        <v>5511</v>
      </c>
      <c r="B185" s="41" t="s">
        <v>409</v>
      </c>
      <c r="C185" s="160">
        <v>0</v>
      </c>
      <c r="D185" s="126">
        <f t="shared" si="1"/>
        <v>0</v>
      </c>
    </row>
    <row r="186" spans="1:4" x14ac:dyDescent="0.2">
      <c r="A186" s="43">
        <v>5512</v>
      </c>
      <c r="B186" s="41" t="s">
        <v>410</v>
      </c>
      <c r="C186" s="160">
        <v>0</v>
      </c>
      <c r="D186" s="126">
        <f t="shared" si="1"/>
        <v>0</v>
      </c>
    </row>
    <row r="187" spans="1:4" x14ac:dyDescent="0.2">
      <c r="A187" s="43">
        <v>5513</v>
      </c>
      <c r="B187" s="41" t="s">
        <v>411</v>
      </c>
      <c r="C187" s="160">
        <v>0</v>
      </c>
      <c r="D187" s="126">
        <f t="shared" si="1"/>
        <v>0</v>
      </c>
    </row>
    <row r="188" spans="1:4" x14ac:dyDescent="0.2">
      <c r="A188" s="43">
        <v>5514</v>
      </c>
      <c r="B188" s="41" t="s">
        <v>412</v>
      </c>
      <c r="C188" s="160">
        <v>0</v>
      </c>
      <c r="D188" s="126">
        <f t="shared" si="1"/>
        <v>0</v>
      </c>
    </row>
    <row r="189" spans="1:4" x14ac:dyDescent="0.2">
      <c r="A189" s="43">
        <v>5515</v>
      </c>
      <c r="B189" s="41" t="s">
        <v>413</v>
      </c>
      <c r="C189" s="160">
        <v>1879488.75</v>
      </c>
      <c r="D189" s="126">
        <f t="shared" si="1"/>
        <v>3.3128989909353215E-2</v>
      </c>
    </row>
    <row r="190" spans="1:4" x14ac:dyDescent="0.2">
      <c r="A190" s="43">
        <v>5516</v>
      </c>
      <c r="B190" s="41" t="s">
        <v>414</v>
      </c>
      <c r="C190" s="160">
        <f t="shared" ref="C190:C214" si="2">SUM(C191:C221)</f>
        <v>0</v>
      </c>
      <c r="D190" s="126">
        <f t="shared" si="1"/>
        <v>0</v>
      </c>
    </row>
    <row r="191" spans="1:4" x14ac:dyDescent="0.2">
      <c r="A191" s="43">
        <v>5517</v>
      </c>
      <c r="B191" s="41" t="s">
        <v>415</v>
      </c>
      <c r="C191" s="160">
        <f t="shared" si="2"/>
        <v>0</v>
      </c>
      <c r="D191" s="126">
        <f t="shared" si="1"/>
        <v>0</v>
      </c>
    </row>
    <row r="192" spans="1:4" x14ac:dyDescent="0.2">
      <c r="A192" s="43">
        <v>5518</v>
      </c>
      <c r="B192" s="41" t="s">
        <v>416</v>
      </c>
      <c r="C192" s="160">
        <f t="shared" si="2"/>
        <v>0</v>
      </c>
      <c r="D192" s="126">
        <f t="shared" si="1"/>
        <v>0</v>
      </c>
    </row>
    <row r="193" spans="1:4" x14ac:dyDescent="0.2">
      <c r="A193" s="43">
        <v>5520</v>
      </c>
      <c r="B193" s="41" t="s">
        <v>417</v>
      </c>
      <c r="C193" s="160">
        <f t="shared" si="2"/>
        <v>0</v>
      </c>
      <c r="D193" s="126">
        <f t="shared" si="1"/>
        <v>0</v>
      </c>
    </row>
    <row r="194" spans="1:4" x14ac:dyDescent="0.2">
      <c r="A194" s="43">
        <v>5521</v>
      </c>
      <c r="B194" s="41" t="s">
        <v>418</v>
      </c>
      <c r="C194" s="160">
        <f t="shared" si="2"/>
        <v>0</v>
      </c>
      <c r="D194" s="126">
        <f t="shared" si="1"/>
        <v>0</v>
      </c>
    </row>
    <row r="195" spans="1:4" x14ac:dyDescent="0.2">
      <c r="A195" s="43">
        <v>5522</v>
      </c>
      <c r="B195" s="41" t="s">
        <v>419</v>
      </c>
      <c r="C195" s="160">
        <f t="shared" si="2"/>
        <v>0</v>
      </c>
      <c r="D195" s="126">
        <f t="shared" si="1"/>
        <v>0</v>
      </c>
    </row>
    <row r="196" spans="1:4" x14ac:dyDescent="0.2">
      <c r="A196" s="43">
        <v>5530</v>
      </c>
      <c r="B196" s="41" t="s">
        <v>420</v>
      </c>
      <c r="C196" s="160">
        <f t="shared" si="2"/>
        <v>0</v>
      </c>
      <c r="D196" s="126">
        <f t="shared" si="1"/>
        <v>0</v>
      </c>
    </row>
    <row r="197" spans="1:4" x14ac:dyDescent="0.2">
      <c r="A197" s="43">
        <v>5531</v>
      </c>
      <c r="B197" s="41" t="s">
        <v>421</v>
      </c>
      <c r="C197" s="160">
        <f t="shared" si="2"/>
        <v>0</v>
      </c>
      <c r="D197" s="126">
        <f t="shared" si="1"/>
        <v>0</v>
      </c>
    </row>
    <row r="198" spans="1:4" x14ac:dyDescent="0.2">
      <c r="A198" s="43">
        <v>5532</v>
      </c>
      <c r="B198" s="41" t="s">
        <v>422</v>
      </c>
      <c r="C198" s="160">
        <f t="shared" si="2"/>
        <v>0</v>
      </c>
      <c r="D198" s="126">
        <f t="shared" si="1"/>
        <v>0</v>
      </c>
    </row>
    <row r="199" spans="1:4" x14ac:dyDescent="0.2">
      <c r="A199" s="43">
        <v>5533</v>
      </c>
      <c r="B199" s="41" t="s">
        <v>423</v>
      </c>
      <c r="C199" s="160">
        <f t="shared" si="2"/>
        <v>0</v>
      </c>
      <c r="D199" s="126">
        <f t="shared" si="1"/>
        <v>0</v>
      </c>
    </row>
    <row r="200" spans="1:4" x14ac:dyDescent="0.2">
      <c r="A200" s="43">
        <v>5534</v>
      </c>
      <c r="B200" s="41" t="s">
        <v>424</v>
      </c>
      <c r="C200" s="160">
        <f t="shared" si="2"/>
        <v>0</v>
      </c>
      <c r="D200" s="126">
        <f t="shared" si="1"/>
        <v>0</v>
      </c>
    </row>
    <row r="201" spans="1:4" x14ac:dyDescent="0.2">
      <c r="A201" s="43">
        <v>5535</v>
      </c>
      <c r="B201" s="41" t="s">
        <v>425</v>
      </c>
      <c r="C201" s="160">
        <f t="shared" si="2"/>
        <v>0</v>
      </c>
      <c r="D201" s="126">
        <f t="shared" si="1"/>
        <v>0</v>
      </c>
    </row>
    <row r="202" spans="1:4" x14ac:dyDescent="0.2">
      <c r="A202" s="43">
        <v>5540</v>
      </c>
      <c r="B202" s="41" t="s">
        <v>426</v>
      </c>
      <c r="C202" s="160">
        <f t="shared" si="2"/>
        <v>0</v>
      </c>
      <c r="D202" s="126">
        <f t="shared" si="1"/>
        <v>0</v>
      </c>
    </row>
    <row r="203" spans="1:4" x14ac:dyDescent="0.2">
      <c r="A203" s="43">
        <v>5541</v>
      </c>
      <c r="B203" s="41" t="s">
        <v>426</v>
      </c>
      <c r="C203" s="160">
        <f t="shared" si="2"/>
        <v>0</v>
      </c>
      <c r="D203" s="126">
        <f t="shared" si="1"/>
        <v>0</v>
      </c>
    </row>
    <row r="204" spans="1:4" x14ac:dyDescent="0.2">
      <c r="A204" s="43">
        <v>5550</v>
      </c>
      <c r="B204" s="41" t="s">
        <v>427</v>
      </c>
      <c r="C204" s="160">
        <f t="shared" si="2"/>
        <v>0</v>
      </c>
      <c r="D204" s="126">
        <f t="shared" si="1"/>
        <v>0</v>
      </c>
    </row>
    <row r="205" spans="1:4" x14ac:dyDescent="0.2">
      <c r="A205" s="43">
        <v>5551</v>
      </c>
      <c r="B205" s="41" t="s">
        <v>427</v>
      </c>
      <c r="C205" s="160">
        <f t="shared" si="2"/>
        <v>0</v>
      </c>
      <c r="D205" s="126">
        <f t="shared" si="1"/>
        <v>0</v>
      </c>
    </row>
    <row r="206" spans="1:4" x14ac:dyDescent="0.2">
      <c r="A206" s="43">
        <v>5590</v>
      </c>
      <c r="B206" s="41" t="s">
        <v>428</v>
      </c>
      <c r="C206" s="160">
        <f t="shared" si="2"/>
        <v>0</v>
      </c>
      <c r="D206" s="126">
        <f t="shared" si="1"/>
        <v>0</v>
      </c>
    </row>
    <row r="207" spans="1:4" x14ac:dyDescent="0.2">
      <c r="A207" s="43">
        <v>5591</v>
      </c>
      <c r="B207" s="41" t="s">
        <v>429</v>
      </c>
      <c r="C207" s="160">
        <f t="shared" si="2"/>
        <v>0</v>
      </c>
      <c r="D207" s="126">
        <f t="shared" si="1"/>
        <v>0</v>
      </c>
    </row>
    <row r="208" spans="1:4" x14ac:dyDescent="0.2">
      <c r="A208" s="43">
        <v>5592</v>
      </c>
      <c r="B208" s="41" t="s">
        <v>430</v>
      </c>
      <c r="C208" s="160">
        <f t="shared" si="2"/>
        <v>0</v>
      </c>
      <c r="D208" s="126">
        <f t="shared" si="1"/>
        <v>0</v>
      </c>
    </row>
    <row r="209" spans="1:4" x14ac:dyDescent="0.2">
      <c r="A209" s="43">
        <v>5593</v>
      </c>
      <c r="B209" s="41" t="s">
        <v>431</v>
      </c>
      <c r="C209" s="160">
        <f t="shared" si="2"/>
        <v>0</v>
      </c>
      <c r="D209" s="126">
        <f t="shared" si="1"/>
        <v>0</v>
      </c>
    </row>
    <row r="210" spans="1:4" x14ac:dyDescent="0.2">
      <c r="A210" s="43">
        <v>5594</v>
      </c>
      <c r="B210" s="41" t="s">
        <v>477</v>
      </c>
      <c r="C210" s="160">
        <f t="shared" si="2"/>
        <v>0</v>
      </c>
      <c r="D210" s="126">
        <f t="shared" si="1"/>
        <v>0</v>
      </c>
    </row>
    <row r="211" spans="1:4" x14ac:dyDescent="0.2">
      <c r="A211" s="43">
        <v>5595</v>
      </c>
      <c r="B211" s="41" t="s">
        <v>433</v>
      </c>
      <c r="C211" s="160">
        <f t="shared" si="2"/>
        <v>0</v>
      </c>
      <c r="D211" s="126">
        <f t="shared" si="1"/>
        <v>0</v>
      </c>
    </row>
    <row r="212" spans="1:4" x14ac:dyDescent="0.2">
      <c r="A212" s="43">
        <v>5596</v>
      </c>
      <c r="B212" s="41" t="s">
        <v>321</v>
      </c>
      <c r="C212" s="160">
        <f t="shared" si="2"/>
        <v>0</v>
      </c>
      <c r="D212" s="126">
        <f t="shared" si="1"/>
        <v>0</v>
      </c>
    </row>
    <row r="213" spans="1:4" x14ac:dyDescent="0.2">
      <c r="A213" s="43">
        <v>5597</v>
      </c>
      <c r="B213" s="41" t="s">
        <v>434</v>
      </c>
      <c r="C213" s="160">
        <f t="shared" si="2"/>
        <v>0</v>
      </c>
      <c r="D213" s="126">
        <f t="shared" si="1"/>
        <v>0</v>
      </c>
    </row>
    <row r="214" spans="1:4" x14ac:dyDescent="0.2">
      <c r="A214" s="43">
        <v>5599</v>
      </c>
      <c r="B214" s="41" t="s">
        <v>436</v>
      </c>
      <c r="C214" s="160">
        <f t="shared" si="2"/>
        <v>0</v>
      </c>
      <c r="D214" s="126">
        <f t="shared" si="1"/>
        <v>0</v>
      </c>
    </row>
    <row r="215" spans="1:4" x14ac:dyDescent="0.2">
      <c r="A215" s="43">
        <v>5600</v>
      </c>
      <c r="B215" s="41" t="s">
        <v>437</v>
      </c>
      <c r="C215" s="160">
        <v>0</v>
      </c>
      <c r="D215" s="126">
        <f t="shared" si="1"/>
        <v>0</v>
      </c>
    </row>
    <row r="216" spans="1:4" x14ac:dyDescent="0.2">
      <c r="A216" s="43">
        <v>5610</v>
      </c>
      <c r="B216" s="41" t="s">
        <v>438</v>
      </c>
      <c r="C216" s="160">
        <v>0</v>
      </c>
      <c r="D216" s="126">
        <f t="shared" si="1"/>
        <v>0</v>
      </c>
    </row>
    <row r="217" spans="1:4" x14ac:dyDescent="0.2">
      <c r="A217" s="43">
        <v>5611</v>
      </c>
      <c r="B217" s="41" t="s">
        <v>439</v>
      </c>
      <c r="C217" s="160">
        <v>0</v>
      </c>
      <c r="D217" s="126">
        <f t="shared" si="1"/>
        <v>0</v>
      </c>
    </row>
  </sheetData>
  <mergeCells count="3">
    <mergeCell ref="A1:C1"/>
    <mergeCell ref="A2:C2"/>
    <mergeCell ref="A3:C3"/>
  </mergeCells>
  <pageMargins left="0.70866141732283472" right="0.70866141732283472" top="0.74803149606299213" bottom="0.74803149606299213" header="0.31496062992125984" footer="0.31496062992125984"/>
  <pageSetup paperSize="9" scale="78"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x14ac:dyDescent="0.2">
      <c r="A1" s="830" t="s">
        <v>69</v>
      </c>
      <c r="B1" s="830"/>
      <c r="C1" s="830"/>
      <c r="D1" s="58" t="s">
        <v>98</v>
      </c>
      <c r="E1" s="59">
        <f>[1]ESF!H1</f>
        <v>2020</v>
      </c>
    </row>
    <row r="2" spans="1:5" x14ac:dyDescent="0.2">
      <c r="A2" s="830" t="s">
        <v>442</v>
      </c>
      <c r="B2" s="830"/>
      <c r="C2" s="830"/>
      <c r="D2" s="58" t="s">
        <v>100</v>
      </c>
      <c r="E2" s="59" t="str">
        <f>[1]ESF!H2</f>
        <v>Trimestral</v>
      </c>
    </row>
    <row r="3" spans="1:5" x14ac:dyDescent="0.2">
      <c r="A3" s="830" t="s">
        <v>684</v>
      </c>
      <c r="B3" s="830"/>
      <c r="C3" s="830"/>
      <c r="D3" s="58" t="s">
        <v>102</v>
      </c>
      <c r="E3" s="59">
        <f>[1]ESF!H3</f>
        <v>1</v>
      </c>
    </row>
    <row r="5" spans="1:5" x14ac:dyDescent="0.2">
      <c r="A5" s="61" t="s">
        <v>103</v>
      </c>
      <c r="B5" s="62"/>
      <c r="C5" s="62"/>
      <c r="D5" s="62"/>
      <c r="E5" s="62"/>
    </row>
    <row r="6" spans="1:5" x14ac:dyDescent="0.2">
      <c r="A6" s="62" t="s">
        <v>443</v>
      </c>
      <c r="B6" s="62"/>
      <c r="C6" s="62"/>
      <c r="D6" s="62"/>
      <c r="E6" s="62"/>
    </row>
    <row r="7" spans="1:5" x14ac:dyDescent="0.2">
      <c r="A7" s="63" t="s">
        <v>105</v>
      </c>
      <c r="B7" s="63" t="s">
        <v>106</v>
      </c>
      <c r="C7" s="63" t="s">
        <v>107</v>
      </c>
      <c r="D7" s="63" t="s">
        <v>108</v>
      </c>
      <c r="E7" s="63" t="s">
        <v>219</v>
      </c>
    </row>
    <row r="8" spans="1:5" x14ac:dyDescent="0.2">
      <c r="A8" s="64">
        <v>3110</v>
      </c>
      <c r="B8" s="60" t="s">
        <v>295</v>
      </c>
      <c r="C8" s="165">
        <v>11429029.390000001</v>
      </c>
    </row>
    <row r="9" spans="1:5" x14ac:dyDescent="0.2">
      <c r="A9" s="64">
        <v>3120</v>
      </c>
      <c r="B9" s="60" t="s">
        <v>444</v>
      </c>
      <c r="C9" s="165">
        <v>0</v>
      </c>
    </row>
    <row r="10" spans="1:5" x14ac:dyDescent="0.2">
      <c r="A10" s="64">
        <v>3130</v>
      </c>
      <c r="B10" s="60" t="s">
        <v>445</v>
      </c>
      <c r="C10" s="165">
        <v>24677964.690000001</v>
      </c>
    </row>
    <row r="12" spans="1:5" x14ac:dyDescent="0.2">
      <c r="A12" s="62" t="s">
        <v>446</v>
      </c>
      <c r="B12" s="62"/>
      <c r="C12" s="62"/>
      <c r="D12" s="62"/>
      <c r="E12" s="62"/>
    </row>
    <row r="13" spans="1:5" x14ac:dyDescent="0.2">
      <c r="A13" s="63" t="s">
        <v>105</v>
      </c>
      <c r="B13" s="63" t="s">
        <v>106</v>
      </c>
      <c r="C13" s="63" t="s">
        <v>107</v>
      </c>
      <c r="D13" s="63" t="s">
        <v>447</v>
      </c>
      <c r="E13" s="63"/>
    </row>
    <row r="14" spans="1:5" x14ac:dyDescent="0.2">
      <c r="A14" s="64">
        <v>3210</v>
      </c>
      <c r="B14" s="60" t="s">
        <v>448</v>
      </c>
      <c r="C14" s="165">
        <v>0</v>
      </c>
    </row>
    <row r="15" spans="1:5" x14ac:dyDescent="0.2">
      <c r="A15" s="64">
        <v>3220</v>
      </c>
      <c r="B15" s="60" t="s">
        <v>449</v>
      </c>
      <c r="C15" s="165">
        <v>75979715.75</v>
      </c>
    </row>
    <row r="16" spans="1:5" x14ac:dyDescent="0.2">
      <c r="A16" s="64">
        <v>3230</v>
      </c>
      <c r="B16" s="60" t="s">
        <v>450</v>
      </c>
      <c r="C16" s="165">
        <v>0</v>
      </c>
    </row>
    <row r="17" spans="1:3" x14ac:dyDescent="0.2">
      <c r="A17" s="64">
        <v>3231</v>
      </c>
      <c r="B17" s="60" t="s">
        <v>451</v>
      </c>
      <c r="C17" s="165">
        <v>0</v>
      </c>
    </row>
    <row r="18" spans="1:3" x14ac:dyDescent="0.2">
      <c r="A18" s="64">
        <v>3232</v>
      </c>
      <c r="B18" s="60" t="s">
        <v>452</v>
      </c>
      <c r="C18" s="165">
        <v>0</v>
      </c>
    </row>
    <row r="19" spans="1:3" x14ac:dyDescent="0.2">
      <c r="A19" s="64">
        <v>3233</v>
      </c>
      <c r="B19" s="60" t="s">
        <v>453</v>
      </c>
      <c r="C19" s="165">
        <v>0</v>
      </c>
    </row>
    <row r="20" spans="1:3" x14ac:dyDescent="0.2">
      <c r="A20" s="64">
        <v>3239</v>
      </c>
      <c r="B20" s="60" t="s">
        <v>454</v>
      </c>
      <c r="C20" s="165">
        <v>0</v>
      </c>
    </row>
    <row r="21" spans="1:3" x14ac:dyDescent="0.2">
      <c r="A21" s="64">
        <v>3240</v>
      </c>
      <c r="B21" s="60" t="s">
        <v>455</v>
      </c>
      <c r="C21" s="165">
        <v>0</v>
      </c>
    </row>
    <row r="22" spans="1:3" x14ac:dyDescent="0.2">
      <c r="A22" s="64">
        <v>3241</v>
      </c>
      <c r="B22" s="60" t="s">
        <v>456</v>
      </c>
      <c r="C22" s="165">
        <v>0</v>
      </c>
    </row>
    <row r="23" spans="1:3" x14ac:dyDescent="0.2">
      <c r="A23" s="64">
        <v>3242</v>
      </c>
      <c r="B23" s="60" t="s">
        <v>457</v>
      </c>
      <c r="C23" s="165">
        <v>0</v>
      </c>
    </row>
    <row r="24" spans="1:3" x14ac:dyDescent="0.2">
      <c r="A24" s="64">
        <v>3243</v>
      </c>
      <c r="B24" s="60" t="s">
        <v>458</v>
      </c>
      <c r="C24" s="165">
        <v>0</v>
      </c>
    </row>
    <row r="25" spans="1:3" x14ac:dyDescent="0.2">
      <c r="A25" s="64">
        <v>3250</v>
      </c>
      <c r="B25" s="60" t="s">
        <v>459</v>
      </c>
      <c r="C25" s="165">
        <f>SUM(C26:C27)</f>
        <v>1528146.49</v>
      </c>
    </row>
    <row r="26" spans="1:3" x14ac:dyDescent="0.2">
      <c r="A26" s="64">
        <v>3251</v>
      </c>
      <c r="B26" s="60" t="s">
        <v>460</v>
      </c>
      <c r="C26" s="165">
        <v>0</v>
      </c>
    </row>
    <row r="27" spans="1:3" x14ac:dyDescent="0.2">
      <c r="A27" s="64">
        <v>3252</v>
      </c>
      <c r="B27" s="60" t="s">
        <v>461</v>
      </c>
      <c r="C27" s="165">
        <v>1528146.49</v>
      </c>
    </row>
  </sheetData>
  <mergeCells count="3">
    <mergeCell ref="A1:C1"/>
    <mergeCell ref="A2:C2"/>
    <mergeCell ref="A3:C3"/>
  </mergeCells>
  <pageMargins left="0.7" right="0.7" top="0.75" bottom="0.75" header="0.3" footer="0.3"/>
  <pageSetup paperSize="9"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16384" width="9.140625" style="60"/>
  </cols>
  <sheetData>
    <row r="1" spans="1:5" s="66" customFormat="1" x14ac:dyDescent="0.25">
      <c r="A1" s="830" t="s">
        <v>69</v>
      </c>
      <c r="B1" s="830"/>
      <c r="C1" s="830"/>
      <c r="D1" s="58" t="s">
        <v>98</v>
      </c>
      <c r="E1" s="59">
        <v>2020</v>
      </c>
    </row>
    <row r="2" spans="1:5" s="66" customFormat="1" x14ac:dyDescent="0.25">
      <c r="A2" s="830" t="s">
        <v>462</v>
      </c>
      <c r="B2" s="830"/>
      <c r="C2" s="830"/>
      <c r="D2" s="58" t="s">
        <v>100</v>
      </c>
      <c r="E2" s="59" t="s">
        <v>441</v>
      </c>
    </row>
    <row r="3" spans="1:5" s="66" customFormat="1" x14ac:dyDescent="0.25">
      <c r="A3" s="830" t="s">
        <v>684</v>
      </c>
      <c r="B3" s="830"/>
      <c r="C3" s="830"/>
      <c r="D3" s="58" t="s">
        <v>102</v>
      </c>
      <c r="E3" s="59">
        <v>1</v>
      </c>
    </row>
    <row r="4" spans="1:5" x14ac:dyDescent="0.2">
      <c r="A4" s="61" t="s">
        <v>103</v>
      </c>
      <c r="B4" s="62"/>
      <c r="C4" s="62"/>
      <c r="D4" s="62"/>
      <c r="E4" s="62"/>
    </row>
    <row r="6" spans="1:5" x14ac:dyDescent="0.2">
      <c r="A6" s="62" t="s">
        <v>463</v>
      </c>
      <c r="B6" s="62"/>
      <c r="C6" s="62"/>
      <c r="D6" s="62"/>
      <c r="E6" s="62"/>
    </row>
    <row r="7" spans="1:5" x14ac:dyDescent="0.2">
      <c r="A7" s="63" t="s">
        <v>105</v>
      </c>
      <c r="B7" s="63" t="s">
        <v>106</v>
      </c>
      <c r="C7" s="63" t="s">
        <v>464</v>
      </c>
      <c r="D7" s="63" t="s">
        <v>465</v>
      </c>
      <c r="E7" s="63"/>
    </row>
    <row r="8" spans="1:5" x14ac:dyDescent="0.2">
      <c r="A8" s="64">
        <v>1111</v>
      </c>
      <c r="B8" s="60" t="s">
        <v>466</v>
      </c>
      <c r="C8" s="165">
        <v>79999.66</v>
      </c>
      <c r="D8" s="165">
        <v>54999.66</v>
      </c>
    </row>
    <row r="9" spans="1:5" x14ac:dyDescent="0.2">
      <c r="A9" s="64">
        <v>1112</v>
      </c>
      <c r="B9" s="60" t="s">
        <v>467</v>
      </c>
      <c r="C9" s="165">
        <v>463536.92</v>
      </c>
      <c r="D9" s="165">
        <v>1265833.43</v>
      </c>
    </row>
    <row r="10" spans="1:5" x14ac:dyDescent="0.2">
      <c r="A10" s="64">
        <v>1113</v>
      </c>
      <c r="B10" s="60" t="s">
        <v>468</v>
      </c>
      <c r="C10" s="165">
        <v>0</v>
      </c>
      <c r="D10" s="165">
        <v>0</v>
      </c>
    </row>
    <row r="11" spans="1:5" x14ac:dyDescent="0.2">
      <c r="A11" s="64">
        <v>1114</v>
      </c>
      <c r="B11" s="60" t="s">
        <v>109</v>
      </c>
      <c r="C11" s="165">
        <v>2856464.7</v>
      </c>
      <c r="D11" s="165">
        <v>0</v>
      </c>
    </row>
    <row r="12" spans="1:5" x14ac:dyDescent="0.2">
      <c r="A12" s="64">
        <v>1115</v>
      </c>
      <c r="B12" s="60" t="s">
        <v>110</v>
      </c>
      <c r="C12" s="165">
        <v>0</v>
      </c>
      <c r="D12" s="165">
        <v>0</v>
      </c>
    </row>
    <row r="13" spans="1:5" x14ac:dyDescent="0.2">
      <c r="A13" s="64">
        <v>1116</v>
      </c>
      <c r="B13" s="60" t="s">
        <v>469</v>
      </c>
      <c r="C13" s="165">
        <v>0</v>
      </c>
      <c r="D13" s="165">
        <v>0</v>
      </c>
    </row>
    <row r="14" spans="1:5" x14ac:dyDescent="0.2">
      <c r="A14" s="64">
        <v>1119</v>
      </c>
      <c r="B14" s="60" t="s">
        <v>470</v>
      </c>
      <c r="C14" s="165">
        <v>0</v>
      </c>
      <c r="D14" s="165">
        <v>0</v>
      </c>
    </row>
    <row r="15" spans="1:5" x14ac:dyDescent="0.2">
      <c r="A15" s="64">
        <v>1110</v>
      </c>
      <c r="B15" s="60" t="s">
        <v>471</v>
      </c>
      <c r="C15" s="165">
        <v>3400001.2800000003</v>
      </c>
      <c r="D15" s="165">
        <v>1320833.0899999999</v>
      </c>
    </row>
    <row r="18" spans="1:5" x14ac:dyDescent="0.2">
      <c r="A18" s="62" t="s">
        <v>472</v>
      </c>
      <c r="B18" s="62"/>
      <c r="C18" s="62"/>
      <c r="D18" s="62"/>
      <c r="E18" s="62"/>
    </row>
    <row r="19" spans="1:5" x14ac:dyDescent="0.2">
      <c r="A19" s="63" t="s">
        <v>105</v>
      </c>
      <c r="B19" s="63" t="s">
        <v>106</v>
      </c>
      <c r="C19" s="63" t="s">
        <v>107</v>
      </c>
      <c r="D19" s="63" t="s">
        <v>473</v>
      </c>
      <c r="E19" s="63" t="s">
        <v>474</v>
      </c>
    </row>
    <row r="20" spans="1:5" x14ac:dyDescent="0.2">
      <c r="A20" s="64">
        <v>1230</v>
      </c>
      <c r="B20" s="60" t="s">
        <v>158</v>
      </c>
      <c r="C20" s="65">
        <v>86491576.459999993</v>
      </c>
      <c r="D20" s="64" t="s">
        <v>685</v>
      </c>
    </row>
    <row r="21" spans="1:5" x14ac:dyDescent="0.2">
      <c r="A21" s="64">
        <v>1231</v>
      </c>
      <c r="B21" s="60" t="s">
        <v>159</v>
      </c>
      <c r="C21" s="65">
        <v>0</v>
      </c>
      <c r="D21" s="64" t="s">
        <v>685</v>
      </c>
    </row>
    <row r="22" spans="1:5" x14ac:dyDescent="0.2">
      <c r="A22" s="64">
        <v>1232</v>
      </c>
      <c r="B22" s="60" t="s">
        <v>160</v>
      </c>
      <c r="C22" s="65">
        <v>0</v>
      </c>
      <c r="D22" s="64" t="s">
        <v>685</v>
      </c>
    </row>
    <row r="23" spans="1:5" x14ac:dyDescent="0.2">
      <c r="A23" s="64">
        <v>1233</v>
      </c>
      <c r="B23" s="60" t="s">
        <v>161</v>
      </c>
      <c r="C23" s="65">
        <v>85905798.870000005</v>
      </c>
      <c r="D23" s="64" t="s">
        <v>685</v>
      </c>
    </row>
    <row r="24" spans="1:5" x14ac:dyDescent="0.2">
      <c r="A24" s="64">
        <v>1234</v>
      </c>
      <c r="B24" s="60" t="s">
        <v>162</v>
      </c>
      <c r="C24" s="65">
        <v>0</v>
      </c>
      <c r="D24" s="64" t="s">
        <v>685</v>
      </c>
    </row>
    <row r="25" spans="1:5" x14ac:dyDescent="0.2">
      <c r="A25" s="64">
        <v>1235</v>
      </c>
      <c r="B25" s="60" t="s">
        <v>163</v>
      </c>
      <c r="C25" s="65">
        <v>68432.100000000006</v>
      </c>
      <c r="D25" s="64" t="s">
        <v>685</v>
      </c>
    </row>
    <row r="26" spans="1:5" x14ac:dyDescent="0.2">
      <c r="A26" s="64">
        <v>1236</v>
      </c>
      <c r="B26" s="60" t="s">
        <v>164</v>
      </c>
      <c r="C26" s="65">
        <v>517345.49</v>
      </c>
      <c r="D26" s="64" t="s">
        <v>685</v>
      </c>
    </row>
    <row r="27" spans="1:5" x14ac:dyDescent="0.2">
      <c r="A27" s="64">
        <v>1239</v>
      </c>
      <c r="B27" s="60" t="s">
        <v>165</v>
      </c>
      <c r="C27" s="65">
        <v>0</v>
      </c>
      <c r="D27" s="64" t="s">
        <v>685</v>
      </c>
    </row>
    <row r="28" spans="1:5" x14ac:dyDescent="0.2">
      <c r="A28" s="64">
        <v>1240</v>
      </c>
      <c r="B28" s="60" t="s">
        <v>166</v>
      </c>
      <c r="C28" s="65">
        <v>32497613.059999999</v>
      </c>
      <c r="D28" s="64" t="s">
        <v>685</v>
      </c>
    </row>
    <row r="29" spans="1:5" x14ac:dyDescent="0.2">
      <c r="A29" s="64">
        <v>1241</v>
      </c>
      <c r="B29" s="60" t="s">
        <v>167</v>
      </c>
      <c r="C29" s="65">
        <v>1761710.5</v>
      </c>
      <c r="D29" s="64" t="s">
        <v>685</v>
      </c>
    </row>
    <row r="30" spans="1:5" x14ac:dyDescent="0.2">
      <c r="A30" s="64">
        <v>1242</v>
      </c>
      <c r="B30" s="60" t="s">
        <v>168</v>
      </c>
      <c r="C30" s="65">
        <v>345469.04</v>
      </c>
      <c r="D30" s="64" t="s">
        <v>685</v>
      </c>
    </row>
    <row r="31" spans="1:5" x14ac:dyDescent="0.2">
      <c r="A31" s="64">
        <v>1243</v>
      </c>
      <c r="B31" s="60" t="s">
        <v>169</v>
      </c>
      <c r="C31" s="65">
        <v>467142.94</v>
      </c>
      <c r="D31" s="64" t="s">
        <v>685</v>
      </c>
    </row>
    <row r="32" spans="1:5" x14ac:dyDescent="0.2">
      <c r="A32" s="64">
        <v>1244</v>
      </c>
      <c r="B32" s="60" t="s">
        <v>170</v>
      </c>
      <c r="C32" s="65">
        <v>8558790.5700000003</v>
      </c>
      <c r="D32" s="64" t="s">
        <v>685</v>
      </c>
    </row>
    <row r="33" spans="1:5" x14ac:dyDescent="0.2">
      <c r="A33" s="64">
        <v>1245</v>
      </c>
      <c r="B33" s="60" t="s">
        <v>171</v>
      </c>
      <c r="C33" s="65">
        <v>0</v>
      </c>
      <c r="D33" s="64" t="s">
        <v>685</v>
      </c>
    </row>
    <row r="34" spans="1:5" x14ac:dyDescent="0.2">
      <c r="A34" s="64">
        <v>1246</v>
      </c>
      <c r="B34" s="60" t="s">
        <v>172</v>
      </c>
      <c r="C34" s="65">
        <v>3061405.55</v>
      </c>
      <c r="D34" s="64" t="s">
        <v>685</v>
      </c>
    </row>
    <row r="35" spans="1:5" x14ac:dyDescent="0.2">
      <c r="A35" s="64">
        <v>1247</v>
      </c>
      <c r="B35" s="60" t="s">
        <v>173</v>
      </c>
      <c r="C35" s="65">
        <v>0</v>
      </c>
      <c r="D35" s="64" t="s">
        <v>685</v>
      </c>
    </row>
    <row r="36" spans="1:5" x14ac:dyDescent="0.2">
      <c r="A36" s="64">
        <v>1248</v>
      </c>
      <c r="B36" s="60" t="s">
        <v>174</v>
      </c>
      <c r="C36" s="65">
        <v>18303094.460000001</v>
      </c>
      <c r="D36" s="64" t="s">
        <v>685</v>
      </c>
    </row>
    <row r="37" spans="1:5" x14ac:dyDescent="0.2">
      <c r="A37" s="64">
        <v>1250</v>
      </c>
      <c r="B37" s="60" t="s">
        <v>178</v>
      </c>
      <c r="C37" s="65">
        <v>0</v>
      </c>
      <c r="D37" s="64" t="s">
        <v>685</v>
      </c>
    </row>
    <row r="38" spans="1:5" x14ac:dyDescent="0.2">
      <c r="A38" s="64">
        <v>1251</v>
      </c>
      <c r="B38" s="60" t="s">
        <v>179</v>
      </c>
      <c r="C38" s="65">
        <v>0</v>
      </c>
      <c r="D38" s="64" t="s">
        <v>685</v>
      </c>
    </row>
    <row r="39" spans="1:5" x14ac:dyDescent="0.2">
      <c r="A39" s="64">
        <v>1252</v>
      </c>
      <c r="B39" s="60" t="s">
        <v>180</v>
      </c>
      <c r="C39" s="65">
        <v>0</v>
      </c>
      <c r="D39" s="64" t="s">
        <v>685</v>
      </c>
    </row>
    <row r="40" spans="1:5" x14ac:dyDescent="0.2">
      <c r="A40" s="64">
        <v>1253</v>
      </c>
      <c r="B40" s="60" t="s">
        <v>181</v>
      </c>
      <c r="C40" s="65">
        <v>0</v>
      </c>
      <c r="D40" s="64" t="s">
        <v>685</v>
      </c>
    </row>
    <row r="41" spans="1:5" x14ac:dyDescent="0.2">
      <c r="A41" s="64">
        <v>1254</v>
      </c>
      <c r="B41" s="60" t="s">
        <v>182</v>
      </c>
      <c r="C41" s="65">
        <v>0</v>
      </c>
      <c r="D41" s="64" t="s">
        <v>685</v>
      </c>
    </row>
    <row r="42" spans="1:5" x14ac:dyDescent="0.2">
      <c r="A42" s="64">
        <v>1259</v>
      </c>
      <c r="B42" s="60" t="s">
        <v>183</v>
      </c>
      <c r="C42" s="65">
        <v>0</v>
      </c>
      <c r="D42" s="64" t="s">
        <v>685</v>
      </c>
    </row>
    <row r="44" spans="1:5" x14ac:dyDescent="0.2">
      <c r="A44" s="62" t="s">
        <v>475</v>
      </c>
      <c r="B44" s="62"/>
      <c r="C44" s="62"/>
      <c r="D44" s="62"/>
      <c r="E44" s="62"/>
    </row>
    <row r="45" spans="1:5" x14ac:dyDescent="0.2">
      <c r="A45" s="63" t="s">
        <v>105</v>
      </c>
      <c r="B45" s="63" t="s">
        <v>106</v>
      </c>
      <c r="C45" s="63" t="s">
        <v>464</v>
      </c>
      <c r="D45" s="63" t="s">
        <v>465</v>
      </c>
      <c r="E45" s="63"/>
    </row>
    <row r="46" spans="1:5" x14ac:dyDescent="0.2">
      <c r="A46" s="64">
        <v>5500</v>
      </c>
      <c r="B46" s="60" t="s">
        <v>407</v>
      </c>
      <c r="C46" s="65">
        <v>9066442.3300000001</v>
      </c>
      <c r="D46" s="65">
        <v>7186953.5800000001</v>
      </c>
      <c r="E46" s="65">
        <v>1879488.75</v>
      </c>
    </row>
    <row r="47" spans="1:5" x14ac:dyDescent="0.2">
      <c r="A47" s="64">
        <v>5510</v>
      </c>
      <c r="B47" s="60" t="s">
        <v>408</v>
      </c>
      <c r="C47" s="65">
        <v>9066442.3300000001</v>
      </c>
      <c r="D47" s="65">
        <v>7186953.5800000001</v>
      </c>
      <c r="E47" s="65">
        <v>1879488.75</v>
      </c>
    </row>
    <row r="48" spans="1:5" x14ac:dyDescent="0.2">
      <c r="A48" s="64">
        <v>5511</v>
      </c>
      <c r="B48" s="60" t="s">
        <v>409</v>
      </c>
      <c r="C48" s="65">
        <v>0</v>
      </c>
      <c r="D48" s="65">
        <v>0</v>
      </c>
      <c r="E48" s="65">
        <v>0</v>
      </c>
    </row>
    <row r="49" spans="1:5" x14ac:dyDescent="0.2">
      <c r="A49" s="64">
        <v>5512</v>
      </c>
      <c r="B49" s="60" t="s">
        <v>410</v>
      </c>
      <c r="C49" s="65">
        <v>0</v>
      </c>
      <c r="D49" s="65">
        <v>0</v>
      </c>
      <c r="E49" s="65">
        <v>0</v>
      </c>
    </row>
    <row r="50" spans="1:5" x14ac:dyDescent="0.2">
      <c r="A50" s="64">
        <v>5513</v>
      </c>
      <c r="B50" s="60" t="s">
        <v>411</v>
      </c>
      <c r="C50" s="65">
        <v>0</v>
      </c>
      <c r="D50" s="65">
        <v>0</v>
      </c>
      <c r="E50" s="65">
        <v>0</v>
      </c>
    </row>
    <row r="51" spans="1:5" x14ac:dyDescent="0.2">
      <c r="A51" s="64">
        <v>5514</v>
      </c>
      <c r="B51" s="60" t="s">
        <v>412</v>
      </c>
      <c r="C51" s="65">
        <v>0</v>
      </c>
      <c r="D51" s="65">
        <v>0</v>
      </c>
      <c r="E51" s="65">
        <v>0</v>
      </c>
    </row>
    <row r="52" spans="1:5" x14ac:dyDescent="0.2">
      <c r="A52" s="64">
        <v>5515</v>
      </c>
      <c r="B52" s="60" t="s">
        <v>413</v>
      </c>
      <c r="C52" s="65">
        <v>9066442.3300000001</v>
      </c>
      <c r="D52" s="65">
        <v>7186953.5800000001</v>
      </c>
      <c r="E52" s="65">
        <v>1879488.75</v>
      </c>
    </row>
    <row r="53" spans="1:5" x14ac:dyDescent="0.2">
      <c r="A53" s="64">
        <v>5516</v>
      </c>
      <c r="B53" s="60" t="s">
        <v>414</v>
      </c>
      <c r="C53" s="65">
        <v>0</v>
      </c>
      <c r="D53" s="65">
        <v>0</v>
      </c>
      <c r="E53" s="65">
        <v>0</v>
      </c>
    </row>
    <row r="54" spans="1:5" x14ac:dyDescent="0.2">
      <c r="A54" s="64">
        <v>5517</v>
      </c>
      <c r="B54" s="60" t="s">
        <v>415</v>
      </c>
      <c r="C54" s="65">
        <v>0</v>
      </c>
      <c r="D54" s="65">
        <v>0</v>
      </c>
      <c r="E54" s="65">
        <v>0</v>
      </c>
    </row>
    <row r="55" spans="1:5" x14ac:dyDescent="0.2">
      <c r="A55" s="64">
        <v>5518</v>
      </c>
      <c r="B55" s="60" t="s">
        <v>416</v>
      </c>
      <c r="C55" s="65">
        <v>0</v>
      </c>
      <c r="D55" s="65">
        <v>0</v>
      </c>
      <c r="E55" s="65">
        <v>0</v>
      </c>
    </row>
    <row r="56" spans="1:5" x14ac:dyDescent="0.2">
      <c r="A56" s="64">
        <v>5520</v>
      </c>
      <c r="B56" s="60" t="s">
        <v>417</v>
      </c>
      <c r="C56" s="65">
        <v>0</v>
      </c>
      <c r="D56" s="65">
        <v>0</v>
      </c>
      <c r="E56" s="65">
        <v>0</v>
      </c>
    </row>
    <row r="57" spans="1:5" x14ac:dyDescent="0.2">
      <c r="A57" s="64">
        <v>5521</v>
      </c>
      <c r="B57" s="60" t="s">
        <v>418</v>
      </c>
      <c r="C57" s="65">
        <v>0</v>
      </c>
      <c r="D57" s="65">
        <v>0</v>
      </c>
      <c r="E57" s="65">
        <v>0</v>
      </c>
    </row>
    <row r="58" spans="1:5" x14ac:dyDescent="0.2">
      <c r="A58" s="64">
        <v>5522</v>
      </c>
      <c r="B58" s="60" t="s">
        <v>419</v>
      </c>
      <c r="C58" s="65">
        <v>0</v>
      </c>
      <c r="D58" s="65">
        <v>0</v>
      </c>
      <c r="E58" s="65">
        <v>0</v>
      </c>
    </row>
    <row r="59" spans="1:5" x14ac:dyDescent="0.2">
      <c r="A59" s="64">
        <v>5530</v>
      </c>
      <c r="B59" s="60" t="s">
        <v>420</v>
      </c>
      <c r="C59" s="65">
        <v>0</v>
      </c>
      <c r="D59" s="65">
        <v>0</v>
      </c>
      <c r="E59" s="65">
        <v>0</v>
      </c>
    </row>
    <row r="60" spans="1:5" x14ac:dyDescent="0.2">
      <c r="A60" s="64">
        <v>5531</v>
      </c>
      <c r="B60" s="60" t="s">
        <v>421</v>
      </c>
      <c r="C60" s="65">
        <v>0</v>
      </c>
      <c r="D60" s="65">
        <v>0</v>
      </c>
      <c r="E60" s="65">
        <v>0</v>
      </c>
    </row>
    <row r="61" spans="1:5" x14ac:dyDescent="0.2">
      <c r="A61" s="64">
        <v>5532</v>
      </c>
      <c r="B61" s="60" t="s">
        <v>422</v>
      </c>
      <c r="C61" s="65">
        <v>0</v>
      </c>
      <c r="D61" s="65">
        <v>0</v>
      </c>
      <c r="E61" s="65">
        <v>0</v>
      </c>
    </row>
    <row r="62" spans="1:5" x14ac:dyDescent="0.2">
      <c r="A62" s="64">
        <v>5533</v>
      </c>
      <c r="B62" s="60" t="s">
        <v>423</v>
      </c>
      <c r="C62" s="65">
        <v>0</v>
      </c>
      <c r="D62" s="65">
        <v>0</v>
      </c>
      <c r="E62" s="65">
        <v>0</v>
      </c>
    </row>
    <row r="63" spans="1:5" x14ac:dyDescent="0.2">
      <c r="A63" s="64">
        <v>5534</v>
      </c>
      <c r="B63" s="60" t="s">
        <v>424</v>
      </c>
      <c r="C63" s="65">
        <v>0</v>
      </c>
      <c r="D63" s="65">
        <v>0</v>
      </c>
      <c r="E63" s="65">
        <v>0</v>
      </c>
    </row>
    <row r="64" spans="1:5" x14ac:dyDescent="0.2">
      <c r="A64" s="64">
        <v>5535</v>
      </c>
      <c r="B64" s="60" t="s">
        <v>425</v>
      </c>
      <c r="C64" s="65">
        <v>0</v>
      </c>
      <c r="D64" s="65">
        <v>0</v>
      </c>
      <c r="E64" s="65">
        <v>0</v>
      </c>
    </row>
    <row r="65" spans="1:5" x14ac:dyDescent="0.2">
      <c r="A65" s="64">
        <v>5540</v>
      </c>
      <c r="B65" s="60" t="s">
        <v>426</v>
      </c>
      <c r="C65" s="65">
        <v>0</v>
      </c>
      <c r="D65" s="65">
        <v>0</v>
      </c>
      <c r="E65" s="65">
        <v>0</v>
      </c>
    </row>
    <row r="66" spans="1:5" x14ac:dyDescent="0.2">
      <c r="A66" s="64">
        <v>5541</v>
      </c>
      <c r="B66" s="60" t="s">
        <v>426</v>
      </c>
      <c r="C66" s="65">
        <v>0</v>
      </c>
      <c r="D66" s="65">
        <v>0</v>
      </c>
      <c r="E66" s="65">
        <v>0</v>
      </c>
    </row>
    <row r="67" spans="1:5" x14ac:dyDescent="0.2">
      <c r="A67" s="64">
        <v>5550</v>
      </c>
      <c r="B67" s="60" t="s">
        <v>427</v>
      </c>
      <c r="C67" s="65">
        <v>0</v>
      </c>
      <c r="D67" s="65">
        <v>0</v>
      </c>
      <c r="E67" s="65">
        <v>0</v>
      </c>
    </row>
    <row r="68" spans="1:5" x14ac:dyDescent="0.2">
      <c r="A68" s="64">
        <v>5551</v>
      </c>
      <c r="B68" s="60" t="s">
        <v>427</v>
      </c>
      <c r="C68" s="65">
        <v>0</v>
      </c>
      <c r="D68" s="65">
        <v>0</v>
      </c>
      <c r="E68" s="65">
        <v>0</v>
      </c>
    </row>
    <row r="69" spans="1:5" x14ac:dyDescent="0.2">
      <c r="A69" s="64">
        <v>5590</v>
      </c>
      <c r="B69" s="60" t="s">
        <v>428</v>
      </c>
      <c r="C69" s="65">
        <v>0</v>
      </c>
      <c r="D69" s="65">
        <v>0</v>
      </c>
      <c r="E69" s="65">
        <v>0</v>
      </c>
    </row>
    <row r="70" spans="1:5" x14ac:dyDescent="0.2">
      <c r="A70" s="64">
        <v>5591</v>
      </c>
      <c r="B70" s="60" t="s">
        <v>429</v>
      </c>
      <c r="C70" s="65">
        <v>0</v>
      </c>
      <c r="D70" s="65">
        <v>0</v>
      </c>
      <c r="E70" s="65">
        <v>0</v>
      </c>
    </row>
    <row r="71" spans="1:5" x14ac:dyDescent="0.2">
      <c r="A71" s="64">
        <v>5592</v>
      </c>
      <c r="B71" s="60" t="s">
        <v>430</v>
      </c>
      <c r="C71" s="65">
        <v>0</v>
      </c>
      <c r="D71" s="65">
        <v>0</v>
      </c>
      <c r="E71" s="65">
        <v>0</v>
      </c>
    </row>
    <row r="72" spans="1:5" x14ac:dyDescent="0.2">
      <c r="A72" s="64">
        <v>5593</v>
      </c>
      <c r="B72" s="60" t="s">
        <v>431</v>
      </c>
      <c r="C72" s="65">
        <v>0</v>
      </c>
      <c r="D72" s="65">
        <v>0</v>
      </c>
      <c r="E72" s="65">
        <v>0</v>
      </c>
    </row>
    <row r="73" spans="1:5" x14ac:dyDescent="0.2">
      <c r="A73" s="64">
        <v>5594</v>
      </c>
      <c r="B73" s="60" t="s">
        <v>477</v>
      </c>
      <c r="C73" s="65">
        <v>0</v>
      </c>
      <c r="D73" s="65">
        <v>0</v>
      </c>
      <c r="E73" s="65">
        <v>0</v>
      </c>
    </row>
    <row r="74" spans="1:5" x14ac:dyDescent="0.2">
      <c r="A74" s="64">
        <v>5595</v>
      </c>
      <c r="B74" s="60" t="s">
        <v>433</v>
      </c>
      <c r="C74" s="65">
        <v>0</v>
      </c>
      <c r="D74" s="65">
        <v>0</v>
      </c>
      <c r="E74" s="65">
        <v>0</v>
      </c>
    </row>
    <row r="75" spans="1:5" x14ac:dyDescent="0.2">
      <c r="A75" s="64">
        <v>5596</v>
      </c>
      <c r="B75" s="60" t="s">
        <v>321</v>
      </c>
      <c r="C75" s="65">
        <v>0</v>
      </c>
      <c r="D75" s="65">
        <v>0</v>
      </c>
      <c r="E75" s="65">
        <v>0</v>
      </c>
    </row>
    <row r="76" spans="1:5" x14ac:dyDescent="0.2">
      <c r="A76" s="64">
        <v>5597</v>
      </c>
      <c r="B76" s="60" t="s">
        <v>434</v>
      </c>
      <c r="C76" s="65">
        <v>0</v>
      </c>
      <c r="D76" s="65">
        <v>0</v>
      </c>
      <c r="E76" s="65">
        <v>0</v>
      </c>
    </row>
    <row r="77" spans="1:5" x14ac:dyDescent="0.2">
      <c r="A77" s="64">
        <v>5599</v>
      </c>
      <c r="B77" s="60" t="s">
        <v>436</v>
      </c>
      <c r="C77" s="65">
        <v>0</v>
      </c>
      <c r="D77" s="65">
        <v>0</v>
      </c>
      <c r="E77" s="65">
        <v>0</v>
      </c>
    </row>
    <row r="78" spans="1:5" x14ac:dyDescent="0.2">
      <c r="A78" s="64">
        <v>5600</v>
      </c>
      <c r="B78" s="60" t="s">
        <v>437</v>
      </c>
      <c r="C78" s="65">
        <v>0</v>
      </c>
      <c r="D78" s="65">
        <v>0</v>
      </c>
      <c r="E78" s="65">
        <v>0</v>
      </c>
    </row>
    <row r="79" spans="1:5" x14ac:dyDescent="0.2">
      <c r="A79" s="64">
        <v>5610</v>
      </c>
      <c r="B79" s="60" t="s">
        <v>438</v>
      </c>
      <c r="C79" s="65">
        <v>0</v>
      </c>
      <c r="D79" s="65">
        <v>0</v>
      </c>
      <c r="E79" s="65">
        <v>0</v>
      </c>
    </row>
    <row r="80" spans="1:5" x14ac:dyDescent="0.2">
      <c r="A80" s="64">
        <v>5611</v>
      </c>
      <c r="B80" s="60" t="s">
        <v>439</v>
      </c>
      <c r="C80" s="65">
        <v>0</v>
      </c>
      <c r="D80" s="65">
        <v>0</v>
      </c>
      <c r="E80" s="65">
        <v>0</v>
      </c>
    </row>
  </sheetData>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 right="0.7" top="0.75" bottom="0.75" header="0.3" footer="0.3"/>
  <pageSetup paperSize="9" scale="70"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showGridLines="0" view="pageBreakPreview" zoomScaleNormal="100" zoomScaleSheetLayoutView="100" workbookViewId="0">
      <selection activeCell="E20" sqref="E20"/>
    </sheetView>
  </sheetViews>
  <sheetFormatPr baseColWidth="10" defaultRowHeight="11.25" x14ac:dyDescent="0.2"/>
  <cols>
    <col min="1" max="1" width="1.7109375" style="75" customWidth="1"/>
    <col min="2" max="2" width="63.140625" style="75" customWidth="1"/>
    <col min="3" max="4" width="17.7109375" style="75" customWidth="1"/>
    <col min="5" max="16384" width="11.42578125" style="75"/>
  </cols>
  <sheetData>
    <row r="1" spans="1:3" s="71" customFormat="1" x14ac:dyDescent="0.25">
      <c r="A1" s="831" t="s">
        <v>69</v>
      </c>
      <c r="B1" s="832"/>
      <c r="C1" s="833"/>
    </row>
    <row r="2" spans="1:3" s="71" customFormat="1" x14ac:dyDescent="0.25">
      <c r="A2" s="834" t="s">
        <v>478</v>
      </c>
      <c r="B2" s="835"/>
      <c r="C2" s="836"/>
    </row>
    <row r="3" spans="1:3" s="71" customFormat="1" x14ac:dyDescent="0.25">
      <c r="A3" s="834" t="s">
        <v>686</v>
      </c>
      <c r="B3" s="835"/>
      <c r="C3" s="836"/>
    </row>
    <row r="4" spans="1:3" s="72" customFormat="1" x14ac:dyDescent="0.2">
      <c r="A4" s="837" t="s">
        <v>479</v>
      </c>
      <c r="B4" s="838"/>
      <c r="C4" s="839"/>
    </row>
    <row r="5" spans="1:3" x14ac:dyDescent="0.2">
      <c r="A5" s="73" t="s">
        <v>480</v>
      </c>
      <c r="B5" s="73"/>
      <c r="C5" s="74">
        <v>50826205.740000002</v>
      </c>
    </row>
    <row r="6" spans="1:3" x14ac:dyDescent="0.2">
      <c r="B6" s="76"/>
      <c r="C6" s="77"/>
    </row>
    <row r="7" spans="1:3" x14ac:dyDescent="0.2">
      <c r="A7" s="78" t="s">
        <v>481</v>
      </c>
      <c r="B7" s="78"/>
      <c r="C7" s="79">
        <v>0</v>
      </c>
    </row>
    <row r="8" spans="1:3" x14ac:dyDescent="0.2">
      <c r="A8" s="80" t="s">
        <v>482</v>
      </c>
      <c r="B8" s="81" t="s">
        <v>306</v>
      </c>
      <c r="C8" s="82">
        <v>0</v>
      </c>
    </row>
    <row r="9" spans="1:3" x14ac:dyDescent="0.2">
      <c r="A9" s="83" t="s">
        <v>483</v>
      </c>
      <c r="B9" s="84" t="s">
        <v>484</v>
      </c>
      <c r="C9" s="82">
        <v>0</v>
      </c>
    </row>
    <row r="10" spans="1:3" x14ac:dyDescent="0.2">
      <c r="A10" s="83" t="s">
        <v>485</v>
      </c>
      <c r="B10" s="84" t="s">
        <v>315</v>
      </c>
      <c r="C10" s="82">
        <v>0</v>
      </c>
    </row>
    <row r="11" spans="1:3" x14ac:dyDescent="0.2">
      <c r="A11" s="83" t="s">
        <v>486</v>
      </c>
      <c r="B11" s="84" t="s">
        <v>316</v>
      </c>
      <c r="C11" s="82">
        <v>0</v>
      </c>
    </row>
    <row r="12" spans="1:3" x14ac:dyDescent="0.2">
      <c r="A12" s="83" t="s">
        <v>487</v>
      </c>
      <c r="B12" s="84" t="s">
        <v>317</v>
      </c>
      <c r="C12" s="82">
        <v>0</v>
      </c>
    </row>
    <row r="13" spans="1:3" x14ac:dyDescent="0.2">
      <c r="A13" s="85" t="s">
        <v>488</v>
      </c>
      <c r="B13" s="86" t="s">
        <v>489</v>
      </c>
      <c r="C13" s="82">
        <v>0</v>
      </c>
    </row>
    <row r="14" spans="1:3" x14ac:dyDescent="0.2">
      <c r="B14" s="87"/>
      <c r="C14" s="88"/>
    </row>
    <row r="15" spans="1:3" x14ac:dyDescent="0.2">
      <c r="A15" s="78" t="s">
        <v>490</v>
      </c>
      <c r="B15" s="76"/>
      <c r="C15" s="79">
        <v>0</v>
      </c>
    </row>
    <row r="16" spans="1:3" x14ac:dyDescent="0.2">
      <c r="A16" s="89">
        <v>3.1</v>
      </c>
      <c r="B16" s="84" t="s">
        <v>491</v>
      </c>
      <c r="C16" s="82">
        <v>0</v>
      </c>
    </row>
    <row r="17" spans="1:5" x14ac:dyDescent="0.2">
      <c r="A17" s="90">
        <v>3.2</v>
      </c>
      <c r="B17" s="84" t="s">
        <v>492</v>
      </c>
      <c r="C17" s="82">
        <v>0</v>
      </c>
    </row>
    <row r="18" spans="1:5" x14ac:dyDescent="0.2">
      <c r="A18" s="90">
        <v>3.3</v>
      </c>
      <c r="B18" s="86" t="s">
        <v>493</v>
      </c>
      <c r="C18" s="91">
        <v>0</v>
      </c>
    </row>
    <row r="19" spans="1:5" x14ac:dyDescent="0.2">
      <c r="B19" s="92"/>
      <c r="C19" s="93"/>
    </row>
    <row r="20" spans="1:5" x14ac:dyDescent="0.2">
      <c r="A20" s="94" t="s">
        <v>494</v>
      </c>
      <c r="B20" s="94"/>
      <c r="C20" s="74">
        <v>50826205.740000002</v>
      </c>
    </row>
    <row r="21" spans="1:5" ht="15" x14ac:dyDescent="0.25">
      <c r="A21"/>
      <c r="B21"/>
      <c r="C21"/>
      <c r="D21"/>
      <c r="E21"/>
    </row>
  </sheetData>
  <mergeCells count="4">
    <mergeCell ref="A1:C1"/>
    <mergeCell ref="A2:C2"/>
    <mergeCell ref="A3:C3"/>
    <mergeCell ref="A4:C4"/>
  </mergeCells>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showGridLines="0" view="pageBreakPreview" zoomScaleNormal="100" zoomScaleSheetLayoutView="100" workbookViewId="0">
      <selection sqref="A1:C1"/>
    </sheetView>
  </sheetViews>
  <sheetFormatPr baseColWidth="10" defaultRowHeight="11.25" x14ac:dyDescent="0.2"/>
  <cols>
    <col min="1" max="1" width="1.7109375" style="75" customWidth="1"/>
    <col min="2" max="2" width="62.140625" style="75" customWidth="1"/>
    <col min="3" max="3" width="17.7109375" style="75" customWidth="1"/>
    <col min="4" max="4" width="17.7109375" style="122" customWidth="1"/>
    <col min="5" max="16384" width="11.42578125" style="75"/>
  </cols>
  <sheetData>
    <row r="1" spans="1:5" s="166" customFormat="1" x14ac:dyDescent="0.25">
      <c r="A1" s="872" t="s">
        <v>69</v>
      </c>
      <c r="B1" s="872"/>
      <c r="C1" s="872"/>
    </row>
    <row r="2" spans="1:5" s="166" customFormat="1" x14ac:dyDescent="0.25">
      <c r="A2" s="872" t="s">
        <v>495</v>
      </c>
      <c r="B2" s="872"/>
      <c r="C2" s="872"/>
    </row>
    <row r="3" spans="1:5" s="166" customFormat="1" x14ac:dyDescent="0.25">
      <c r="A3" s="872" t="s">
        <v>684</v>
      </c>
      <c r="B3" s="872"/>
      <c r="C3" s="872"/>
    </row>
    <row r="4" spans="1:5" s="167" customFormat="1" x14ac:dyDescent="0.2">
      <c r="A4" s="182"/>
      <c r="B4" s="182"/>
      <c r="C4" s="182"/>
      <c r="D4" s="166"/>
      <c r="E4" s="166"/>
    </row>
    <row r="5" spans="1:5" x14ac:dyDescent="0.2">
      <c r="A5" s="168" t="s">
        <v>687</v>
      </c>
      <c r="B5" s="115"/>
      <c r="C5" s="169">
        <v>54138863.390000001</v>
      </c>
      <c r="D5" s="166"/>
      <c r="E5" s="166"/>
    </row>
    <row r="6" spans="1:5" x14ac:dyDescent="0.2">
      <c r="A6" s="98"/>
      <c r="B6" s="170"/>
      <c r="C6" s="171"/>
      <c r="D6" s="166"/>
      <c r="E6" s="166"/>
    </row>
    <row r="7" spans="1:5" x14ac:dyDescent="0.2">
      <c r="A7" s="155" t="s">
        <v>688</v>
      </c>
      <c r="B7" s="172"/>
      <c r="C7" s="156">
        <v>2077000.61</v>
      </c>
      <c r="D7" s="166"/>
      <c r="E7" s="166"/>
    </row>
    <row r="8" spans="1:5" x14ac:dyDescent="0.2">
      <c r="A8" s="83"/>
      <c r="B8" s="173" t="s">
        <v>689</v>
      </c>
      <c r="C8" s="174">
        <v>63902.8</v>
      </c>
      <c r="D8" s="166"/>
      <c r="E8" s="166"/>
    </row>
    <row r="9" spans="1:5" x14ac:dyDescent="0.2">
      <c r="A9" s="83"/>
      <c r="B9" s="173" t="s">
        <v>690</v>
      </c>
      <c r="C9" s="183">
        <v>0</v>
      </c>
      <c r="D9" s="166"/>
      <c r="E9" s="166"/>
    </row>
    <row r="10" spans="1:5" x14ac:dyDescent="0.2">
      <c r="A10" s="83"/>
      <c r="B10" s="173" t="s">
        <v>691</v>
      </c>
      <c r="C10" s="183">
        <v>0</v>
      </c>
      <c r="D10" s="166"/>
      <c r="E10" s="166"/>
    </row>
    <row r="11" spans="1:5" x14ac:dyDescent="0.2">
      <c r="A11" s="83"/>
      <c r="B11" s="173" t="s">
        <v>692</v>
      </c>
      <c r="C11" s="183">
        <v>0</v>
      </c>
      <c r="D11" s="166"/>
      <c r="E11" s="166"/>
    </row>
    <row r="12" spans="1:5" x14ac:dyDescent="0.2">
      <c r="A12" s="83"/>
      <c r="B12" s="173" t="s">
        <v>693</v>
      </c>
      <c r="C12" s="183">
        <v>0</v>
      </c>
      <c r="D12" s="166"/>
      <c r="E12" s="166"/>
    </row>
    <row r="13" spans="1:5" x14ac:dyDescent="0.2">
      <c r="A13" s="83"/>
      <c r="B13" s="173" t="s">
        <v>694</v>
      </c>
      <c r="C13" s="174">
        <v>193084.63</v>
      </c>
      <c r="D13" s="166"/>
      <c r="E13" s="166"/>
    </row>
    <row r="14" spans="1:5" x14ac:dyDescent="0.2">
      <c r="A14" s="83"/>
      <c r="B14" s="173" t="s">
        <v>695</v>
      </c>
      <c r="C14" s="174">
        <v>1812893.1</v>
      </c>
      <c r="D14" s="166"/>
      <c r="E14" s="166"/>
    </row>
    <row r="15" spans="1:5" x14ac:dyDescent="0.2">
      <c r="A15" s="83"/>
      <c r="B15" s="173" t="s">
        <v>696</v>
      </c>
      <c r="C15" s="183">
        <v>0</v>
      </c>
      <c r="D15" s="166"/>
      <c r="E15" s="166"/>
    </row>
    <row r="16" spans="1:5" x14ac:dyDescent="0.2">
      <c r="A16" s="83"/>
      <c r="B16" s="173" t="s">
        <v>697</v>
      </c>
      <c r="C16" s="174">
        <v>7120.08</v>
      </c>
      <c r="D16" s="166"/>
      <c r="E16" s="166"/>
    </row>
    <row r="17" spans="1:5" x14ac:dyDescent="0.2">
      <c r="A17" s="83"/>
      <c r="B17" s="173" t="s">
        <v>698</v>
      </c>
      <c r="C17" s="183">
        <v>0</v>
      </c>
      <c r="D17" s="166"/>
      <c r="E17" s="166"/>
    </row>
    <row r="18" spans="1:5" x14ac:dyDescent="0.2">
      <c r="A18" s="83"/>
      <c r="B18" s="173" t="s">
        <v>699</v>
      </c>
      <c r="C18" s="183">
        <v>0</v>
      </c>
      <c r="D18" s="166"/>
      <c r="E18" s="166"/>
    </row>
    <row r="19" spans="1:5" x14ac:dyDescent="0.2">
      <c r="A19" s="83"/>
      <c r="B19" s="173" t="s">
        <v>700</v>
      </c>
      <c r="C19" s="183">
        <v>0</v>
      </c>
      <c r="D19" s="166"/>
      <c r="E19" s="166"/>
    </row>
    <row r="20" spans="1:5" x14ac:dyDescent="0.2">
      <c r="A20" s="83"/>
      <c r="B20" s="173" t="s">
        <v>701</v>
      </c>
      <c r="C20" s="183">
        <v>0</v>
      </c>
      <c r="D20" s="166"/>
      <c r="E20" s="166"/>
    </row>
    <row r="21" spans="1:5" x14ac:dyDescent="0.2">
      <c r="A21" s="83"/>
      <c r="B21" s="173" t="s">
        <v>702</v>
      </c>
      <c r="C21" s="183">
        <v>0</v>
      </c>
      <c r="D21" s="166"/>
      <c r="E21" s="166"/>
    </row>
    <row r="22" spans="1:5" x14ac:dyDescent="0.2">
      <c r="A22" s="83"/>
      <c r="B22" s="173" t="s">
        <v>703</v>
      </c>
      <c r="C22" s="183">
        <v>0</v>
      </c>
      <c r="D22" s="166"/>
      <c r="E22" s="166"/>
    </row>
    <row r="23" spans="1:5" x14ac:dyDescent="0.2">
      <c r="A23" s="83"/>
      <c r="B23" s="173" t="s">
        <v>704</v>
      </c>
      <c r="C23" s="183">
        <v>0</v>
      </c>
      <c r="D23" s="166"/>
      <c r="E23" s="166"/>
    </row>
    <row r="24" spans="1:5" x14ac:dyDescent="0.2">
      <c r="A24" s="83"/>
      <c r="B24" s="175" t="s">
        <v>705</v>
      </c>
      <c r="C24" s="174">
        <v>0</v>
      </c>
      <c r="D24" s="166"/>
      <c r="E24" s="166"/>
    </row>
    <row r="25" spans="1:5" x14ac:dyDescent="0.2">
      <c r="A25" s="98"/>
      <c r="B25" s="176"/>
      <c r="C25" s="177" t="s">
        <v>654</v>
      </c>
      <c r="D25" s="166"/>
      <c r="E25" s="166"/>
    </row>
    <row r="26" spans="1:5" x14ac:dyDescent="0.2">
      <c r="A26" s="155" t="s">
        <v>706</v>
      </c>
      <c r="B26" s="178"/>
      <c r="C26" s="179">
        <v>2791098.06</v>
      </c>
      <c r="D26" s="166"/>
      <c r="E26" s="166"/>
    </row>
    <row r="27" spans="1:5" x14ac:dyDescent="0.2">
      <c r="A27" s="83"/>
      <c r="B27" s="180" t="s">
        <v>707</v>
      </c>
      <c r="C27" s="174">
        <v>1879488.75</v>
      </c>
      <c r="D27" s="166"/>
      <c r="E27" s="166"/>
    </row>
    <row r="28" spans="1:5" x14ac:dyDescent="0.2">
      <c r="A28" s="83"/>
      <c r="B28" s="180" t="s">
        <v>417</v>
      </c>
      <c r="C28" s="174">
        <v>391653.61</v>
      </c>
      <c r="D28" s="166"/>
      <c r="E28" s="166"/>
    </row>
    <row r="29" spans="1:5" x14ac:dyDescent="0.2">
      <c r="A29" s="83"/>
      <c r="B29" s="180" t="s">
        <v>708</v>
      </c>
      <c r="C29" s="183">
        <v>0</v>
      </c>
      <c r="D29" s="166"/>
      <c r="E29" s="166"/>
    </row>
    <row r="30" spans="1:5" x14ac:dyDescent="0.2">
      <c r="A30" s="83"/>
      <c r="B30" s="180" t="s">
        <v>709</v>
      </c>
      <c r="C30" s="183">
        <v>0</v>
      </c>
      <c r="D30" s="166"/>
      <c r="E30" s="166"/>
    </row>
    <row r="31" spans="1:5" x14ac:dyDescent="0.2">
      <c r="A31" s="83"/>
      <c r="B31" s="180" t="s">
        <v>710</v>
      </c>
      <c r="C31" s="183">
        <v>0</v>
      </c>
      <c r="D31" s="166"/>
      <c r="E31" s="166"/>
    </row>
    <row r="32" spans="1:5" x14ac:dyDescent="0.2">
      <c r="A32" s="83"/>
      <c r="B32" s="180" t="s">
        <v>711</v>
      </c>
      <c r="C32" s="183">
        <v>0</v>
      </c>
      <c r="D32" s="166"/>
      <c r="E32" s="166"/>
    </row>
    <row r="33" spans="1:5" x14ac:dyDescent="0.2">
      <c r="A33" s="83"/>
      <c r="B33" s="181" t="s">
        <v>712</v>
      </c>
      <c r="C33" s="174">
        <v>519955.7</v>
      </c>
      <c r="D33" s="166"/>
      <c r="E33" s="166"/>
    </row>
    <row r="34" spans="1:5" x14ac:dyDescent="0.2">
      <c r="A34" s="98"/>
      <c r="B34" s="176"/>
      <c r="C34" s="177"/>
      <c r="D34" s="166"/>
      <c r="E34" s="166"/>
    </row>
    <row r="35" spans="1:5" x14ac:dyDescent="0.2">
      <c r="A35" s="115" t="s">
        <v>532</v>
      </c>
      <c r="B35" s="115"/>
      <c r="C35" s="169">
        <v>54852960.840000004</v>
      </c>
      <c r="D35" s="166"/>
      <c r="E35" s="166"/>
    </row>
    <row r="36" spans="1:5" x14ac:dyDescent="0.2">
      <c r="D36" s="166"/>
      <c r="E36" s="166"/>
    </row>
    <row r="37" spans="1:5" x14ac:dyDescent="0.2">
      <c r="C37" s="75" t="s">
        <v>654</v>
      </c>
      <c r="D37" s="166"/>
      <c r="E37" s="166"/>
    </row>
  </sheetData>
  <mergeCells count="3">
    <mergeCell ref="A1:C1"/>
    <mergeCell ref="A2:C2"/>
    <mergeCell ref="A3:C3"/>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60" customWidth="1"/>
    <col min="2" max="2" width="68.5703125" style="60" bestFit="1" customWidth="1"/>
    <col min="3" max="3" width="17.42578125" style="64" bestFit="1" customWidth="1"/>
    <col min="4" max="5" width="23.7109375" style="64" bestFit="1" customWidth="1"/>
    <col min="6" max="6" width="19.28515625" style="64" customWidth="1"/>
    <col min="7" max="7" width="20.5703125" style="60" customWidth="1"/>
    <col min="8" max="10" width="20.28515625" style="60" customWidth="1"/>
    <col min="11" max="16384" width="9.140625" style="60"/>
  </cols>
  <sheetData>
    <row r="1" spans="1:10" x14ac:dyDescent="0.2">
      <c r="A1" s="830" t="s">
        <v>69</v>
      </c>
      <c r="B1" s="847"/>
      <c r="C1" s="847"/>
      <c r="D1" s="847"/>
      <c r="E1" s="847"/>
      <c r="F1" s="847"/>
      <c r="G1" s="58" t="s">
        <v>98</v>
      </c>
      <c r="H1" s="59">
        <v>2020</v>
      </c>
    </row>
    <row r="2" spans="1:10" x14ac:dyDescent="0.2">
      <c r="A2" s="830" t="s">
        <v>533</v>
      </c>
      <c r="B2" s="847"/>
      <c r="C2" s="847"/>
      <c r="D2" s="847"/>
      <c r="E2" s="847"/>
      <c r="F2" s="847"/>
      <c r="G2" s="58" t="s">
        <v>100</v>
      </c>
      <c r="H2" s="59" t="s">
        <v>441</v>
      </c>
    </row>
    <row r="3" spans="1:10" x14ac:dyDescent="0.2">
      <c r="A3" s="848" t="s">
        <v>684</v>
      </c>
      <c r="B3" s="849"/>
      <c r="C3" s="849"/>
      <c r="D3" s="849"/>
      <c r="E3" s="849"/>
      <c r="F3" s="849"/>
      <c r="G3" s="58" t="s">
        <v>102</v>
      </c>
      <c r="H3" s="59">
        <v>1</v>
      </c>
    </row>
    <row r="4" spans="1:10" x14ac:dyDescent="0.2">
      <c r="A4" s="61" t="s">
        <v>103</v>
      </c>
      <c r="B4" s="62"/>
      <c r="C4" s="184"/>
      <c r="D4" s="184"/>
      <c r="E4" s="184"/>
      <c r="F4" s="184"/>
      <c r="G4" s="62"/>
      <c r="H4" s="62"/>
    </row>
    <row r="7" spans="1:10" x14ac:dyDescent="0.2">
      <c r="A7" s="63" t="s">
        <v>105</v>
      </c>
      <c r="B7" s="63" t="s">
        <v>534</v>
      </c>
      <c r="C7" s="70" t="s">
        <v>465</v>
      </c>
      <c r="D7" s="70" t="s">
        <v>535</v>
      </c>
      <c r="E7" s="70" t="s">
        <v>536</v>
      </c>
      <c r="F7" s="70" t="s">
        <v>464</v>
      </c>
      <c r="G7" s="63" t="s">
        <v>537</v>
      </c>
      <c r="H7" s="63" t="s">
        <v>538</v>
      </c>
      <c r="I7" s="63" t="s">
        <v>539</v>
      </c>
      <c r="J7" s="63" t="s">
        <v>540</v>
      </c>
    </row>
    <row r="8" spans="1:10" s="68" customFormat="1" x14ac:dyDescent="0.2">
      <c r="A8" s="67">
        <v>7000</v>
      </c>
      <c r="B8" s="68" t="s">
        <v>541</v>
      </c>
      <c r="C8" s="67"/>
      <c r="D8" s="67"/>
      <c r="E8" s="67"/>
      <c r="F8" s="67"/>
    </row>
    <row r="9" spans="1:10" x14ac:dyDescent="0.2">
      <c r="A9" s="60">
        <v>7110</v>
      </c>
      <c r="B9" s="60" t="s">
        <v>537</v>
      </c>
      <c r="C9" s="186">
        <v>0</v>
      </c>
      <c r="D9" s="186">
        <v>0</v>
      </c>
      <c r="E9" s="186">
        <v>0</v>
      </c>
      <c r="F9" s="186">
        <v>0</v>
      </c>
    </row>
    <row r="10" spans="1:10" x14ac:dyDescent="0.2">
      <c r="A10" s="60">
        <v>7120</v>
      </c>
      <c r="B10" s="60" t="s">
        <v>542</v>
      </c>
      <c r="C10" s="186">
        <v>0</v>
      </c>
      <c r="D10" s="186">
        <v>0</v>
      </c>
      <c r="E10" s="186">
        <v>0</v>
      </c>
      <c r="F10" s="186">
        <v>0</v>
      </c>
    </row>
    <row r="11" spans="1:10" x14ac:dyDescent="0.2">
      <c r="A11" s="60">
        <v>7130</v>
      </c>
      <c r="B11" s="60" t="s">
        <v>543</v>
      </c>
      <c r="C11" s="186">
        <v>0</v>
      </c>
      <c r="D11" s="186">
        <v>0</v>
      </c>
      <c r="E11" s="186">
        <v>0</v>
      </c>
      <c r="F11" s="186">
        <v>0</v>
      </c>
    </row>
    <row r="12" spans="1:10" x14ac:dyDescent="0.2">
      <c r="A12" s="60">
        <v>7140</v>
      </c>
      <c r="B12" s="60" t="s">
        <v>544</v>
      </c>
      <c r="C12" s="186">
        <v>0</v>
      </c>
      <c r="D12" s="186">
        <v>0</v>
      </c>
      <c r="E12" s="186">
        <v>0</v>
      </c>
      <c r="F12" s="186">
        <v>0</v>
      </c>
    </row>
    <row r="13" spans="1:10" x14ac:dyDescent="0.2">
      <c r="A13" s="60">
        <v>7150</v>
      </c>
      <c r="B13" s="60" t="s">
        <v>545</v>
      </c>
      <c r="C13" s="186">
        <v>0</v>
      </c>
      <c r="D13" s="186">
        <v>0</v>
      </c>
      <c r="E13" s="186">
        <v>0</v>
      </c>
      <c r="F13" s="186">
        <v>0</v>
      </c>
    </row>
    <row r="14" spans="1:10" x14ac:dyDescent="0.2">
      <c r="A14" s="60">
        <v>7160</v>
      </c>
      <c r="B14" s="60" t="s">
        <v>546</v>
      </c>
      <c r="C14" s="186">
        <v>0</v>
      </c>
      <c r="D14" s="186">
        <v>0</v>
      </c>
      <c r="E14" s="186">
        <v>0</v>
      </c>
      <c r="F14" s="186">
        <v>0</v>
      </c>
    </row>
    <row r="15" spans="1:10" x14ac:dyDescent="0.2">
      <c r="A15" s="60">
        <v>7210</v>
      </c>
      <c r="B15" s="60" t="s">
        <v>547</v>
      </c>
      <c r="C15" s="186">
        <v>0</v>
      </c>
      <c r="D15" s="186">
        <v>0</v>
      </c>
      <c r="E15" s="186">
        <v>0</v>
      </c>
      <c r="F15" s="186">
        <v>0</v>
      </c>
    </row>
    <row r="16" spans="1:10" x14ac:dyDescent="0.2">
      <c r="A16" s="60">
        <v>7220</v>
      </c>
      <c r="B16" s="60" t="s">
        <v>548</v>
      </c>
      <c r="C16" s="186">
        <v>0</v>
      </c>
      <c r="D16" s="186">
        <v>0</v>
      </c>
      <c r="E16" s="186">
        <v>0</v>
      </c>
      <c r="F16" s="186">
        <v>0</v>
      </c>
    </row>
    <row r="17" spans="1:6" x14ac:dyDescent="0.2">
      <c r="A17" s="60">
        <v>7230</v>
      </c>
      <c r="B17" s="60" t="s">
        <v>549</v>
      </c>
      <c r="C17" s="186">
        <v>0</v>
      </c>
      <c r="D17" s="186">
        <v>0</v>
      </c>
      <c r="E17" s="186">
        <v>0</v>
      </c>
      <c r="F17" s="186">
        <v>0</v>
      </c>
    </row>
    <row r="18" spans="1:6" x14ac:dyDescent="0.2">
      <c r="A18" s="60">
        <v>7240</v>
      </c>
      <c r="B18" s="60" t="s">
        <v>550</v>
      </c>
      <c r="C18" s="186">
        <v>0</v>
      </c>
      <c r="D18" s="186">
        <v>0</v>
      </c>
      <c r="E18" s="186">
        <v>0</v>
      </c>
      <c r="F18" s="186">
        <v>0</v>
      </c>
    </row>
    <row r="19" spans="1:6" x14ac:dyDescent="0.2">
      <c r="A19" s="60">
        <v>7250</v>
      </c>
      <c r="B19" s="60" t="s">
        <v>551</v>
      </c>
      <c r="C19" s="186">
        <v>0</v>
      </c>
      <c r="D19" s="186">
        <v>0</v>
      </c>
      <c r="E19" s="186">
        <v>0</v>
      </c>
      <c r="F19" s="186">
        <v>0</v>
      </c>
    </row>
    <row r="20" spans="1:6" x14ac:dyDescent="0.2">
      <c r="A20" s="60">
        <v>7260</v>
      </c>
      <c r="B20" s="60" t="s">
        <v>552</v>
      </c>
      <c r="C20" s="186">
        <v>0</v>
      </c>
      <c r="D20" s="186">
        <v>0</v>
      </c>
      <c r="E20" s="186">
        <v>0</v>
      </c>
      <c r="F20" s="186">
        <v>0</v>
      </c>
    </row>
    <row r="21" spans="1:6" x14ac:dyDescent="0.2">
      <c r="A21" s="60">
        <v>7310</v>
      </c>
      <c r="B21" s="60" t="s">
        <v>553</v>
      </c>
      <c r="C21" s="186">
        <v>0</v>
      </c>
      <c r="D21" s="186">
        <v>0</v>
      </c>
      <c r="E21" s="186">
        <v>0</v>
      </c>
      <c r="F21" s="186">
        <v>0</v>
      </c>
    </row>
    <row r="22" spans="1:6" x14ac:dyDescent="0.2">
      <c r="A22" s="60">
        <v>7320</v>
      </c>
      <c r="B22" s="60" t="s">
        <v>554</v>
      </c>
      <c r="C22" s="186">
        <v>0</v>
      </c>
      <c r="D22" s="186">
        <v>0</v>
      </c>
      <c r="E22" s="186">
        <v>0</v>
      </c>
      <c r="F22" s="186">
        <v>0</v>
      </c>
    </row>
    <row r="23" spans="1:6" x14ac:dyDescent="0.2">
      <c r="A23" s="60">
        <v>7330</v>
      </c>
      <c r="B23" s="60" t="s">
        <v>555</v>
      </c>
      <c r="C23" s="186">
        <v>0</v>
      </c>
      <c r="D23" s="186">
        <v>0</v>
      </c>
      <c r="E23" s="186">
        <v>0</v>
      </c>
      <c r="F23" s="186">
        <v>0</v>
      </c>
    </row>
    <row r="24" spans="1:6" x14ac:dyDescent="0.2">
      <c r="A24" s="60">
        <v>7340</v>
      </c>
      <c r="B24" s="60" t="s">
        <v>556</v>
      </c>
      <c r="C24" s="186">
        <v>0</v>
      </c>
      <c r="D24" s="186">
        <v>0</v>
      </c>
      <c r="E24" s="186">
        <v>0</v>
      </c>
      <c r="F24" s="186">
        <v>0</v>
      </c>
    </row>
    <row r="25" spans="1:6" x14ac:dyDescent="0.2">
      <c r="A25" s="60">
        <v>7350</v>
      </c>
      <c r="B25" s="60" t="s">
        <v>557</v>
      </c>
      <c r="C25" s="186">
        <v>0</v>
      </c>
      <c r="D25" s="186">
        <v>0</v>
      </c>
      <c r="E25" s="186">
        <v>0</v>
      </c>
      <c r="F25" s="186">
        <v>0</v>
      </c>
    </row>
    <row r="26" spans="1:6" x14ac:dyDescent="0.2">
      <c r="A26" s="60">
        <v>7360</v>
      </c>
      <c r="B26" s="60" t="s">
        <v>558</v>
      </c>
      <c r="C26" s="186">
        <v>0</v>
      </c>
      <c r="D26" s="186">
        <v>0</v>
      </c>
      <c r="E26" s="186">
        <v>0</v>
      </c>
      <c r="F26" s="186">
        <v>0</v>
      </c>
    </row>
    <row r="27" spans="1:6" x14ac:dyDescent="0.2">
      <c r="A27" s="60">
        <v>7410</v>
      </c>
      <c r="B27" s="60" t="s">
        <v>559</v>
      </c>
      <c r="C27" s="186">
        <v>0</v>
      </c>
      <c r="D27" s="186">
        <v>0</v>
      </c>
      <c r="E27" s="186">
        <v>0</v>
      </c>
      <c r="F27" s="186">
        <v>0</v>
      </c>
    </row>
    <row r="28" spans="1:6" x14ac:dyDescent="0.2">
      <c r="A28" s="60">
        <v>7420</v>
      </c>
      <c r="B28" s="60" t="s">
        <v>560</v>
      </c>
      <c r="C28" s="186">
        <v>0</v>
      </c>
      <c r="D28" s="186">
        <v>0</v>
      </c>
      <c r="E28" s="186">
        <v>0</v>
      </c>
      <c r="F28" s="186">
        <v>0</v>
      </c>
    </row>
    <row r="29" spans="1:6" x14ac:dyDescent="0.2">
      <c r="A29" s="60">
        <v>7510</v>
      </c>
      <c r="B29" s="60" t="s">
        <v>561</v>
      </c>
      <c r="C29" s="186">
        <v>0</v>
      </c>
      <c r="D29" s="186">
        <v>0</v>
      </c>
      <c r="E29" s="186">
        <v>0</v>
      </c>
      <c r="F29" s="186">
        <v>0</v>
      </c>
    </row>
    <row r="30" spans="1:6" x14ac:dyDescent="0.2">
      <c r="A30" s="60">
        <v>7520</v>
      </c>
      <c r="B30" s="60" t="s">
        <v>562</v>
      </c>
      <c r="C30" s="186">
        <v>0</v>
      </c>
      <c r="D30" s="186">
        <v>0</v>
      </c>
      <c r="E30" s="186">
        <v>0</v>
      </c>
      <c r="F30" s="186">
        <v>0</v>
      </c>
    </row>
    <row r="31" spans="1:6" x14ac:dyDescent="0.2">
      <c r="A31" s="60">
        <v>7610</v>
      </c>
      <c r="B31" s="60" t="s">
        <v>563</v>
      </c>
      <c r="C31" s="186">
        <v>0</v>
      </c>
      <c r="D31" s="186">
        <v>0</v>
      </c>
      <c r="E31" s="186">
        <v>0</v>
      </c>
      <c r="F31" s="186">
        <v>0</v>
      </c>
    </row>
    <row r="32" spans="1:6" x14ac:dyDescent="0.2">
      <c r="A32" s="60">
        <v>7620</v>
      </c>
      <c r="B32" s="60" t="s">
        <v>564</v>
      </c>
      <c r="C32" s="186">
        <v>0</v>
      </c>
      <c r="D32" s="186">
        <v>0</v>
      </c>
      <c r="E32" s="186">
        <v>0</v>
      </c>
      <c r="F32" s="186">
        <v>0</v>
      </c>
    </row>
    <row r="33" spans="1:6" x14ac:dyDescent="0.2">
      <c r="A33" s="60">
        <v>7630</v>
      </c>
      <c r="B33" s="60" t="s">
        <v>565</v>
      </c>
      <c r="C33" s="186">
        <v>0</v>
      </c>
      <c r="D33" s="186">
        <v>0</v>
      </c>
      <c r="E33" s="186">
        <v>0</v>
      </c>
      <c r="F33" s="186">
        <v>0</v>
      </c>
    </row>
    <row r="34" spans="1:6" x14ac:dyDescent="0.2">
      <c r="A34" s="60">
        <v>7640</v>
      </c>
      <c r="B34" s="60" t="s">
        <v>566</v>
      </c>
      <c r="C34" s="186">
        <v>0</v>
      </c>
      <c r="D34" s="186">
        <v>0</v>
      </c>
      <c r="E34" s="186">
        <v>0</v>
      </c>
      <c r="F34" s="186">
        <v>0</v>
      </c>
    </row>
    <row r="35" spans="1:6" s="68" customFormat="1" x14ac:dyDescent="0.2">
      <c r="A35" s="67">
        <v>8000</v>
      </c>
      <c r="B35" s="68" t="s">
        <v>567</v>
      </c>
      <c r="C35" s="185"/>
      <c r="D35" s="185"/>
      <c r="E35" s="185"/>
      <c r="F35" s="185"/>
    </row>
    <row r="36" spans="1:6" x14ac:dyDescent="0.2">
      <c r="A36" s="60">
        <v>8110</v>
      </c>
      <c r="B36" s="60" t="s">
        <v>568</v>
      </c>
      <c r="C36" s="186">
        <v>0</v>
      </c>
      <c r="D36" s="165">
        <v>101652411.48</v>
      </c>
      <c r="E36" s="165">
        <v>101652411.48</v>
      </c>
      <c r="F36" s="186">
        <v>0</v>
      </c>
    </row>
    <row r="37" spans="1:6" x14ac:dyDescent="0.2">
      <c r="A37" s="60">
        <v>8120</v>
      </c>
      <c r="B37" s="60" t="s">
        <v>569</v>
      </c>
      <c r="C37" s="186">
        <v>0</v>
      </c>
      <c r="D37" s="165">
        <v>50826205.740000002</v>
      </c>
      <c r="E37" s="165">
        <v>0</v>
      </c>
      <c r="F37" s="165">
        <v>-50826205.740000002</v>
      </c>
    </row>
    <row r="38" spans="1:6" x14ac:dyDescent="0.2">
      <c r="A38" s="60">
        <v>8130</v>
      </c>
      <c r="B38" s="60" t="s">
        <v>570</v>
      </c>
      <c r="C38" s="186">
        <v>0</v>
      </c>
      <c r="D38" s="186">
        <v>0</v>
      </c>
      <c r="E38" s="186">
        <v>0</v>
      </c>
      <c r="F38" s="186">
        <v>0</v>
      </c>
    </row>
    <row r="39" spans="1:6" x14ac:dyDescent="0.2">
      <c r="A39" s="60">
        <v>8140</v>
      </c>
      <c r="B39" s="60" t="s">
        <v>571</v>
      </c>
      <c r="C39" s="186">
        <v>0</v>
      </c>
      <c r="D39" s="165">
        <v>50826205.740000002</v>
      </c>
      <c r="E39" s="165">
        <v>50826205.740000002</v>
      </c>
      <c r="F39" s="186">
        <v>0</v>
      </c>
    </row>
    <row r="40" spans="1:6" x14ac:dyDescent="0.2">
      <c r="A40" s="60">
        <v>8150</v>
      </c>
      <c r="B40" s="60" t="s">
        <v>572</v>
      </c>
      <c r="C40" s="186">
        <v>0</v>
      </c>
      <c r="D40" s="165">
        <v>0</v>
      </c>
      <c r="E40" s="165">
        <v>50826205.740000002</v>
      </c>
      <c r="F40" s="165">
        <v>50826205.740000002</v>
      </c>
    </row>
    <row r="41" spans="1:6" x14ac:dyDescent="0.2">
      <c r="A41" s="60">
        <v>8210</v>
      </c>
      <c r="B41" s="60" t="s">
        <v>573</v>
      </c>
      <c r="C41" s="186">
        <v>0</v>
      </c>
      <c r="D41" s="186">
        <v>0</v>
      </c>
      <c r="E41" s="186">
        <v>0</v>
      </c>
      <c r="F41" s="186">
        <v>0</v>
      </c>
    </row>
    <row r="42" spans="1:6" x14ac:dyDescent="0.2">
      <c r="A42" s="60">
        <v>8220</v>
      </c>
      <c r="B42" s="60" t="s">
        <v>574</v>
      </c>
      <c r="C42" s="186">
        <v>0</v>
      </c>
      <c r="D42" s="165">
        <v>663599122.92999995</v>
      </c>
      <c r="E42" s="165">
        <v>663599122.92999995</v>
      </c>
      <c r="F42" s="186">
        <v>0</v>
      </c>
    </row>
    <row r="43" spans="1:6" x14ac:dyDescent="0.2">
      <c r="A43" s="60">
        <v>8230</v>
      </c>
      <c r="B43" s="60" t="s">
        <v>575</v>
      </c>
      <c r="C43" s="186">
        <v>0</v>
      </c>
      <c r="D43" s="165">
        <v>228369144.27000001</v>
      </c>
      <c r="E43" s="165">
        <v>212051160.66</v>
      </c>
      <c r="F43" s="165">
        <v>-16317983.609999999</v>
      </c>
    </row>
    <row r="44" spans="1:6" x14ac:dyDescent="0.2">
      <c r="A44" s="60">
        <v>8240</v>
      </c>
      <c r="B44" s="60" t="s">
        <v>576</v>
      </c>
      <c r="C44" s="186">
        <v>0</v>
      </c>
      <c r="D44" s="165">
        <v>56651029.869999997</v>
      </c>
      <c r="E44" s="165">
        <v>56483946.75</v>
      </c>
      <c r="F44" s="165">
        <v>167083.12</v>
      </c>
    </row>
    <row r="45" spans="1:6" x14ac:dyDescent="0.2">
      <c r="A45" s="60">
        <v>8250</v>
      </c>
      <c r="B45" s="60" t="s">
        <v>577</v>
      </c>
      <c r="C45" s="186">
        <v>0</v>
      </c>
      <c r="D45" s="165">
        <v>56483946.75</v>
      </c>
      <c r="E45" s="165">
        <v>55021920.689999998</v>
      </c>
      <c r="F45" s="165">
        <v>1462026.06</v>
      </c>
    </row>
    <row r="46" spans="1:6" x14ac:dyDescent="0.2">
      <c r="A46" s="60">
        <v>8260</v>
      </c>
      <c r="B46" s="60" t="s">
        <v>578</v>
      </c>
      <c r="C46" s="186">
        <v>0</v>
      </c>
      <c r="D46" s="165">
        <v>55021920.689999998</v>
      </c>
      <c r="E46" s="165">
        <v>55021920.689999998</v>
      </c>
      <c r="F46" s="165">
        <v>0</v>
      </c>
    </row>
    <row r="47" spans="1:6" x14ac:dyDescent="0.2">
      <c r="A47" s="60">
        <v>8270</v>
      </c>
      <c r="B47" s="60" t="s">
        <v>579</v>
      </c>
      <c r="C47" s="186">
        <v>0</v>
      </c>
      <c r="D47" s="165">
        <v>55021920.689999998</v>
      </c>
      <c r="E47" s="165">
        <v>0</v>
      </c>
      <c r="F47" s="165">
        <v>55021920.689999998</v>
      </c>
    </row>
  </sheetData>
  <mergeCells count="3">
    <mergeCell ref="A1:F1"/>
    <mergeCell ref="A2:F2"/>
    <mergeCell ref="A3:F3"/>
  </mergeCells>
  <pageMargins left="0.7" right="0.7" top="0.75" bottom="0.75" header="0.3" footer="0.3"/>
  <pageSetup paperSize="9" scale="53"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4"/>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8" style="41" customWidth="1"/>
    <col min="6" max="6" width="22.7109375" style="41" customWidth="1"/>
    <col min="7" max="8" width="16.7109375" style="41" customWidth="1"/>
    <col min="9" max="9" width="27.140625" style="41" customWidth="1"/>
    <col min="10" max="16384" width="9.140625" style="41"/>
  </cols>
  <sheetData>
    <row r="1" spans="1:8" s="38" customFormat="1" x14ac:dyDescent="0.25">
      <c r="A1" s="828" t="s">
        <v>715</v>
      </c>
      <c r="B1" s="829"/>
      <c r="C1" s="829"/>
      <c r="D1" s="829"/>
      <c r="E1" s="829"/>
      <c r="F1" s="829"/>
      <c r="G1" s="36" t="s">
        <v>98</v>
      </c>
      <c r="H1" s="37">
        <v>2020</v>
      </c>
    </row>
    <row r="2" spans="1:8" s="38" customFormat="1" x14ac:dyDescent="0.25">
      <c r="A2" s="828" t="s">
        <v>99</v>
      </c>
      <c r="B2" s="829"/>
      <c r="C2" s="829"/>
      <c r="D2" s="829"/>
      <c r="E2" s="829"/>
      <c r="F2" s="829"/>
      <c r="G2" s="36" t="s">
        <v>100</v>
      </c>
      <c r="H2" s="37" t="s">
        <v>716</v>
      </c>
    </row>
    <row r="3" spans="1:8" s="38" customFormat="1" x14ac:dyDescent="0.25">
      <c r="A3" s="828" t="s">
        <v>717</v>
      </c>
      <c r="B3" s="829"/>
      <c r="C3" s="829"/>
      <c r="D3" s="829"/>
      <c r="E3" s="829"/>
      <c r="F3" s="829"/>
      <c r="G3" s="36" t="s">
        <v>102</v>
      </c>
      <c r="H3" s="37">
        <v>4</v>
      </c>
    </row>
    <row r="4" spans="1:8" x14ac:dyDescent="0.2">
      <c r="A4" s="39" t="s">
        <v>103</v>
      </c>
      <c r="B4" s="40"/>
      <c r="C4" s="40"/>
      <c r="D4" s="40"/>
      <c r="E4" s="40"/>
      <c r="F4" s="40"/>
      <c r="G4" s="40"/>
      <c r="H4" s="40"/>
    </row>
    <row r="6" spans="1:8" x14ac:dyDescent="0.2">
      <c r="A6" s="40" t="s">
        <v>104</v>
      </c>
      <c r="B6" s="40"/>
      <c r="C6" s="40"/>
      <c r="D6" s="40"/>
      <c r="E6" s="40"/>
      <c r="F6" s="40"/>
      <c r="G6" s="40"/>
      <c r="H6" s="40"/>
    </row>
    <row r="7" spans="1:8" x14ac:dyDescent="0.2">
      <c r="A7" s="42" t="s">
        <v>105</v>
      </c>
      <c r="B7" s="42" t="s">
        <v>106</v>
      </c>
      <c r="C7" s="42" t="s">
        <v>107</v>
      </c>
      <c r="D7" s="42" t="s">
        <v>108</v>
      </c>
      <c r="E7" s="42"/>
      <c r="F7" s="42"/>
      <c r="G7" s="42"/>
      <c r="H7" s="42"/>
    </row>
    <row r="8" spans="1:8" x14ac:dyDescent="0.2">
      <c r="A8" s="43">
        <v>1114</v>
      </c>
      <c r="B8" s="41" t="s">
        <v>109</v>
      </c>
      <c r="C8" s="44">
        <v>-252878.67</v>
      </c>
    </row>
    <row r="9" spans="1:8" x14ac:dyDescent="0.2">
      <c r="A9" s="43">
        <v>1115</v>
      </c>
      <c r="B9" s="41" t="s">
        <v>110</v>
      </c>
      <c r="C9" s="44">
        <v>0</v>
      </c>
    </row>
    <row r="10" spans="1:8" x14ac:dyDescent="0.2">
      <c r="A10" s="43">
        <v>1121</v>
      </c>
      <c r="B10" s="41" t="s">
        <v>111</v>
      </c>
      <c r="C10" s="44">
        <v>0</v>
      </c>
    </row>
    <row r="11" spans="1:8" x14ac:dyDescent="0.2">
      <c r="A11" s="43">
        <v>1211</v>
      </c>
      <c r="B11" s="41" t="s">
        <v>112</v>
      </c>
      <c r="C11" s="44">
        <v>0</v>
      </c>
    </row>
    <row r="13" spans="1:8" x14ac:dyDescent="0.2">
      <c r="A13" s="40" t="s">
        <v>113</v>
      </c>
      <c r="B13" s="40"/>
      <c r="C13" s="40"/>
      <c r="D13" s="40"/>
      <c r="E13" s="40"/>
      <c r="F13" s="40"/>
      <c r="G13" s="40"/>
      <c r="H13" s="40"/>
    </row>
    <row r="14" spans="1:8" x14ac:dyDescent="0.2">
      <c r="A14" s="42" t="s">
        <v>105</v>
      </c>
      <c r="B14" s="42" t="s">
        <v>106</v>
      </c>
      <c r="C14" s="42" t="s">
        <v>107</v>
      </c>
      <c r="D14" s="42">
        <v>2018</v>
      </c>
      <c r="E14" s="42">
        <v>2017</v>
      </c>
      <c r="F14" s="42">
        <v>2016</v>
      </c>
      <c r="G14" s="42">
        <v>2015</v>
      </c>
      <c r="H14" s="42" t="s">
        <v>114</v>
      </c>
    </row>
    <row r="15" spans="1:8" x14ac:dyDescent="0.2">
      <c r="A15" s="43">
        <v>1122</v>
      </c>
      <c r="B15" s="41" t="s">
        <v>115</v>
      </c>
      <c r="C15" s="44">
        <v>0</v>
      </c>
      <c r="D15" s="44">
        <v>0</v>
      </c>
      <c r="E15" s="44">
        <v>0</v>
      </c>
      <c r="F15" s="44">
        <v>0</v>
      </c>
      <c r="G15" s="44">
        <v>0</v>
      </c>
    </row>
    <row r="16" spans="1:8" x14ac:dyDescent="0.2">
      <c r="A16" s="43">
        <v>1124</v>
      </c>
      <c r="B16" s="41" t="s">
        <v>116</v>
      </c>
      <c r="C16" s="44">
        <v>0</v>
      </c>
      <c r="D16" s="44">
        <v>0</v>
      </c>
      <c r="E16" s="44">
        <v>0</v>
      </c>
      <c r="F16" s="44">
        <v>0</v>
      </c>
      <c r="G16" s="44">
        <v>0</v>
      </c>
    </row>
    <row r="18" spans="1:8" x14ac:dyDescent="0.2">
      <c r="A18" s="40" t="s">
        <v>117</v>
      </c>
      <c r="B18" s="40"/>
      <c r="C18" s="40"/>
      <c r="D18" s="40"/>
      <c r="E18" s="40"/>
      <c r="F18" s="40"/>
      <c r="G18" s="40"/>
      <c r="H18" s="40"/>
    </row>
    <row r="19" spans="1:8" x14ac:dyDescent="0.2">
      <c r="A19" s="42" t="s">
        <v>105</v>
      </c>
      <c r="B19" s="42" t="s">
        <v>106</v>
      </c>
      <c r="C19" s="42" t="s">
        <v>107</v>
      </c>
      <c r="D19" s="42" t="s">
        <v>118</v>
      </c>
      <c r="E19" s="42" t="s">
        <v>119</v>
      </c>
      <c r="F19" s="42" t="s">
        <v>120</v>
      </c>
      <c r="G19" s="42" t="s">
        <v>121</v>
      </c>
      <c r="H19" s="42" t="s">
        <v>122</v>
      </c>
    </row>
    <row r="20" spans="1:8" x14ac:dyDescent="0.2">
      <c r="A20" s="43">
        <v>1123</v>
      </c>
      <c r="B20" s="41" t="s">
        <v>123</v>
      </c>
      <c r="C20" s="44">
        <v>100</v>
      </c>
      <c r="D20" s="44">
        <v>0</v>
      </c>
      <c r="E20" s="44">
        <v>0</v>
      </c>
      <c r="F20" s="44">
        <v>0</v>
      </c>
      <c r="G20" s="44">
        <v>0</v>
      </c>
    </row>
    <row r="21" spans="1:8" x14ac:dyDescent="0.2">
      <c r="A21" s="43">
        <v>1125</v>
      </c>
      <c r="B21" s="41" t="s">
        <v>124</v>
      </c>
      <c r="C21" s="44">
        <v>0</v>
      </c>
      <c r="D21" s="44">
        <v>0</v>
      </c>
      <c r="E21" s="44">
        <v>0</v>
      </c>
      <c r="F21" s="44">
        <v>0</v>
      </c>
      <c r="G21" s="44">
        <v>0</v>
      </c>
    </row>
    <row r="22" spans="1:8" x14ac:dyDescent="0.2">
      <c r="A22" s="187">
        <v>1126</v>
      </c>
      <c r="B22" s="188" t="s">
        <v>125</v>
      </c>
      <c r="C22" s="44">
        <v>0</v>
      </c>
      <c r="D22" s="44">
        <v>0</v>
      </c>
      <c r="E22" s="44">
        <v>0</v>
      </c>
      <c r="F22" s="44">
        <v>0</v>
      </c>
      <c r="G22" s="44">
        <v>0</v>
      </c>
    </row>
    <row r="23" spans="1:8" x14ac:dyDescent="0.2">
      <c r="A23" s="187">
        <v>1129</v>
      </c>
      <c r="B23" s="188" t="s">
        <v>126</v>
      </c>
      <c r="C23" s="44">
        <v>0</v>
      </c>
      <c r="D23" s="44">
        <v>0</v>
      </c>
      <c r="E23" s="44">
        <v>0</v>
      </c>
      <c r="F23" s="44">
        <v>0</v>
      </c>
      <c r="G23" s="44">
        <v>0</v>
      </c>
    </row>
    <row r="24" spans="1:8" x14ac:dyDescent="0.2">
      <c r="A24" s="43">
        <v>1131</v>
      </c>
      <c r="B24" s="41" t="s">
        <v>127</v>
      </c>
      <c r="C24" s="44">
        <v>0</v>
      </c>
      <c r="D24" s="44">
        <v>0</v>
      </c>
      <c r="E24" s="44">
        <v>0</v>
      </c>
      <c r="F24" s="44">
        <v>0</v>
      </c>
      <c r="G24" s="44">
        <v>0</v>
      </c>
    </row>
    <row r="25" spans="1:8" x14ac:dyDescent="0.2">
      <c r="A25" s="43">
        <v>1132</v>
      </c>
      <c r="B25" s="41" t="s">
        <v>128</v>
      </c>
      <c r="C25" s="44">
        <v>0</v>
      </c>
      <c r="D25" s="44">
        <v>0</v>
      </c>
      <c r="E25" s="44">
        <v>0</v>
      </c>
      <c r="F25" s="44">
        <v>0</v>
      </c>
      <c r="G25" s="44">
        <v>0</v>
      </c>
    </row>
    <row r="26" spans="1:8" x14ac:dyDescent="0.2">
      <c r="A26" s="43">
        <v>1133</v>
      </c>
      <c r="B26" s="41" t="s">
        <v>129</v>
      </c>
      <c r="C26" s="44">
        <v>0</v>
      </c>
      <c r="D26" s="44">
        <v>0</v>
      </c>
      <c r="E26" s="44">
        <v>0</v>
      </c>
      <c r="F26" s="44">
        <v>0</v>
      </c>
      <c r="G26" s="44">
        <v>0</v>
      </c>
    </row>
    <row r="27" spans="1:8" x14ac:dyDescent="0.2">
      <c r="A27" s="43">
        <v>1134</v>
      </c>
      <c r="B27" s="41" t="s">
        <v>130</v>
      </c>
      <c r="C27" s="44">
        <v>0</v>
      </c>
      <c r="D27" s="44">
        <v>0</v>
      </c>
      <c r="E27" s="44">
        <v>0</v>
      </c>
      <c r="F27" s="44">
        <v>0</v>
      </c>
      <c r="G27" s="44">
        <v>0</v>
      </c>
    </row>
    <row r="28" spans="1:8" x14ac:dyDescent="0.2">
      <c r="A28" s="43">
        <v>1139</v>
      </c>
      <c r="B28" s="41" t="s">
        <v>131</v>
      </c>
      <c r="C28" s="44">
        <v>0</v>
      </c>
      <c r="D28" s="44">
        <v>0</v>
      </c>
      <c r="E28" s="44">
        <v>0</v>
      </c>
      <c r="F28" s="44">
        <v>0</v>
      </c>
      <c r="G28" s="44">
        <v>0</v>
      </c>
    </row>
    <row r="30" spans="1:8" x14ac:dyDescent="0.2">
      <c r="A30" s="40" t="s">
        <v>713</v>
      </c>
      <c r="B30" s="40"/>
      <c r="C30" s="40"/>
      <c r="D30" s="40"/>
      <c r="E30" s="40"/>
      <c r="F30" s="40"/>
      <c r="G30" s="40"/>
      <c r="H30" s="40"/>
    </row>
    <row r="31" spans="1:8" x14ac:dyDescent="0.2">
      <c r="A31" s="42" t="s">
        <v>105</v>
      </c>
      <c r="B31" s="42" t="s">
        <v>106</v>
      </c>
      <c r="C31" s="42" t="s">
        <v>107</v>
      </c>
      <c r="D31" s="42" t="s">
        <v>133</v>
      </c>
      <c r="E31" s="42" t="s">
        <v>134</v>
      </c>
      <c r="F31" s="42" t="s">
        <v>135</v>
      </c>
      <c r="G31" s="42" t="s">
        <v>136</v>
      </c>
      <c r="H31" s="42"/>
    </row>
    <row r="32" spans="1:8" x14ac:dyDescent="0.2">
      <c r="A32" s="43">
        <v>1140</v>
      </c>
      <c r="B32" s="41" t="s">
        <v>137</v>
      </c>
      <c r="C32" s="44">
        <v>0</v>
      </c>
    </row>
    <row r="33" spans="1:8" x14ac:dyDescent="0.2">
      <c r="A33" s="43">
        <v>1141</v>
      </c>
      <c r="B33" s="41" t="s">
        <v>138</v>
      </c>
      <c r="C33" s="44">
        <v>0</v>
      </c>
    </row>
    <row r="34" spans="1:8" x14ac:dyDescent="0.2">
      <c r="A34" s="43">
        <v>1142</v>
      </c>
      <c r="B34" s="41" t="s">
        <v>139</v>
      </c>
      <c r="C34" s="44">
        <v>0</v>
      </c>
    </row>
    <row r="35" spans="1:8" x14ac:dyDescent="0.2">
      <c r="A35" s="43">
        <v>1143</v>
      </c>
      <c r="B35" s="41" t="s">
        <v>140</v>
      </c>
      <c r="C35" s="44">
        <v>0</v>
      </c>
    </row>
    <row r="36" spans="1:8" x14ac:dyDescent="0.2">
      <c r="A36" s="43">
        <v>1144</v>
      </c>
      <c r="B36" s="41" t="s">
        <v>141</v>
      </c>
      <c r="C36" s="44">
        <v>0</v>
      </c>
    </row>
    <row r="37" spans="1:8" x14ac:dyDescent="0.2">
      <c r="A37" s="43">
        <v>1145</v>
      </c>
      <c r="B37" s="41" t="s">
        <v>142</v>
      </c>
      <c r="C37" s="44">
        <v>0</v>
      </c>
    </row>
    <row r="39" spans="1:8" x14ac:dyDescent="0.2">
      <c r="A39" s="40" t="s">
        <v>143</v>
      </c>
      <c r="B39" s="40"/>
      <c r="C39" s="40"/>
      <c r="D39" s="40"/>
      <c r="E39" s="40"/>
      <c r="F39" s="40"/>
      <c r="G39" s="40"/>
      <c r="H39" s="40"/>
    </row>
    <row r="40" spans="1:8" x14ac:dyDescent="0.2">
      <c r="A40" s="42" t="s">
        <v>105</v>
      </c>
      <c r="B40" s="42" t="s">
        <v>106</v>
      </c>
      <c r="C40" s="42" t="s">
        <v>107</v>
      </c>
      <c r="D40" s="42" t="s">
        <v>144</v>
      </c>
      <c r="E40" s="42" t="s">
        <v>145</v>
      </c>
      <c r="F40" s="42" t="s">
        <v>146</v>
      </c>
      <c r="G40" s="42"/>
      <c r="H40" s="42"/>
    </row>
    <row r="41" spans="1:8" x14ac:dyDescent="0.2">
      <c r="A41" s="43">
        <v>1150</v>
      </c>
      <c r="B41" s="41" t="s">
        <v>147</v>
      </c>
      <c r="C41" s="44">
        <v>0</v>
      </c>
    </row>
    <row r="42" spans="1:8" x14ac:dyDescent="0.2">
      <c r="A42" s="43">
        <v>1151</v>
      </c>
      <c r="B42" s="41" t="s">
        <v>148</v>
      </c>
      <c r="C42" s="44">
        <v>0</v>
      </c>
    </row>
    <row r="44" spans="1:8" x14ac:dyDescent="0.2">
      <c r="A44" s="40" t="s">
        <v>149</v>
      </c>
      <c r="B44" s="40"/>
      <c r="C44" s="40"/>
      <c r="D44" s="40"/>
      <c r="E44" s="40"/>
      <c r="F44" s="40"/>
      <c r="G44" s="40"/>
      <c r="H44" s="40"/>
    </row>
    <row r="45" spans="1:8" x14ac:dyDescent="0.2">
      <c r="A45" s="42" t="s">
        <v>105</v>
      </c>
      <c r="B45" s="42" t="s">
        <v>106</v>
      </c>
      <c r="C45" s="42" t="s">
        <v>107</v>
      </c>
      <c r="D45" s="42" t="s">
        <v>108</v>
      </c>
      <c r="E45" s="42" t="s">
        <v>122</v>
      </c>
      <c r="F45" s="42"/>
      <c r="G45" s="42"/>
      <c r="H45" s="42"/>
    </row>
    <row r="46" spans="1:8" x14ac:dyDescent="0.2">
      <c r="A46" s="43">
        <v>1213</v>
      </c>
      <c r="B46" s="41" t="s">
        <v>150</v>
      </c>
      <c r="C46" s="44">
        <v>0</v>
      </c>
    </row>
    <row r="48" spans="1:8" x14ac:dyDescent="0.2">
      <c r="A48" s="40" t="s">
        <v>151</v>
      </c>
      <c r="B48" s="40"/>
      <c r="C48" s="40"/>
      <c r="D48" s="40"/>
      <c r="E48" s="40"/>
      <c r="F48" s="40"/>
      <c r="G48" s="40"/>
      <c r="H48" s="40"/>
    </row>
    <row r="49" spans="1:9" x14ac:dyDescent="0.2">
      <c r="A49" s="42" t="s">
        <v>105</v>
      </c>
      <c r="B49" s="42" t="s">
        <v>106</v>
      </c>
      <c r="C49" s="42" t="s">
        <v>107</v>
      </c>
      <c r="D49" s="42"/>
      <c r="E49" s="42"/>
      <c r="F49" s="42"/>
      <c r="G49" s="42"/>
      <c r="H49" s="42"/>
    </row>
    <row r="50" spans="1:9" x14ac:dyDescent="0.2">
      <c r="A50" s="43">
        <v>1214</v>
      </c>
      <c r="B50" s="41" t="s">
        <v>152</v>
      </c>
      <c r="C50" s="44">
        <v>0</v>
      </c>
    </row>
    <row r="52" spans="1:9" x14ac:dyDescent="0.2">
      <c r="A52" s="40" t="s">
        <v>153</v>
      </c>
      <c r="B52" s="40"/>
      <c r="C52" s="40"/>
      <c r="D52" s="40"/>
      <c r="E52" s="40"/>
      <c r="F52" s="40"/>
      <c r="G52" s="40"/>
      <c r="H52" s="40"/>
      <c r="I52" s="40"/>
    </row>
    <row r="53" spans="1:9" x14ac:dyDescent="0.2">
      <c r="A53" s="42" t="s">
        <v>105</v>
      </c>
      <c r="B53" s="42" t="s">
        <v>106</v>
      </c>
      <c r="C53" s="42" t="s">
        <v>107</v>
      </c>
      <c r="D53" s="42" t="s">
        <v>154</v>
      </c>
      <c r="E53" s="42" t="s">
        <v>155</v>
      </c>
      <c r="F53" s="42" t="s">
        <v>144</v>
      </c>
      <c r="G53" s="42" t="s">
        <v>156</v>
      </c>
      <c r="H53" s="42" t="s">
        <v>157</v>
      </c>
      <c r="I53" s="42" t="s">
        <v>602</v>
      </c>
    </row>
    <row r="54" spans="1:9" x14ac:dyDescent="0.2">
      <c r="A54" s="43">
        <v>1230</v>
      </c>
      <c r="B54" s="41" t="s">
        <v>158</v>
      </c>
      <c r="C54" s="44">
        <v>0</v>
      </c>
      <c r="D54" s="44">
        <v>0</v>
      </c>
      <c r="E54" s="44">
        <v>0</v>
      </c>
    </row>
    <row r="55" spans="1:9" x14ac:dyDescent="0.2">
      <c r="A55" s="43">
        <v>1231</v>
      </c>
      <c r="B55" s="41" t="s">
        <v>159</v>
      </c>
      <c r="C55" s="44">
        <v>0</v>
      </c>
      <c r="D55" s="44">
        <v>0</v>
      </c>
      <c r="E55" s="44">
        <v>0</v>
      </c>
    </row>
    <row r="56" spans="1:9" x14ac:dyDescent="0.2">
      <c r="A56" s="43">
        <v>1232</v>
      </c>
      <c r="B56" s="41" t="s">
        <v>160</v>
      </c>
      <c r="C56" s="44">
        <v>0</v>
      </c>
      <c r="D56" s="44">
        <v>0</v>
      </c>
      <c r="E56" s="44">
        <v>0</v>
      </c>
    </row>
    <row r="57" spans="1:9" x14ac:dyDescent="0.2">
      <c r="A57" s="43">
        <v>1233</v>
      </c>
      <c r="B57" s="41" t="s">
        <v>161</v>
      </c>
      <c r="C57" s="44">
        <v>0</v>
      </c>
      <c r="D57" s="44">
        <v>0</v>
      </c>
      <c r="E57" s="44">
        <v>0</v>
      </c>
    </row>
    <row r="58" spans="1:9" x14ac:dyDescent="0.2">
      <c r="A58" s="43">
        <v>1234</v>
      </c>
      <c r="B58" s="41" t="s">
        <v>162</v>
      </c>
      <c r="C58" s="44">
        <v>0</v>
      </c>
      <c r="D58" s="44">
        <v>0</v>
      </c>
      <c r="E58" s="44">
        <v>0</v>
      </c>
    </row>
    <row r="59" spans="1:9" x14ac:dyDescent="0.2">
      <c r="A59" s="43">
        <v>1235</v>
      </c>
      <c r="B59" s="41" t="s">
        <v>163</v>
      </c>
      <c r="C59" s="44">
        <v>0</v>
      </c>
      <c r="D59" s="44">
        <v>0</v>
      </c>
      <c r="E59" s="44">
        <v>0</v>
      </c>
    </row>
    <row r="60" spans="1:9" x14ac:dyDescent="0.2">
      <c r="A60" s="43">
        <v>1236</v>
      </c>
      <c r="B60" s="41" t="s">
        <v>164</v>
      </c>
      <c r="C60" s="44">
        <v>0</v>
      </c>
      <c r="D60" s="44">
        <v>0</v>
      </c>
      <c r="E60" s="44">
        <v>0</v>
      </c>
    </row>
    <row r="61" spans="1:9" x14ac:dyDescent="0.2">
      <c r="A61" s="43">
        <v>1239</v>
      </c>
      <c r="B61" s="41" t="s">
        <v>165</v>
      </c>
      <c r="C61" s="44">
        <v>0</v>
      </c>
      <c r="D61" s="44">
        <v>0</v>
      </c>
      <c r="E61" s="44">
        <v>0</v>
      </c>
    </row>
    <row r="62" spans="1:9" x14ac:dyDescent="0.2">
      <c r="A62" s="43">
        <v>1240</v>
      </c>
      <c r="B62" s="41" t="s">
        <v>166</v>
      </c>
      <c r="C62" s="44">
        <v>3190989.97</v>
      </c>
      <c r="D62" s="44">
        <v>0</v>
      </c>
      <c r="E62" s="44">
        <v>2419411.75</v>
      </c>
    </row>
    <row r="63" spans="1:9" x14ac:dyDescent="0.2">
      <c r="A63" s="43">
        <v>1241</v>
      </c>
      <c r="B63" s="41" t="s">
        <v>167</v>
      </c>
      <c r="C63" s="44">
        <v>1334756.25</v>
      </c>
      <c r="D63" s="44">
        <v>0</v>
      </c>
      <c r="E63" s="44">
        <v>0</v>
      </c>
    </row>
    <row r="64" spans="1:9" x14ac:dyDescent="0.2">
      <c r="A64" s="43">
        <v>1242</v>
      </c>
      <c r="B64" s="41" t="s">
        <v>168</v>
      </c>
      <c r="C64" s="44">
        <v>0</v>
      </c>
      <c r="D64" s="44">
        <v>0</v>
      </c>
      <c r="E64" s="44">
        <v>0</v>
      </c>
    </row>
    <row r="65" spans="1:9" x14ac:dyDescent="0.2">
      <c r="A65" s="43">
        <v>1243</v>
      </c>
      <c r="B65" s="41" t="s">
        <v>169</v>
      </c>
      <c r="C65" s="44">
        <v>0</v>
      </c>
      <c r="D65" s="44">
        <v>0</v>
      </c>
      <c r="E65" s="44">
        <v>0</v>
      </c>
    </row>
    <row r="66" spans="1:9" x14ac:dyDescent="0.2">
      <c r="A66" s="43">
        <v>1244</v>
      </c>
      <c r="B66" s="41" t="s">
        <v>170</v>
      </c>
      <c r="C66" s="44">
        <v>1454653.98</v>
      </c>
      <c r="D66" s="44">
        <v>0</v>
      </c>
      <c r="E66" s="44">
        <v>0</v>
      </c>
    </row>
    <row r="67" spans="1:9" x14ac:dyDescent="0.2">
      <c r="A67" s="43">
        <v>1245</v>
      </c>
      <c r="B67" s="41" t="s">
        <v>171</v>
      </c>
      <c r="C67" s="44">
        <v>0</v>
      </c>
      <c r="D67" s="44">
        <v>0</v>
      </c>
      <c r="E67" s="44">
        <v>0</v>
      </c>
    </row>
    <row r="68" spans="1:9" x14ac:dyDescent="0.2">
      <c r="A68" s="43">
        <v>1246</v>
      </c>
      <c r="B68" s="41" t="s">
        <v>172</v>
      </c>
      <c r="C68" s="44">
        <v>401579.74</v>
      </c>
      <c r="D68" s="44">
        <v>0</v>
      </c>
      <c r="E68" s="44">
        <v>0</v>
      </c>
    </row>
    <row r="69" spans="1:9" x14ac:dyDescent="0.2">
      <c r="A69" s="43">
        <v>1247</v>
      </c>
      <c r="B69" s="41" t="s">
        <v>173</v>
      </c>
      <c r="C69" s="44">
        <v>0</v>
      </c>
      <c r="D69" s="44">
        <v>0</v>
      </c>
      <c r="E69" s="44">
        <v>0</v>
      </c>
    </row>
    <row r="70" spans="1:9" x14ac:dyDescent="0.2">
      <c r="A70" s="43">
        <v>1248</v>
      </c>
      <c r="B70" s="41" t="s">
        <v>174</v>
      </c>
      <c r="C70" s="44">
        <v>0</v>
      </c>
      <c r="D70" s="44">
        <v>0</v>
      </c>
      <c r="E70" s="44">
        <v>0</v>
      </c>
    </row>
    <row r="72" spans="1:9" x14ac:dyDescent="0.2">
      <c r="A72" s="40" t="s">
        <v>175</v>
      </c>
      <c r="B72" s="40"/>
      <c r="C72" s="40"/>
      <c r="D72" s="40"/>
      <c r="E72" s="40"/>
      <c r="F72" s="40"/>
      <c r="G72" s="40"/>
      <c r="H72" s="40"/>
      <c r="I72" s="40"/>
    </row>
    <row r="73" spans="1:9" x14ac:dyDescent="0.2">
      <c r="A73" s="42" t="s">
        <v>105</v>
      </c>
      <c r="B73" s="42" t="s">
        <v>106</v>
      </c>
      <c r="C73" s="42" t="s">
        <v>107</v>
      </c>
      <c r="D73" s="42" t="s">
        <v>176</v>
      </c>
      <c r="E73" s="42" t="s">
        <v>177</v>
      </c>
      <c r="F73" s="42" t="s">
        <v>144</v>
      </c>
      <c r="G73" s="42" t="s">
        <v>156</v>
      </c>
      <c r="H73" s="42" t="s">
        <v>157</v>
      </c>
      <c r="I73" s="42" t="s">
        <v>602</v>
      </c>
    </row>
    <row r="74" spans="1:9" x14ac:dyDescent="0.2">
      <c r="A74" s="43">
        <v>1250</v>
      </c>
      <c r="B74" s="41" t="s">
        <v>178</v>
      </c>
      <c r="C74" s="44">
        <v>33635.94</v>
      </c>
      <c r="D74" s="44">
        <v>0</v>
      </c>
      <c r="E74" s="44">
        <v>23792.57</v>
      </c>
    </row>
    <row r="75" spans="1:9" x14ac:dyDescent="0.2">
      <c r="A75" s="43">
        <v>1251</v>
      </c>
      <c r="B75" s="41" t="s">
        <v>179</v>
      </c>
      <c r="C75" s="44">
        <v>0</v>
      </c>
      <c r="D75" s="44">
        <v>0</v>
      </c>
      <c r="E75" s="44">
        <v>0</v>
      </c>
    </row>
    <row r="76" spans="1:9" x14ac:dyDescent="0.2">
      <c r="A76" s="43">
        <v>1252</v>
      </c>
      <c r="B76" s="41" t="s">
        <v>180</v>
      </c>
      <c r="C76" s="44">
        <v>0</v>
      </c>
      <c r="D76" s="44">
        <v>0</v>
      </c>
      <c r="E76" s="44">
        <v>0</v>
      </c>
    </row>
    <row r="77" spans="1:9" x14ac:dyDescent="0.2">
      <c r="A77" s="43">
        <v>1253</v>
      </c>
      <c r="B77" s="41" t="s">
        <v>181</v>
      </c>
      <c r="C77" s="44">
        <v>0</v>
      </c>
      <c r="D77" s="44">
        <v>0</v>
      </c>
      <c r="E77" s="44">
        <v>0</v>
      </c>
    </row>
    <row r="78" spans="1:9" x14ac:dyDescent="0.2">
      <c r="A78" s="43">
        <v>1254</v>
      </c>
      <c r="B78" s="41" t="s">
        <v>182</v>
      </c>
      <c r="C78" s="44">
        <v>0</v>
      </c>
      <c r="D78" s="44">
        <v>0</v>
      </c>
      <c r="E78" s="44">
        <v>0</v>
      </c>
    </row>
    <row r="79" spans="1:9" x14ac:dyDescent="0.2">
      <c r="A79" s="43">
        <v>1259</v>
      </c>
      <c r="B79" s="41" t="s">
        <v>183</v>
      </c>
      <c r="C79" s="44">
        <v>0</v>
      </c>
      <c r="D79" s="44">
        <v>0</v>
      </c>
      <c r="E79" s="44">
        <v>0</v>
      </c>
    </row>
    <row r="80" spans="1:9" x14ac:dyDescent="0.2">
      <c r="A80" s="43">
        <v>1270</v>
      </c>
      <c r="B80" s="41" t="s">
        <v>184</v>
      </c>
      <c r="C80" s="44">
        <v>0</v>
      </c>
      <c r="D80" s="44">
        <v>0</v>
      </c>
      <c r="E80" s="44">
        <v>0</v>
      </c>
    </row>
    <row r="81" spans="1:8" x14ac:dyDescent="0.2">
      <c r="A81" s="43">
        <v>1271</v>
      </c>
      <c r="B81" s="41" t="s">
        <v>185</v>
      </c>
      <c r="C81" s="44">
        <v>0</v>
      </c>
      <c r="D81" s="44">
        <v>0</v>
      </c>
      <c r="E81" s="44">
        <v>0</v>
      </c>
    </row>
    <row r="82" spans="1:8" x14ac:dyDescent="0.2">
      <c r="A82" s="43">
        <v>1272</v>
      </c>
      <c r="B82" s="41" t="s">
        <v>186</v>
      </c>
      <c r="C82" s="44">
        <v>0</v>
      </c>
      <c r="D82" s="44">
        <v>0</v>
      </c>
      <c r="E82" s="44">
        <v>0</v>
      </c>
    </row>
    <row r="83" spans="1:8" x14ac:dyDescent="0.2">
      <c r="A83" s="43">
        <v>1273</v>
      </c>
      <c r="B83" s="41" t="s">
        <v>187</v>
      </c>
      <c r="C83" s="44">
        <v>0</v>
      </c>
      <c r="D83" s="44">
        <v>0</v>
      </c>
      <c r="E83" s="44">
        <v>0</v>
      </c>
    </row>
    <row r="84" spans="1:8" x14ac:dyDescent="0.2">
      <c r="A84" s="43">
        <v>1274</v>
      </c>
      <c r="B84" s="41" t="s">
        <v>188</v>
      </c>
      <c r="C84" s="44">
        <v>0</v>
      </c>
      <c r="D84" s="44">
        <v>0</v>
      </c>
      <c r="E84" s="44">
        <v>0</v>
      </c>
    </row>
    <row r="85" spans="1:8" x14ac:dyDescent="0.2">
      <c r="A85" s="43">
        <v>1275</v>
      </c>
      <c r="B85" s="41" t="s">
        <v>189</v>
      </c>
      <c r="C85" s="44">
        <v>0</v>
      </c>
      <c r="D85" s="44">
        <v>0</v>
      </c>
      <c r="E85" s="44">
        <v>0</v>
      </c>
    </row>
    <row r="86" spans="1:8" x14ac:dyDescent="0.2">
      <c r="A86" s="43">
        <v>1279</v>
      </c>
      <c r="B86" s="41" t="s">
        <v>190</v>
      </c>
      <c r="C86" s="44">
        <v>0</v>
      </c>
      <c r="D86" s="44">
        <v>0</v>
      </c>
      <c r="E86" s="44">
        <v>0</v>
      </c>
    </row>
    <row r="88" spans="1:8" x14ac:dyDescent="0.2">
      <c r="A88" s="40" t="s">
        <v>191</v>
      </c>
      <c r="B88" s="40"/>
      <c r="C88" s="40"/>
      <c r="D88" s="40"/>
      <c r="E88" s="40"/>
      <c r="F88" s="40"/>
      <c r="G88" s="40"/>
      <c r="H88" s="40"/>
    </row>
    <row r="89" spans="1:8" x14ac:dyDescent="0.2">
      <c r="A89" s="42" t="s">
        <v>105</v>
      </c>
      <c r="B89" s="42" t="s">
        <v>106</v>
      </c>
      <c r="C89" s="42" t="s">
        <v>107</v>
      </c>
      <c r="D89" s="42" t="s">
        <v>192</v>
      </c>
      <c r="E89" s="42"/>
      <c r="F89" s="42"/>
      <c r="G89" s="42"/>
      <c r="H89" s="42"/>
    </row>
    <row r="90" spans="1:8" x14ac:dyDescent="0.2">
      <c r="A90" s="43">
        <v>1160</v>
      </c>
      <c r="B90" s="41" t="s">
        <v>193</v>
      </c>
      <c r="C90" s="44">
        <v>0</v>
      </c>
    </row>
    <row r="91" spans="1:8" x14ac:dyDescent="0.2">
      <c r="A91" s="43">
        <v>1161</v>
      </c>
      <c r="B91" s="41" t="s">
        <v>194</v>
      </c>
      <c r="C91" s="44">
        <v>0</v>
      </c>
    </row>
    <row r="92" spans="1:8" x14ac:dyDescent="0.2">
      <c r="A92" s="43">
        <v>1162</v>
      </c>
      <c r="B92" s="41" t="s">
        <v>195</v>
      </c>
      <c r="C92" s="44">
        <v>0</v>
      </c>
    </row>
    <row r="94" spans="1:8" x14ac:dyDescent="0.2">
      <c r="A94" s="40" t="s">
        <v>196</v>
      </c>
      <c r="B94" s="40"/>
      <c r="C94" s="40"/>
      <c r="D94" s="40"/>
      <c r="E94" s="40"/>
      <c r="F94" s="40"/>
      <c r="G94" s="40"/>
      <c r="H94" s="40"/>
    </row>
    <row r="95" spans="1:8" x14ac:dyDescent="0.2">
      <c r="A95" s="42" t="s">
        <v>105</v>
      </c>
      <c r="B95" s="42" t="s">
        <v>106</v>
      </c>
      <c r="C95" s="42" t="s">
        <v>107</v>
      </c>
      <c r="D95" s="42" t="s">
        <v>122</v>
      </c>
      <c r="E95" s="42"/>
      <c r="F95" s="42"/>
      <c r="G95" s="42"/>
      <c r="H95" s="42"/>
    </row>
    <row r="96" spans="1:8" x14ac:dyDescent="0.2">
      <c r="A96" s="43">
        <v>1290</v>
      </c>
      <c r="B96" s="41" t="s">
        <v>197</v>
      </c>
      <c r="C96" s="44">
        <v>0</v>
      </c>
    </row>
    <row r="97" spans="1:8" x14ac:dyDescent="0.2">
      <c r="A97" s="43">
        <v>1291</v>
      </c>
      <c r="B97" s="41" t="s">
        <v>198</v>
      </c>
      <c r="C97" s="44">
        <v>0</v>
      </c>
    </row>
    <row r="98" spans="1:8" x14ac:dyDescent="0.2">
      <c r="A98" s="43">
        <v>1292</v>
      </c>
      <c r="B98" s="41" t="s">
        <v>199</v>
      </c>
      <c r="C98" s="44">
        <v>0</v>
      </c>
    </row>
    <row r="99" spans="1:8" x14ac:dyDescent="0.2">
      <c r="A99" s="43">
        <v>1293</v>
      </c>
      <c r="B99" s="41" t="s">
        <v>200</v>
      </c>
      <c r="C99" s="44">
        <v>0</v>
      </c>
    </row>
    <row r="101" spans="1:8" x14ac:dyDescent="0.2">
      <c r="A101" s="40" t="s">
        <v>201</v>
      </c>
      <c r="B101" s="40"/>
      <c r="C101" s="40"/>
      <c r="D101" s="40"/>
      <c r="E101" s="40"/>
      <c r="F101" s="40"/>
      <c r="G101" s="40"/>
      <c r="H101" s="40"/>
    </row>
    <row r="102" spans="1:8" x14ac:dyDescent="0.2">
      <c r="A102" s="42" t="s">
        <v>105</v>
      </c>
      <c r="B102" s="42" t="s">
        <v>106</v>
      </c>
      <c r="C102" s="42" t="s">
        <v>107</v>
      </c>
      <c r="D102" s="42" t="s">
        <v>118</v>
      </c>
      <c r="E102" s="42" t="s">
        <v>119</v>
      </c>
      <c r="F102" s="42" t="s">
        <v>120</v>
      </c>
      <c r="G102" s="42" t="s">
        <v>202</v>
      </c>
      <c r="H102" s="42" t="s">
        <v>203</v>
      </c>
    </row>
    <row r="103" spans="1:8" x14ac:dyDescent="0.2">
      <c r="A103" s="43">
        <v>2110</v>
      </c>
      <c r="B103" s="41" t="s">
        <v>204</v>
      </c>
      <c r="C103" s="44">
        <v>317862.84999999998</v>
      </c>
      <c r="D103" s="44">
        <v>0</v>
      </c>
      <c r="E103" s="44">
        <v>0</v>
      </c>
      <c r="F103" s="44">
        <v>0</v>
      </c>
      <c r="G103" s="44">
        <v>0</v>
      </c>
    </row>
    <row r="104" spans="1:8" x14ac:dyDescent="0.2">
      <c r="A104" s="43">
        <v>2111</v>
      </c>
      <c r="B104" s="41" t="s">
        <v>205</v>
      </c>
      <c r="C104" s="44">
        <v>180044.09</v>
      </c>
      <c r="D104" s="44">
        <v>0</v>
      </c>
      <c r="E104" s="44">
        <v>0</v>
      </c>
      <c r="F104" s="44">
        <v>0</v>
      </c>
      <c r="G104" s="44">
        <v>0</v>
      </c>
    </row>
    <row r="105" spans="1:8" x14ac:dyDescent="0.2">
      <c r="A105" s="43">
        <v>2112</v>
      </c>
      <c r="B105" s="41" t="s">
        <v>206</v>
      </c>
      <c r="C105" s="44">
        <v>3242.45</v>
      </c>
      <c r="D105" s="44">
        <v>0</v>
      </c>
      <c r="E105" s="44">
        <v>0</v>
      </c>
      <c r="F105" s="44">
        <v>0</v>
      </c>
      <c r="G105" s="44">
        <v>0</v>
      </c>
    </row>
    <row r="106" spans="1:8" x14ac:dyDescent="0.2">
      <c r="A106" s="43">
        <v>2113</v>
      </c>
      <c r="B106" s="41" t="s">
        <v>207</v>
      </c>
      <c r="C106" s="44">
        <v>0</v>
      </c>
      <c r="D106" s="44">
        <v>0</v>
      </c>
      <c r="E106" s="44">
        <v>0</v>
      </c>
      <c r="F106" s="44">
        <v>0</v>
      </c>
      <c r="G106" s="44">
        <v>0</v>
      </c>
    </row>
    <row r="107" spans="1:8" x14ac:dyDescent="0.2">
      <c r="A107" s="43">
        <v>2114</v>
      </c>
      <c r="B107" s="41" t="s">
        <v>208</v>
      </c>
      <c r="C107" s="44">
        <v>0</v>
      </c>
      <c r="D107" s="44">
        <v>0</v>
      </c>
      <c r="E107" s="44">
        <v>0</v>
      </c>
      <c r="F107" s="44">
        <v>0</v>
      </c>
      <c r="G107" s="44">
        <v>0</v>
      </c>
    </row>
    <row r="108" spans="1:8" x14ac:dyDescent="0.2">
      <c r="A108" s="43">
        <v>2115</v>
      </c>
      <c r="B108" s="41" t="s">
        <v>209</v>
      </c>
      <c r="C108" s="44">
        <v>0</v>
      </c>
      <c r="D108" s="44">
        <v>0</v>
      </c>
      <c r="E108" s="44">
        <v>0</v>
      </c>
      <c r="F108" s="44">
        <v>0</v>
      </c>
      <c r="G108" s="44">
        <v>0</v>
      </c>
    </row>
    <row r="109" spans="1:8" x14ac:dyDescent="0.2">
      <c r="A109" s="43">
        <v>2116</v>
      </c>
      <c r="B109" s="41" t="s">
        <v>210</v>
      </c>
      <c r="C109" s="44">
        <v>0</v>
      </c>
      <c r="D109" s="44">
        <v>0</v>
      </c>
      <c r="E109" s="44">
        <v>0</v>
      </c>
      <c r="F109" s="44">
        <v>0</v>
      </c>
      <c r="G109" s="44">
        <v>0</v>
      </c>
    </row>
    <row r="110" spans="1:8" x14ac:dyDescent="0.2">
      <c r="A110" s="43">
        <v>2117</v>
      </c>
      <c r="B110" s="41" t="s">
        <v>211</v>
      </c>
      <c r="C110" s="44">
        <v>134576.31</v>
      </c>
      <c r="D110" s="44">
        <v>0</v>
      </c>
      <c r="E110" s="44">
        <v>0</v>
      </c>
      <c r="F110" s="44">
        <v>0</v>
      </c>
      <c r="G110" s="44">
        <v>0</v>
      </c>
    </row>
    <row r="111" spans="1:8" x14ac:dyDescent="0.2">
      <c r="A111" s="43">
        <v>2118</v>
      </c>
      <c r="B111" s="41" t="s">
        <v>212</v>
      </c>
      <c r="C111" s="44">
        <v>0</v>
      </c>
      <c r="D111" s="44">
        <v>0</v>
      </c>
      <c r="E111" s="44">
        <v>0</v>
      </c>
      <c r="F111" s="44">
        <v>0</v>
      </c>
      <c r="G111" s="44">
        <v>0</v>
      </c>
    </row>
    <row r="112" spans="1:8" x14ac:dyDescent="0.2">
      <c r="A112" s="43">
        <v>2119</v>
      </c>
      <c r="B112" s="41" t="s">
        <v>213</v>
      </c>
      <c r="C112" s="44">
        <v>0</v>
      </c>
      <c r="D112" s="44">
        <v>0</v>
      </c>
      <c r="E112" s="44">
        <v>0</v>
      </c>
      <c r="F112" s="44">
        <v>0</v>
      </c>
      <c r="G112" s="44">
        <v>0</v>
      </c>
    </row>
    <row r="113" spans="1:8" x14ac:dyDescent="0.2">
      <c r="A113" s="43">
        <v>2120</v>
      </c>
      <c r="B113" s="41" t="s">
        <v>214</v>
      </c>
      <c r="C113" s="44">
        <v>0.12</v>
      </c>
      <c r="D113" s="44">
        <v>0</v>
      </c>
      <c r="E113" s="44">
        <v>0</v>
      </c>
      <c r="F113" s="44">
        <v>0</v>
      </c>
      <c r="G113" s="44">
        <v>0</v>
      </c>
    </row>
    <row r="114" spans="1:8" x14ac:dyDescent="0.2">
      <c r="A114" s="43">
        <v>2121</v>
      </c>
      <c r="B114" s="41" t="s">
        <v>215</v>
      </c>
      <c r="C114" s="44">
        <v>0</v>
      </c>
      <c r="D114" s="44">
        <v>0</v>
      </c>
      <c r="E114" s="44">
        <v>0</v>
      </c>
      <c r="F114" s="44">
        <v>0</v>
      </c>
      <c r="G114" s="44">
        <v>0</v>
      </c>
    </row>
    <row r="115" spans="1:8" x14ac:dyDescent="0.2">
      <c r="A115" s="43">
        <v>2122</v>
      </c>
      <c r="B115" s="41" t="s">
        <v>216</v>
      </c>
      <c r="C115" s="44">
        <v>0</v>
      </c>
      <c r="D115" s="44">
        <v>0</v>
      </c>
      <c r="E115" s="44">
        <v>0</v>
      </c>
      <c r="F115" s="44">
        <v>0</v>
      </c>
      <c r="G115" s="44">
        <v>0</v>
      </c>
    </row>
    <row r="116" spans="1:8" x14ac:dyDescent="0.2">
      <c r="A116" s="43">
        <v>2129</v>
      </c>
      <c r="B116" s="41" t="s">
        <v>217</v>
      </c>
      <c r="C116" s="44">
        <v>0</v>
      </c>
      <c r="D116" s="44">
        <v>0</v>
      </c>
      <c r="E116" s="44">
        <v>0</v>
      </c>
      <c r="F116" s="44">
        <v>0</v>
      </c>
      <c r="G116" s="44">
        <v>0</v>
      </c>
    </row>
    <row r="118" spans="1:8" x14ac:dyDescent="0.2">
      <c r="A118" s="40" t="s">
        <v>218</v>
      </c>
      <c r="B118" s="40"/>
      <c r="C118" s="40"/>
      <c r="D118" s="40"/>
      <c r="E118" s="40"/>
      <c r="F118" s="40"/>
      <c r="G118" s="40"/>
      <c r="H118" s="40"/>
    </row>
    <row r="119" spans="1:8" x14ac:dyDescent="0.2">
      <c r="A119" s="42" t="s">
        <v>105</v>
      </c>
      <c r="B119" s="42" t="s">
        <v>106</v>
      </c>
      <c r="C119" s="42" t="s">
        <v>107</v>
      </c>
      <c r="D119" s="42" t="s">
        <v>219</v>
      </c>
      <c r="E119" s="42" t="s">
        <v>122</v>
      </c>
      <c r="F119" s="42"/>
      <c r="G119" s="42"/>
      <c r="H119" s="42"/>
    </row>
    <row r="120" spans="1:8" x14ac:dyDescent="0.2">
      <c r="A120" s="43">
        <v>2160</v>
      </c>
      <c r="B120" s="41" t="s">
        <v>220</v>
      </c>
      <c r="C120" s="44">
        <v>0</v>
      </c>
    </row>
    <row r="121" spans="1:8" x14ac:dyDescent="0.2">
      <c r="A121" s="43">
        <v>2161</v>
      </c>
      <c r="B121" s="41" t="s">
        <v>221</v>
      </c>
      <c r="C121" s="44">
        <v>0</v>
      </c>
    </row>
    <row r="122" spans="1:8" x14ac:dyDescent="0.2">
      <c r="A122" s="43">
        <v>2162</v>
      </c>
      <c r="B122" s="41" t="s">
        <v>222</v>
      </c>
      <c r="C122" s="44">
        <v>0</v>
      </c>
    </row>
    <row r="123" spans="1:8" x14ac:dyDescent="0.2">
      <c r="A123" s="43">
        <v>2163</v>
      </c>
      <c r="B123" s="41" t="s">
        <v>223</v>
      </c>
      <c r="C123" s="44">
        <v>0</v>
      </c>
    </row>
    <row r="124" spans="1:8" x14ac:dyDescent="0.2">
      <c r="A124" s="43">
        <v>2164</v>
      </c>
      <c r="B124" s="41" t="s">
        <v>224</v>
      </c>
      <c r="C124" s="44">
        <v>0</v>
      </c>
    </row>
    <row r="125" spans="1:8" x14ac:dyDescent="0.2">
      <c r="A125" s="43">
        <v>2165</v>
      </c>
      <c r="B125" s="41" t="s">
        <v>225</v>
      </c>
      <c r="C125" s="44">
        <v>0</v>
      </c>
    </row>
    <row r="126" spans="1:8" x14ac:dyDescent="0.2">
      <c r="A126" s="43">
        <v>2166</v>
      </c>
      <c r="B126" s="41" t="s">
        <v>226</v>
      </c>
      <c r="C126" s="44">
        <v>0</v>
      </c>
    </row>
    <row r="127" spans="1:8" x14ac:dyDescent="0.2">
      <c r="A127" s="43">
        <v>2250</v>
      </c>
      <c r="B127" s="41" t="s">
        <v>227</v>
      </c>
      <c r="C127" s="44">
        <v>0</v>
      </c>
    </row>
    <row r="128" spans="1:8" x14ac:dyDescent="0.2">
      <c r="A128" s="43">
        <v>2251</v>
      </c>
      <c r="B128" s="41" t="s">
        <v>228</v>
      </c>
      <c r="C128" s="44">
        <v>0</v>
      </c>
    </row>
    <row r="129" spans="1:8" x14ac:dyDescent="0.2">
      <c r="A129" s="43">
        <v>2252</v>
      </c>
      <c r="B129" s="41" t="s">
        <v>229</v>
      </c>
      <c r="C129" s="44">
        <v>0</v>
      </c>
    </row>
    <row r="130" spans="1:8" x14ac:dyDescent="0.2">
      <c r="A130" s="43">
        <v>2253</v>
      </c>
      <c r="B130" s="41" t="s">
        <v>230</v>
      </c>
      <c r="C130" s="44">
        <v>0</v>
      </c>
    </row>
    <row r="131" spans="1:8" x14ac:dyDescent="0.2">
      <c r="A131" s="43">
        <v>2254</v>
      </c>
      <c r="B131" s="41" t="s">
        <v>231</v>
      </c>
      <c r="C131" s="44">
        <v>0</v>
      </c>
    </row>
    <row r="132" spans="1:8" x14ac:dyDescent="0.2">
      <c r="A132" s="43">
        <v>2255</v>
      </c>
      <c r="B132" s="41" t="s">
        <v>232</v>
      </c>
      <c r="C132" s="44">
        <v>0</v>
      </c>
    </row>
    <row r="133" spans="1:8" x14ac:dyDescent="0.2">
      <c r="A133" s="43">
        <v>2256</v>
      </c>
      <c r="B133" s="41" t="s">
        <v>233</v>
      </c>
      <c r="C133" s="44">
        <v>0</v>
      </c>
    </row>
    <row r="135" spans="1:8" x14ac:dyDescent="0.2">
      <c r="A135" s="40" t="s">
        <v>234</v>
      </c>
      <c r="B135" s="40"/>
      <c r="C135" s="40"/>
      <c r="D135" s="40"/>
      <c r="E135" s="40"/>
      <c r="F135" s="40"/>
      <c r="G135" s="40"/>
      <c r="H135" s="40"/>
    </row>
    <row r="136" spans="1:8" x14ac:dyDescent="0.2">
      <c r="A136" s="47" t="s">
        <v>105</v>
      </c>
      <c r="B136" s="47" t="s">
        <v>106</v>
      </c>
      <c r="C136" s="47" t="s">
        <v>107</v>
      </c>
      <c r="D136" s="47" t="s">
        <v>219</v>
      </c>
      <c r="E136" s="47" t="s">
        <v>122</v>
      </c>
      <c r="F136" s="47"/>
      <c r="G136" s="47"/>
      <c r="H136" s="47"/>
    </row>
    <row r="137" spans="1:8" x14ac:dyDescent="0.2">
      <c r="A137" s="43">
        <v>2159</v>
      </c>
      <c r="B137" s="41" t="s">
        <v>235</v>
      </c>
      <c r="C137" s="44">
        <v>0</v>
      </c>
    </row>
    <row r="138" spans="1:8" x14ac:dyDescent="0.2">
      <c r="A138" s="43">
        <v>2199</v>
      </c>
      <c r="B138" s="41" t="s">
        <v>236</v>
      </c>
      <c r="C138" s="44">
        <v>0</v>
      </c>
    </row>
    <row r="139" spans="1:8" x14ac:dyDescent="0.2">
      <c r="A139" s="43">
        <v>2240</v>
      </c>
      <c r="B139" s="41" t="s">
        <v>237</v>
      </c>
      <c r="C139" s="44">
        <v>0</v>
      </c>
    </row>
    <row r="140" spans="1:8" x14ac:dyDescent="0.2">
      <c r="A140" s="43">
        <v>2241</v>
      </c>
      <c r="B140" s="41" t="s">
        <v>238</v>
      </c>
      <c r="C140" s="44">
        <v>0</v>
      </c>
    </row>
    <row r="141" spans="1:8" x14ac:dyDescent="0.2">
      <c r="A141" s="43">
        <v>2242</v>
      </c>
      <c r="B141" s="41" t="s">
        <v>239</v>
      </c>
      <c r="C141" s="44">
        <v>0</v>
      </c>
    </row>
    <row r="142" spans="1:8" x14ac:dyDescent="0.2">
      <c r="A142" s="43">
        <v>2249</v>
      </c>
      <c r="B142" s="41" t="s">
        <v>240</v>
      </c>
      <c r="C142" s="44">
        <v>0</v>
      </c>
    </row>
    <row r="144" spans="1:8" x14ac:dyDescent="0.2">
      <c r="A144" s="189" t="s">
        <v>714</v>
      </c>
    </row>
  </sheetData>
  <mergeCells count="3">
    <mergeCell ref="A1:F1"/>
    <mergeCell ref="A2:F2"/>
    <mergeCell ref="A3:F3"/>
  </mergeCells>
  <pageMargins left="0.70866141732283472" right="0.70866141732283472" top="0.74803149606299213" bottom="0.74803149606299213" header="0.31496062992125984" footer="0.31496062992125984"/>
  <pageSetup paperSize="9" scale="59"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2"/>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16384" width="9.140625" style="41"/>
  </cols>
  <sheetData>
    <row r="1" spans="1:5" s="48" customFormat="1" x14ac:dyDescent="0.25">
      <c r="A1" s="809" t="s">
        <v>715</v>
      </c>
      <c r="B1" s="809"/>
      <c r="C1" s="809"/>
      <c r="D1" s="36" t="s">
        <v>98</v>
      </c>
      <c r="E1" s="37">
        <v>2020</v>
      </c>
    </row>
    <row r="2" spans="1:5" s="38" customFormat="1" x14ac:dyDescent="0.25">
      <c r="A2" s="809" t="s">
        <v>242</v>
      </c>
      <c r="B2" s="809"/>
      <c r="C2" s="809"/>
      <c r="D2" s="36" t="s">
        <v>100</v>
      </c>
      <c r="E2" s="37" t="s">
        <v>716</v>
      </c>
    </row>
    <row r="3" spans="1:5" s="38" customFormat="1" x14ac:dyDescent="0.25">
      <c r="A3" s="809" t="s">
        <v>717</v>
      </c>
      <c r="B3" s="809"/>
      <c r="C3" s="809"/>
      <c r="D3" s="36" t="s">
        <v>102</v>
      </c>
      <c r="E3" s="37">
        <v>4</v>
      </c>
    </row>
    <row r="4" spans="1:5" x14ac:dyDescent="0.2">
      <c r="A4" s="39" t="s">
        <v>103</v>
      </c>
      <c r="B4" s="40"/>
      <c r="C4" s="40"/>
      <c r="D4" s="40"/>
      <c r="E4" s="40"/>
    </row>
    <row r="6" spans="1:5" x14ac:dyDescent="0.2">
      <c r="A6" s="49" t="s">
        <v>243</v>
      </c>
      <c r="B6" s="49"/>
      <c r="C6" s="49"/>
      <c r="D6" s="49"/>
      <c r="E6" s="49"/>
    </row>
    <row r="7" spans="1:5" x14ac:dyDescent="0.2">
      <c r="A7" s="50" t="s">
        <v>105</v>
      </c>
      <c r="B7" s="50" t="s">
        <v>106</v>
      </c>
      <c r="C7" s="50" t="s">
        <v>107</v>
      </c>
      <c r="D7" s="50" t="s">
        <v>244</v>
      </c>
      <c r="E7" s="50"/>
    </row>
    <row r="8" spans="1:5" x14ac:dyDescent="0.2">
      <c r="A8" s="51">
        <v>4100</v>
      </c>
      <c r="B8" s="52" t="s">
        <v>245</v>
      </c>
      <c r="C8" s="53">
        <v>0</v>
      </c>
      <c r="D8" s="52"/>
      <c r="E8" s="54"/>
    </row>
    <row r="9" spans="1:5" x14ac:dyDescent="0.2">
      <c r="A9" s="51">
        <v>4110</v>
      </c>
      <c r="B9" s="52" t="s">
        <v>246</v>
      </c>
      <c r="C9" s="53">
        <v>0</v>
      </c>
      <c r="D9" s="52"/>
      <c r="E9" s="54"/>
    </row>
    <row r="10" spans="1:5" x14ac:dyDescent="0.2">
      <c r="A10" s="51">
        <v>4111</v>
      </c>
      <c r="B10" s="52" t="s">
        <v>247</v>
      </c>
      <c r="C10" s="53">
        <v>0</v>
      </c>
      <c r="D10" s="52"/>
      <c r="E10" s="54"/>
    </row>
    <row r="11" spans="1:5" x14ac:dyDescent="0.2">
      <c r="A11" s="51">
        <v>4112</v>
      </c>
      <c r="B11" s="52" t="s">
        <v>248</v>
      </c>
      <c r="C11" s="53">
        <v>0</v>
      </c>
      <c r="D11" s="52"/>
      <c r="E11" s="54"/>
    </row>
    <row r="12" spans="1:5" x14ac:dyDescent="0.2">
      <c r="A12" s="51">
        <v>4113</v>
      </c>
      <c r="B12" s="52" t="s">
        <v>249</v>
      </c>
      <c r="C12" s="53">
        <v>0</v>
      </c>
      <c r="D12" s="52"/>
      <c r="E12" s="54"/>
    </row>
    <row r="13" spans="1:5" x14ac:dyDescent="0.2">
      <c r="A13" s="51">
        <v>4114</v>
      </c>
      <c r="B13" s="52" t="s">
        <v>250</v>
      </c>
      <c r="C13" s="53">
        <v>0</v>
      </c>
      <c r="D13" s="52"/>
      <c r="E13" s="54"/>
    </row>
    <row r="14" spans="1:5" x14ac:dyDescent="0.2">
      <c r="A14" s="51">
        <v>4115</v>
      </c>
      <c r="B14" s="52" t="s">
        <v>251</v>
      </c>
      <c r="C14" s="53">
        <v>0</v>
      </c>
      <c r="D14" s="52"/>
      <c r="E14" s="54"/>
    </row>
    <row r="15" spans="1:5" x14ac:dyDescent="0.2">
      <c r="A15" s="51">
        <v>4116</v>
      </c>
      <c r="B15" s="52" t="s">
        <v>252</v>
      </c>
      <c r="C15" s="53">
        <v>0</v>
      </c>
      <c r="D15" s="52"/>
      <c r="E15" s="54"/>
    </row>
    <row r="16" spans="1:5" x14ac:dyDescent="0.2">
      <c r="A16" s="51">
        <v>4117</v>
      </c>
      <c r="B16" s="52" t="s">
        <v>253</v>
      </c>
      <c r="C16" s="53">
        <v>0</v>
      </c>
      <c r="D16" s="52"/>
      <c r="E16" s="54"/>
    </row>
    <row r="17" spans="1:5" ht="22.5" x14ac:dyDescent="0.2">
      <c r="A17" s="51">
        <v>4118</v>
      </c>
      <c r="B17" s="55" t="s">
        <v>254</v>
      </c>
      <c r="C17" s="53">
        <v>0</v>
      </c>
      <c r="D17" s="52"/>
      <c r="E17" s="54"/>
    </row>
    <row r="18" spans="1:5" x14ac:dyDescent="0.2">
      <c r="A18" s="51">
        <v>4119</v>
      </c>
      <c r="B18" s="52" t="s">
        <v>255</v>
      </c>
      <c r="C18" s="53">
        <v>0</v>
      </c>
      <c r="D18" s="52"/>
      <c r="E18" s="54"/>
    </row>
    <row r="19" spans="1:5" x14ac:dyDescent="0.2">
      <c r="A19" s="51">
        <v>4120</v>
      </c>
      <c r="B19" s="52" t="s">
        <v>256</v>
      </c>
      <c r="C19" s="53">
        <v>0</v>
      </c>
      <c r="D19" s="52"/>
      <c r="E19" s="54" t="s">
        <v>718</v>
      </c>
    </row>
    <row r="20" spans="1:5" x14ac:dyDescent="0.2">
      <c r="A20" s="51">
        <v>4121</v>
      </c>
      <c r="B20" s="52" t="s">
        <v>257</v>
      </c>
      <c r="C20" s="53">
        <v>0</v>
      </c>
      <c r="D20" s="52"/>
      <c r="E20" s="54"/>
    </row>
    <row r="21" spans="1:5" x14ac:dyDescent="0.2">
      <c r="A21" s="51">
        <v>4122</v>
      </c>
      <c r="B21" s="52" t="s">
        <v>258</v>
      </c>
      <c r="C21" s="53">
        <v>0</v>
      </c>
      <c r="D21" s="52"/>
      <c r="E21" s="54"/>
    </row>
    <row r="22" spans="1:5" x14ac:dyDescent="0.2">
      <c r="A22" s="51">
        <v>4123</v>
      </c>
      <c r="B22" s="52" t="s">
        <v>259</v>
      </c>
      <c r="C22" s="53">
        <v>0</v>
      </c>
      <c r="D22" s="52"/>
      <c r="E22" s="54"/>
    </row>
    <row r="23" spans="1:5" x14ac:dyDescent="0.2">
      <c r="A23" s="51">
        <v>4124</v>
      </c>
      <c r="B23" s="52" t="s">
        <v>260</v>
      </c>
      <c r="C23" s="53">
        <v>0</v>
      </c>
      <c r="D23" s="52"/>
      <c r="E23" s="54"/>
    </row>
    <row r="24" spans="1:5" x14ac:dyDescent="0.2">
      <c r="A24" s="51">
        <v>4129</v>
      </c>
      <c r="B24" s="52" t="s">
        <v>261</v>
      </c>
      <c r="C24" s="53">
        <v>0</v>
      </c>
      <c r="D24" s="52"/>
      <c r="E24" s="54"/>
    </row>
    <row r="25" spans="1:5" x14ac:dyDescent="0.2">
      <c r="A25" s="51">
        <v>4130</v>
      </c>
      <c r="B25" s="52" t="s">
        <v>262</v>
      </c>
      <c r="C25" s="53">
        <v>0</v>
      </c>
      <c r="D25" s="52"/>
      <c r="E25" s="54"/>
    </row>
    <row r="26" spans="1:5" x14ac:dyDescent="0.2">
      <c r="A26" s="51">
        <v>4131</v>
      </c>
      <c r="B26" s="52" t="s">
        <v>263</v>
      </c>
      <c r="C26" s="53">
        <v>0</v>
      </c>
      <c r="D26" s="52"/>
      <c r="E26" s="54"/>
    </row>
    <row r="27" spans="1:5" ht="22.5" x14ac:dyDescent="0.2">
      <c r="A27" s="51">
        <v>4132</v>
      </c>
      <c r="B27" s="55" t="s">
        <v>264</v>
      </c>
      <c r="C27" s="53">
        <v>0</v>
      </c>
      <c r="D27" s="52"/>
      <c r="E27" s="54"/>
    </row>
    <row r="28" spans="1:5" x14ac:dyDescent="0.2">
      <c r="A28" s="51">
        <v>4140</v>
      </c>
      <c r="B28" s="52" t="s">
        <v>265</v>
      </c>
      <c r="C28" s="53">
        <v>0</v>
      </c>
      <c r="D28" s="52"/>
      <c r="E28" s="54"/>
    </row>
    <row r="29" spans="1:5" x14ac:dyDescent="0.2">
      <c r="A29" s="51">
        <v>4141</v>
      </c>
      <c r="B29" s="52" t="s">
        <v>266</v>
      </c>
      <c r="C29" s="53">
        <v>0</v>
      </c>
      <c r="D29" s="52"/>
      <c r="E29" s="54"/>
    </row>
    <row r="30" spans="1:5" x14ac:dyDescent="0.2">
      <c r="A30" s="51">
        <v>4143</v>
      </c>
      <c r="B30" s="52" t="s">
        <v>267</v>
      </c>
      <c r="C30" s="53">
        <v>0</v>
      </c>
      <c r="D30" s="52"/>
      <c r="E30" s="54"/>
    </row>
    <row r="31" spans="1:5" x14ac:dyDescent="0.2">
      <c r="A31" s="51">
        <v>4144</v>
      </c>
      <c r="B31" s="52" t="s">
        <v>268</v>
      </c>
      <c r="C31" s="53">
        <v>0</v>
      </c>
      <c r="D31" s="52"/>
      <c r="E31" s="54"/>
    </row>
    <row r="32" spans="1:5" ht="22.5" x14ac:dyDescent="0.2">
      <c r="A32" s="51">
        <v>4145</v>
      </c>
      <c r="B32" s="55" t="s">
        <v>269</v>
      </c>
      <c r="C32" s="53">
        <v>0</v>
      </c>
      <c r="D32" s="52"/>
      <c r="E32" s="54"/>
    </row>
    <row r="33" spans="1:5" x14ac:dyDescent="0.2">
      <c r="A33" s="51">
        <v>4149</v>
      </c>
      <c r="B33" s="52" t="s">
        <v>270</v>
      </c>
      <c r="C33" s="53">
        <v>0</v>
      </c>
      <c r="D33" s="52"/>
      <c r="E33" s="54"/>
    </row>
    <row r="34" spans="1:5" x14ac:dyDescent="0.2">
      <c r="A34" s="51">
        <v>4150</v>
      </c>
      <c r="B34" s="52" t="s">
        <v>271</v>
      </c>
      <c r="C34" s="53">
        <v>0</v>
      </c>
      <c r="D34" s="52"/>
      <c r="E34" s="54"/>
    </row>
    <row r="35" spans="1:5" x14ac:dyDescent="0.2">
      <c r="A35" s="51">
        <v>4151</v>
      </c>
      <c r="B35" s="52" t="s">
        <v>271</v>
      </c>
      <c r="C35" s="53">
        <v>0</v>
      </c>
      <c r="D35" s="52"/>
      <c r="E35" s="54"/>
    </row>
    <row r="36" spans="1:5" ht="22.5" x14ac:dyDescent="0.2">
      <c r="A36" s="51">
        <v>4154</v>
      </c>
      <c r="B36" s="55" t="s">
        <v>272</v>
      </c>
      <c r="C36" s="53">
        <v>0</v>
      </c>
      <c r="D36" s="52"/>
      <c r="E36" s="54"/>
    </row>
    <row r="37" spans="1:5" x14ac:dyDescent="0.2">
      <c r="A37" s="51">
        <v>4160</v>
      </c>
      <c r="B37" s="52" t="s">
        <v>273</v>
      </c>
      <c r="C37" s="53">
        <v>0</v>
      </c>
      <c r="D37" s="52"/>
      <c r="E37" s="54"/>
    </row>
    <row r="38" spans="1:5" x14ac:dyDescent="0.2">
      <c r="A38" s="51">
        <v>4161</v>
      </c>
      <c r="B38" s="52" t="s">
        <v>274</v>
      </c>
      <c r="C38" s="53">
        <v>0</v>
      </c>
      <c r="D38" s="52"/>
      <c r="E38" s="54"/>
    </row>
    <row r="39" spans="1:5" x14ac:dyDescent="0.2">
      <c r="A39" s="51">
        <v>4162</v>
      </c>
      <c r="B39" s="52" t="s">
        <v>275</v>
      </c>
      <c r="C39" s="53">
        <v>0</v>
      </c>
      <c r="D39" s="52"/>
      <c r="E39" s="54"/>
    </row>
    <row r="40" spans="1:5" x14ac:dyDescent="0.2">
      <c r="A40" s="51">
        <v>4163</v>
      </c>
      <c r="B40" s="52" t="s">
        <v>276</v>
      </c>
      <c r="C40" s="53">
        <v>0</v>
      </c>
      <c r="D40" s="52"/>
      <c r="E40" s="54"/>
    </row>
    <row r="41" spans="1:5" x14ac:dyDescent="0.2">
      <c r="A41" s="51">
        <v>4164</v>
      </c>
      <c r="B41" s="52" t="s">
        <v>277</v>
      </c>
      <c r="C41" s="53">
        <v>0</v>
      </c>
      <c r="D41" s="52"/>
      <c r="E41" s="54"/>
    </row>
    <row r="42" spans="1:5" x14ac:dyDescent="0.2">
      <c r="A42" s="51">
        <v>4165</v>
      </c>
      <c r="B42" s="52" t="s">
        <v>278</v>
      </c>
      <c r="C42" s="53">
        <v>0</v>
      </c>
      <c r="D42" s="52"/>
      <c r="E42" s="54"/>
    </row>
    <row r="43" spans="1:5" ht="22.5" x14ac:dyDescent="0.2">
      <c r="A43" s="51">
        <v>4166</v>
      </c>
      <c r="B43" s="55" t="s">
        <v>279</v>
      </c>
      <c r="C43" s="53">
        <v>0</v>
      </c>
      <c r="D43" s="52"/>
      <c r="E43" s="54"/>
    </row>
    <row r="44" spans="1:5" x14ac:dyDescent="0.2">
      <c r="A44" s="51">
        <v>4168</v>
      </c>
      <c r="B44" s="52" t="s">
        <v>280</v>
      </c>
      <c r="C44" s="53">
        <v>0</v>
      </c>
      <c r="D44" s="52"/>
      <c r="E44" s="54"/>
    </row>
    <row r="45" spans="1:5" x14ac:dyDescent="0.2">
      <c r="A45" s="51">
        <v>4169</v>
      </c>
      <c r="B45" s="52" t="s">
        <v>281</v>
      </c>
      <c r="C45" s="53">
        <v>0</v>
      </c>
      <c r="D45" s="52"/>
      <c r="E45" s="54"/>
    </row>
    <row r="46" spans="1:5" x14ac:dyDescent="0.2">
      <c r="A46" s="51">
        <v>4170</v>
      </c>
      <c r="B46" s="52" t="s">
        <v>282</v>
      </c>
      <c r="C46" s="53">
        <v>0</v>
      </c>
      <c r="D46" s="52"/>
      <c r="E46" s="54"/>
    </row>
    <row r="47" spans="1:5" x14ac:dyDescent="0.2">
      <c r="A47" s="51">
        <v>4171</v>
      </c>
      <c r="B47" s="52" t="s">
        <v>283</v>
      </c>
      <c r="C47" s="53">
        <v>0</v>
      </c>
      <c r="D47" s="52"/>
      <c r="E47" s="54"/>
    </row>
    <row r="48" spans="1:5" x14ac:dyDescent="0.2">
      <c r="A48" s="51">
        <v>4172</v>
      </c>
      <c r="B48" s="52" t="s">
        <v>284</v>
      </c>
      <c r="C48" s="53">
        <v>0</v>
      </c>
      <c r="D48" s="52"/>
      <c r="E48" s="54"/>
    </row>
    <row r="49" spans="1:5" ht="22.5" x14ac:dyDescent="0.2">
      <c r="A49" s="51">
        <v>4173</v>
      </c>
      <c r="B49" s="55" t="s">
        <v>285</v>
      </c>
      <c r="C49" s="53">
        <v>0</v>
      </c>
      <c r="D49" s="52"/>
      <c r="E49" s="54"/>
    </row>
    <row r="50" spans="1:5" ht="22.5" x14ac:dyDescent="0.2">
      <c r="A50" s="51">
        <v>4174</v>
      </c>
      <c r="B50" s="55" t="s">
        <v>286</v>
      </c>
      <c r="C50" s="53">
        <v>0</v>
      </c>
      <c r="D50" s="52"/>
      <c r="E50" s="54"/>
    </row>
    <row r="51" spans="1:5" ht="22.5" x14ac:dyDescent="0.2">
      <c r="A51" s="51">
        <v>4175</v>
      </c>
      <c r="B51" s="55" t="s">
        <v>287</v>
      </c>
      <c r="C51" s="53">
        <v>0</v>
      </c>
      <c r="D51" s="52"/>
      <c r="E51" s="54"/>
    </row>
    <row r="52" spans="1:5" ht="22.5" x14ac:dyDescent="0.2">
      <c r="A52" s="51">
        <v>4176</v>
      </c>
      <c r="B52" s="55" t="s">
        <v>288</v>
      </c>
      <c r="C52" s="53">
        <v>0</v>
      </c>
      <c r="D52" s="52"/>
      <c r="E52" s="54"/>
    </row>
    <row r="53" spans="1:5" ht="22.5" x14ac:dyDescent="0.2">
      <c r="A53" s="51">
        <v>4177</v>
      </c>
      <c r="B53" s="55" t="s">
        <v>289</v>
      </c>
      <c r="C53" s="53">
        <v>0</v>
      </c>
      <c r="D53" s="52"/>
      <c r="E53" s="54"/>
    </row>
    <row r="54" spans="1:5" ht="22.5" x14ac:dyDescent="0.2">
      <c r="A54" s="51">
        <v>4178</v>
      </c>
      <c r="B54" s="55" t="s">
        <v>290</v>
      </c>
      <c r="C54" s="53">
        <v>0</v>
      </c>
      <c r="D54" s="52"/>
      <c r="E54" s="54"/>
    </row>
    <row r="55" spans="1:5" x14ac:dyDescent="0.2">
      <c r="A55" s="51"/>
      <c r="B55" s="55"/>
      <c r="C55" s="53"/>
      <c r="D55" s="52"/>
      <c r="E55" s="54"/>
    </row>
    <row r="56" spans="1:5" x14ac:dyDescent="0.2">
      <c r="A56" s="49" t="s">
        <v>291</v>
      </c>
      <c r="B56" s="49"/>
      <c r="C56" s="49"/>
      <c r="D56" s="49"/>
      <c r="E56" s="49"/>
    </row>
    <row r="57" spans="1:5" x14ac:dyDescent="0.2">
      <c r="A57" s="50" t="s">
        <v>105</v>
      </c>
      <c r="B57" s="50" t="s">
        <v>106</v>
      </c>
      <c r="C57" s="50" t="s">
        <v>107</v>
      </c>
      <c r="D57" s="50" t="s">
        <v>244</v>
      </c>
      <c r="E57" s="50"/>
    </row>
    <row r="58" spans="1:5" ht="33.75" x14ac:dyDescent="0.2">
      <c r="A58" s="51">
        <v>4200</v>
      </c>
      <c r="B58" s="55" t="s">
        <v>292</v>
      </c>
      <c r="C58" s="53">
        <v>0</v>
      </c>
      <c r="D58" s="52"/>
      <c r="E58" s="54"/>
    </row>
    <row r="59" spans="1:5" ht="22.5" x14ac:dyDescent="0.2">
      <c r="A59" s="51">
        <v>4210</v>
      </c>
      <c r="B59" s="55" t="s">
        <v>293</v>
      </c>
      <c r="C59" s="53">
        <v>0</v>
      </c>
      <c r="D59" s="52"/>
      <c r="E59" s="54"/>
    </row>
    <row r="60" spans="1:5" x14ac:dyDescent="0.2">
      <c r="A60" s="51">
        <v>4211</v>
      </c>
      <c r="B60" s="52" t="s">
        <v>294</v>
      </c>
      <c r="C60" s="53">
        <v>0</v>
      </c>
      <c r="D60" s="52"/>
      <c r="E60" s="54"/>
    </row>
    <row r="61" spans="1:5" x14ac:dyDescent="0.2">
      <c r="A61" s="51">
        <v>4212</v>
      </c>
      <c r="B61" s="52" t="s">
        <v>295</v>
      </c>
      <c r="C61" s="53">
        <v>0</v>
      </c>
      <c r="D61" s="52"/>
      <c r="E61" s="54"/>
    </row>
    <row r="62" spans="1:5" x14ac:dyDescent="0.2">
      <c r="A62" s="51">
        <v>4213</v>
      </c>
      <c r="B62" s="52" t="s">
        <v>296</v>
      </c>
      <c r="C62" s="53">
        <v>0</v>
      </c>
      <c r="D62" s="52"/>
      <c r="E62" s="54"/>
    </row>
    <row r="63" spans="1:5" x14ac:dyDescent="0.2">
      <c r="A63" s="51">
        <v>4214</v>
      </c>
      <c r="B63" s="52" t="s">
        <v>297</v>
      </c>
      <c r="C63" s="53">
        <v>0</v>
      </c>
      <c r="D63" s="52"/>
      <c r="E63" s="54" t="s">
        <v>718</v>
      </c>
    </row>
    <row r="64" spans="1:5" x14ac:dyDescent="0.2">
      <c r="A64" s="51">
        <v>4215</v>
      </c>
      <c r="B64" s="52" t="s">
        <v>298</v>
      </c>
      <c r="C64" s="53">
        <v>0</v>
      </c>
      <c r="D64" s="52"/>
      <c r="E64" s="54"/>
    </row>
    <row r="65" spans="1:5" x14ac:dyDescent="0.2">
      <c r="A65" s="51">
        <v>4220</v>
      </c>
      <c r="B65" s="52" t="s">
        <v>299</v>
      </c>
      <c r="C65" s="53">
        <v>0</v>
      </c>
      <c r="D65" s="52"/>
      <c r="E65" s="54"/>
    </row>
    <row r="66" spans="1:5" x14ac:dyDescent="0.2">
      <c r="A66" s="51">
        <v>4221</v>
      </c>
      <c r="B66" s="52" t="s">
        <v>300</v>
      </c>
      <c r="C66" s="53">
        <v>0</v>
      </c>
      <c r="D66" s="52"/>
      <c r="E66" s="54"/>
    </row>
    <row r="67" spans="1:5" x14ac:dyDescent="0.2">
      <c r="A67" s="51">
        <v>4223</v>
      </c>
      <c r="B67" s="52" t="s">
        <v>301</v>
      </c>
      <c r="C67" s="53">
        <v>0</v>
      </c>
      <c r="D67" s="52"/>
      <c r="E67" s="54"/>
    </row>
    <row r="68" spans="1:5" x14ac:dyDescent="0.2">
      <c r="A68" s="51">
        <v>4225</v>
      </c>
      <c r="B68" s="52" t="s">
        <v>302</v>
      </c>
      <c r="C68" s="53">
        <v>0</v>
      </c>
      <c r="D68" s="52"/>
      <c r="E68" s="54"/>
    </row>
    <row r="69" spans="1:5" x14ac:dyDescent="0.2">
      <c r="A69" s="51">
        <v>4227</v>
      </c>
      <c r="B69" s="52" t="s">
        <v>303</v>
      </c>
      <c r="C69" s="53">
        <v>0</v>
      </c>
      <c r="D69" s="52"/>
      <c r="E69" s="54"/>
    </row>
    <row r="70" spans="1:5" x14ac:dyDescent="0.2">
      <c r="A70" s="54"/>
      <c r="B70" s="54"/>
      <c r="C70" s="54"/>
      <c r="D70" s="54"/>
      <c r="E70" s="54"/>
    </row>
    <row r="71" spans="1:5" x14ac:dyDescent="0.2">
      <c r="A71" s="49" t="s">
        <v>647</v>
      </c>
      <c r="B71" s="49"/>
      <c r="C71" s="49"/>
      <c r="D71" s="49"/>
      <c r="E71" s="49"/>
    </row>
    <row r="72" spans="1:5" x14ac:dyDescent="0.2">
      <c r="A72" s="50" t="s">
        <v>105</v>
      </c>
      <c r="B72" s="50" t="s">
        <v>106</v>
      </c>
      <c r="C72" s="50" t="s">
        <v>107</v>
      </c>
      <c r="D72" s="50" t="s">
        <v>219</v>
      </c>
      <c r="E72" s="50" t="s">
        <v>122</v>
      </c>
    </row>
    <row r="73" spans="1:5" x14ac:dyDescent="0.2">
      <c r="A73" s="56">
        <v>4300</v>
      </c>
      <c r="B73" s="52" t="s">
        <v>305</v>
      </c>
      <c r="C73" s="53">
        <v>0</v>
      </c>
      <c r="D73" s="52"/>
      <c r="E73" s="52"/>
    </row>
    <row r="74" spans="1:5" x14ac:dyDescent="0.2">
      <c r="A74" s="56">
        <v>4310</v>
      </c>
      <c r="B74" s="52" t="s">
        <v>306</v>
      </c>
      <c r="C74" s="53">
        <v>0</v>
      </c>
      <c r="D74" s="52"/>
      <c r="E74" s="52"/>
    </row>
    <row r="75" spans="1:5" x14ac:dyDescent="0.2">
      <c r="A75" s="56">
        <v>4311</v>
      </c>
      <c r="B75" s="52" t="s">
        <v>307</v>
      </c>
      <c r="C75" s="53">
        <v>0</v>
      </c>
      <c r="D75" s="52"/>
      <c r="E75" s="52"/>
    </row>
    <row r="76" spans="1:5" x14ac:dyDescent="0.2">
      <c r="A76" s="56">
        <v>4319</v>
      </c>
      <c r="B76" s="52" t="s">
        <v>308</v>
      </c>
      <c r="C76" s="53">
        <v>0</v>
      </c>
      <c r="D76" s="52"/>
      <c r="E76" s="52"/>
    </row>
    <row r="77" spans="1:5" x14ac:dyDescent="0.2">
      <c r="A77" s="56">
        <v>4320</v>
      </c>
      <c r="B77" s="52" t="s">
        <v>309</v>
      </c>
      <c r="C77" s="53">
        <v>0</v>
      </c>
      <c r="D77" s="52"/>
      <c r="E77" s="52"/>
    </row>
    <row r="78" spans="1:5" x14ac:dyDescent="0.2">
      <c r="A78" s="56">
        <v>4321</v>
      </c>
      <c r="B78" s="52" t="s">
        <v>310</v>
      </c>
      <c r="C78" s="53">
        <v>0</v>
      </c>
      <c r="D78" s="52"/>
      <c r="E78" s="52"/>
    </row>
    <row r="79" spans="1:5" x14ac:dyDescent="0.2">
      <c r="A79" s="56">
        <v>4322</v>
      </c>
      <c r="B79" s="52" t="s">
        <v>311</v>
      </c>
      <c r="C79" s="53">
        <v>0</v>
      </c>
      <c r="D79" s="52"/>
      <c r="E79" s="52"/>
    </row>
    <row r="80" spans="1:5" x14ac:dyDescent="0.2">
      <c r="A80" s="56">
        <v>4323</v>
      </c>
      <c r="B80" s="52" t="s">
        <v>312</v>
      </c>
      <c r="C80" s="53">
        <v>0</v>
      </c>
      <c r="D80" s="52"/>
      <c r="E80" s="52"/>
    </row>
    <row r="81" spans="1:5" x14ac:dyDescent="0.2">
      <c r="A81" s="56">
        <v>4324</v>
      </c>
      <c r="B81" s="52" t="s">
        <v>313</v>
      </c>
      <c r="C81" s="53">
        <v>0</v>
      </c>
      <c r="D81" s="52"/>
      <c r="E81" s="52"/>
    </row>
    <row r="82" spans="1:5" x14ac:dyDescent="0.2">
      <c r="A82" s="56">
        <v>4325</v>
      </c>
      <c r="B82" s="52" t="s">
        <v>314</v>
      </c>
      <c r="C82" s="53">
        <v>0</v>
      </c>
      <c r="D82" s="52"/>
      <c r="E82" s="52"/>
    </row>
    <row r="83" spans="1:5" x14ac:dyDescent="0.2">
      <c r="A83" s="56">
        <v>4330</v>
      </c>
      <c r="B83" s="52" t="s">
        <v>315</v>
      </c>
      <c r="C83" s="53">
        <v>0</v>
      </c>
      <c r="D83" s="52"/>
      <c r="E83" s="52" t="s">
        <v>718</v>
      </c>
    </row>
    <row r="84" spans="1:5" x14ac:dyDescent="0.2">
      <c r="A84" s="56">
        <v>4331</v>
      </c>
      <c r="B84" s="52" t="s">
        <v>315</v>
      </c>
      <c r="C84" s="53">
        <v>0</v>
      </c>
      <c r="D84" s="52"/>
      <c r="E84" s="52"/>
    </row>
    <row r="85" spans="1:5" x14ac:dyDescent="0.2">
      <c r="A85" s="56">
        <v>4340</v>
      </c>
      <c r="B85" s="52" t="s">
        <v>316</v>
      </c>
      <c r="C85" s="53">
        <v>0</v>
      </c>
      <c r="D85" s="52"/>
      <c r="E85" s="52"/>
    </row>
    <row r="86" spans="1:5" x14ac:dyDescent="0.2">
      <c r="A86" s="56">
        <v>4341</v>
      </c>
      <c r="B86" s="52" t="s">
        <v>316</v>
      </c>
      <c r="C86" s="53">
        <v>0</v>
      </c>
      <c r="D86" s="52"/>
      <c r="E86" s="52"/>
    </row>
    <row r="87" spans="1:5" x14ac:dyDescent="0.2">
      <c r="A87" s="56">
        <v>4390</v>
      </c>
      <c r="B87" s="52" t="s">
        <v>317</v>
      </c>
      <c r="C87" s="53">
        <v>0</v>
      </c>
      <c r="D87" s="52"/>
      <c r="E87" s="52"/>
    </row>
    <row r="88" spans="1:5" x14ac:dyDescent="0.2">
      <c r="A88" s="56">
        <v>4392</v>
      </c>
      <c r="B88" s="52" t="s">
        <v>318</v>
      </c>
      <c r="C88" s="53">
        <v>0</v>
      </c>
      <c r="D88" s="52"/>
      <c r="E88" s="52"/>
    </row>
    <row r="89" spans="1:5" x14ac:dyDescent="0.2">
      <c r="A89" s="56">
        <v>4393</v>
      </c>
      <c r="B89" s="52" t="s">
        <v>319</v>
      </c>
      <c r="C89" s="53">
        <v>0</v>
      </c>
      <c r="D89" s="52"/>
      <c r="E89" s="52"/>
    </row>
    <row r="90" spans="1:5" x14ac:dyDescent="0.2">
      <c r="A90" s="56">
        <v>4394</v>
      </c>
      <c r="B90" s="52" t="s">
        <v>320</v>
      </c>
      <c r="C90" s="53">
        <v>0</v>
      </c>
      <c r="D90" s="52"/>
      <c r="E90" s="52"/>
    </row>
    <row r="91" spans="1:5" x14ac:dyDescent="0.2">
      <c r="A91" s="56">
        <v>4395</v>
      </c>
      <c r="B91" s="52" t="s">
        <v>321</v>
      </c>
      <c r="C91" s="53">
        <v>0</v>
      </c>
      <c r="D91" s="52"/>
      <c r="E91" s="52"/>
    </row>
    <row r="92" spans="1:5" x14ac:dyDescent="0.2">
      <c r="A92" s="56">
        <v>4396</v>
      </c>
      <c r="B92" s="52" t="s">
        <v>322</v>
      </c>
      <c r="C92" s="53">
        <v>0</v>
      </c>
      <c r="D92" s="52"/>
      <c r="E92" s="52"/>
    </row>
    <row r="93" spans="1:5" x14ac:dyDescent="0.2">
      <c r="A93" s="56">
        <v>4397</v>
      </c>
      <c r="B93" s="52" t="s">
        <v>323</v>
      </c>
      <c r="C93" s="53">
        <v>0</v>
      </c>
      <c r="D93" s="52"/>
      <c r="E93" s="52"/>
    </row>
    <row r="94" spans="1:5" x14ac:dyDescent="0.2">
      <c r="A94" s="56">
        <v>4399</v>
      </c>
      <c r="B94" s="52" t="s">
        <v>317</v>
      </c>
      <c r="C94" s="53">
        <v>0</v>
      </c>
      <c r="D94" s="52"/>
      <c r="E94" s="52"/>
    </row>
    <row r="95" spans="1:5" x14ac:dyDescent="0.2">
      <c r="A95" s="54"/>
      <c r="B95" s="54"/>
      <c r="C95" s="54"/>
      <c r="D95" s="54"/>
      <c r="E95" s="54"/>
    </row>
    <row r="96" spans="1:5" x14ac:dyDescent="0.2">
      <c r="A96" s="49" t="s">
        <v>324</v>
      </c>
      <c r="B96" s="49"/>
      <c r="C96" s="49"/>
      <c r="D96" s="49"/>
      <c r="E96" s="49"/>
    </row>
    <row r="97" spans="1:5" x14ac:dyDescent="0.2">
      <c r="A97" s="50" t="s">
        <v>105</v>
      </c>
      <c r="B97" s="50" t="s">
        <v>106</v>
      </c>
      <c r="C97" s="50" t="s">
        <v>107</v>
      </c>
      <c r="D97" s="50" t="s">
        <v>325</v>
      </c>
      <c r="E97" s="50" t="s">
        <v>122</v>
      </c>
    </row>
    <row r="98" spans="1:5" x14ac:dyDescent="0.2">
      <c r="A98" s="56">
        <v>5000</v>
      </c>
      <c r="B98" s="52" t="s">
        <v>326</v>
      </c>
      <c r="C98" s="53">
        <v>0</v>
      </c>
      <c r="D98" s="57" t="e">
        <v>#DIV/0!</v>
      </c>
      <c r="E98" s="52"/>
    </row>
    <row r="99" spans="1:5" x14ac:dyDescent="0.2">
      <c r="A99" s="56">
        <v>5100</v>
      </c>
      <c r="B99" s="52" t="s">
        <v>327</v>
      </c>
      <c r="C99" s="53">
        <v>0</v>
      </c>
      <c r="D99" s="57" t="e">
        <v>#DIV/0!</v>
      </c>
      <c r="E99" s="52"/>
    </row>
    <row r="100" spans="1:5" x14ac:dyDescent="0.2">
      <c r="A100" s="56">
        <v>5110</v>
      </c>
      <c r="B100" s="52" t="s">
        <v>328</v>
      </c>
      <c r="C100" s="53">
        <v>0</v>
      </c>
      <c r="D100" s="57" t="e">
        <v>#DIV/0!</v>
      </c>
      <c r="E100" s="52"/>
    </row>
    <row r="101" spans="1:5" x14ac:dyDescent="0.2">
      <c r="A101" s="56">
        <v>5111</v>
      </c>
      <c r="B101" s="52" t="s">
        <v>329</v>
      </c>
      <c r="C101" s="53">
        <v>0</v>
      </c>
      <c r="D101" s="57" t="e">
        <v>#DIV/0!</v>
      </c>
      <c r="E101" s="52"/>
    </row>
    <row r="102" spans="1:5" x14ac:dyDescent="0.2">
      <c r="A102" s="56">
        <v>5112</v>
      </c>
      <c r="B102" s="52" t="s">
        <v>330</v>
      </c>
      <c r="C102" s="53">
        <v>0</v>
      </c>
      <c r="D102" s="57" t="e">
        <v>#DIV/0!</v>
      </c>
      <c r="E102" s="52"/>
    </row>
    <row r="103" spans="1:5" x14ac:dyDescent="0.2">
      <c r="A103" s="56">
        <v>5113</v>
      </c>
      <c r="B103" s="52" t="s">
        <v>331</v>
      </c>
      <c r="C103" s="53">
        <v>0</v>
      </c>
      <c r="D103" s="57" t="e">
        <v>#DIV/0!</v>
      </c>
      <c r="E103" s="52"/>
    </row>
    <row r="104" spans="1:5" x14ac:dyDescent="0.2">
      <c r="A104" s="56">
        <v>5114</v>
      </c>
      <c r="B104" s="52" t="s">
        <v>332</v>
      </c>
      <c r="C104" s="53">
        <v>0</v>
      </c>
      <c r="D104" s="57" t="e">
        <v>#DIV/0!</v>
      </c>
      <c r="E104" s="52"/>
    </row>
    <row r="105" spans="1:5" x14ac:dyDescent="0.2">
      <c r="A105" s="56">
        <v>5115</v>
      </c>
      <c r="B105" s="52" t="s">
        <v>333</v>
      </c>
      <c r="C105" s="53">
        <v>0</v>
      </c>
      <c r="D105" s="57" t="e">
        <v>#DIV/0!</v>
      </c>
      <c r="E105" s="52"/>
    </row>
    <row r="106" spans="1:5" x14ac:dyDescent="0.2">
      <c r="A106" s="56">
        <v>5116</v>
      </c>
      <c r="B106" s="52" t="s">
        <v>334</v>
      </c>
      <c r="C106" s="53">
        <v>0</v>
      </c>
      <c r="D106" s="57" t="e">
        <v>#DIV/0!</v>
      </c>
      <c r="E106" s="52"/>
    </row>
    <row r="107" spans="1:5" x14ac:dyDescent="0.2">
      <c r="A107" s="56">
        <v>5120</v>
      </c>
      <c r="B107" s="52" t="s">
        <v>335</v>
      </c>
      <c r="C107" s="53">
        <v>0</v>
      </c>
      <c r="D107" s="57" t="e">
        <v>#DIV/0!</v>
      </c>
      <c r="E107" s="52"/>
    </row>
    <row r="108" spans="1:5" x14ac:dyDescent="0.2">
      <c r="A108" s="56">
        <v>5121</v>
      </c>
      <c r="B108" s="52" t="s">
        <v>336</v>
      </c>
      <c r="C108" s="53">
        <v>0</v>
      </c>
      <c r="D108" s="57" t="e">
        <v>#DIV/0!</v>
      </c>
      <c r="E108" s="52"/>
    </row>
    <row r="109" spans="1:5" x14ac:dyDescent="0.2">
      <c r="A109" s="56">
        <v>5122</v>
      </c>
      <c r="B109" s="52" t="s">
        <v>337</v>
      </c>
      <c r="C109" s="53">
        <v>0</v>
      </c>
      <c r="D109" s="57" t="e">
        <v>#DIV/0!</v>
      </c>
      <c r="E109" s="52"/>
    </row>
    <row r="110" spans="1:5" x14ac:dyDescent="0.2">
      <c r="A110" s="56">
        <v>5123</v>
      </c>
      <c r="B110" s="52" t="s">
        <v>338</v>
      </c>
      <c r="C110" s="53">
        <v>0</v>
      </c>
      <c r="D110" s="57" t="e">
        <v>#DIV/0!</v>
      </c>
      <c r="E110" s="52"/>
    </row>
    <row r="111" spans="1:5" x14ac:dyDescent="0.2">
      <c r="A111" s="56">
        <v>5124</v>
      </c>
      <c r="B111" s="52" t="s">
        <v>339</v>
      </c>
      <c r="C111" s="53">
        <v>0</v>
      </c>
      <c r="D111" s="57" t="e">
        <v>#DIV/0!</v>
      </c>
      <c r="E111" s="52"/>
    </row>
    <row r="112" spans="1:5" x14ac:dyDescent="0.2">
      <c r="A112" s="56">
        <v>5125</v>
      </c>
      <c r="B112" s="52" t="s">
        <v>340</v>
      </c>
      <c r="C112" s="53">
        <v>0</v>
      </c>
      <c r="D112" s="57" t="e">
        <v>#DIV/0!</v>
      </c>
      <c r="E112" s="52" t="s">
        <v>718</v>
      </c>
    </row>
    <row r="113" spans="1:5" x14ac:dyDescent="0.2">
      <c r="A113" s="56">
        <v>5126</v>
      </c>
      <c r="B113" s="52" t="s">
        <v>341</v>
      </c>
      <c r="C113" s="53">
        <v>0</v>
      </c>
      <c r="D113" s="57" t="e">
        <v>#DIV/0!</v>
      </c>
      <c r="E113" s="52"/>
    </row>
    <row r="114" spans="1:5" x14ac:dyDescent="0.2">
      <c r="A114" s="56">
        <v>5127</v>
      </c>
      <c r="B114" s="52" t="s">
        <v>342</v>
      </c>
      <c r="C114" s="53">
        <v>0</v>
      </c>
      <c r="D114" s="57" t="e">
        <v>#DIV/0!</v>
      </c>
      <c r="E114" s="52"/>
    </row>
    <row r="115" spans="1:5" x14ac:dyDescent="0.2">
      <c r="A115" s="56">
        <v>5128</v>
      </c>
      <c r="B115" s="52" t="s">
        <v>343</v>
      </c>
      <c r="C115" s="53">
        <v>0</v>
      </c>
      <c r="D115" s="57" t="e">
        <v>#DIV/0!</v>
      </c>
      <c r="E115" s="52"/>
    </row>
    <row r="116" spans="1:5" x14ac:dyDescent="0.2">
      <c r="A116" s="56">
        <v>5129</v>
      </c>
      <c r="B116" s="52" t="s">
        <v>344</v>
      </c>
      <c r="C116" s="53">
        <v>0</v>
      </c>
      <c r="D116" s="57" t="e">
        <v>#DIV/0!</v>
      </c>
      <c r="E116" s="52"/>
    </row>
    <row r="117" spans="1:5" x14ac:dyDescent="0.2">
      <c r="A117" s="56">
        <v>5130</v>
      </c>
      <c r="B117" s="52" t="s">
        <v>345</v>
      </c>
      <c r="C117" s="53">
        <v>0</v>
      </c>
      <c r="D117" s="57" t="e">
        <v>#DIV/0!</v>
      </c>
      <c r="E117" s="52"/>
    </row>
    <row r="118" spans="1:5" x14ac:dyDescent="0.2">
      <c r="A118" s="56">
        <v>5131</v>
      </c>
      <c r="B118" s="52" t="s">
        <v>346</v>
      </c>
      <c r="C118" s="53">
        <v>0</v>
      </c>
      <c r="D118" s="57" t="e">
        <v>#DIV/0!</v>
      </c>
      <c r="E118" s="52"/>
    </row>
    <row r="119" spans="1:5" x14ac:dyDescent="0.2">
      <c r="A119" s="56">
        <v>5132</v>
      </c>
      <c r="B119" s="52" t="s">
        <v>347</v>
      </c>
      <c r="C119" s="53">
        <v>0</v>
      </c>
      <c r="D119" s="57" t="e">
        <v>#DIV/0!</v>
      </c>
      <c r="E119" s="52"/>
    </row>
    <row r="120" spans="1:5" x14ac:dyDescent="0.2">
      <c r="A120" s="56">
        <v>5133</v>
      </c>
      <c r="B120" s="52" t="s">
        <v>348</v>
      </c>
      <c r="C120" s="53">
        <v>0</v>
      </c>
      <c r="D120" s="57" t="e">
        <v>#DIV/0!</v>
      </c>
      <c r="E120" s="52"/>
    </row>
    <row r="121" spans="1:5" x14ac:dyDescent="0.2">
      <c r="A121" s="56">
        <v>5134</v>
      </c>
      <c r="B121" s="52" t="s">
        <v>349</v>
      </c>
      <c r="C121" s="53">
        <v>0</v>
      </c>
      <c r="D121" s="57" t="e">
        <v>#DIV/0!</v>
      </c>
      <c r="E121" s="52"/>
    </row>
    <row r="122" spans="1:5" x14ac:dyDescent="0.2">
      <c r="A122" s="56">
        <v>5135</v>
      </c>
      <c r="B122" s="52" t="s">
        <v>350</v>
      </c>
      <c r="C122" s="53">
        <v>0</v>
      </c>
      <c r="D122" s="57" t="e">
        <v>#DIV/0!</v>
      </c>
      <c r="E122" s="52"/>
    </row>
    <row r="123" spans="1:5" x14ac:dyDescent="0.2">
      <c r="A123" s="56">
        <v>5136</v>
      </c>
      <c r="B123" s="52" t="s">
        <v>351</v>
      </c>
      <c r="C123" s="53">
        <v>0</v>
      </c>
      <c r="D123" s="57" t="e">
        <v>#DIV/0!</v>
      </c>
      <c r="E123" s="52"/>
    </row>
    <row r="124" spans="1:5" x14ac:dyDescent="0.2">
      <c r="A124" s="56">
        <v>5137</v>
      </c>
      <c r="B124" s="52" t="s">
        <v>352</v>
      </c>
      <c r="C124" s="53">
        <v>0</v>
      </c>
      <c r="D124" s="57" t="e">
        <v>#DIV/0!</v>
      </c>
      <c r="E124" s="52"/>
    </row>
    <row r="125" spans="1:5" x14ac:dyDescent="0.2">
      <c r="A125" s="56">
        <v>5138</v>
      </c>
      <c r="B125" s="52" t="s">
        <v>353</v>
      </c>
      <c r="C125" s="53">
        <v>0</v>
      </c>
      <c r="D125" s="57" t="e">
        <v>#DIV/0!</v>
      </c>
      <c r="E125" s="52"/>
    </row>
    <row r="126" spans="1:5" x14ac:dyDescent="0.2">
      <c r="A126" s="56">
        <v>5139</v>
      </c>
      <c r="B126" s="52" t="s">
        <v>354</v>
      </c>
      <c r="C126" s="53">
        <v>0</v>
      </c>
      <c r="D126" s="57" t="e">
        <v>#DIV/0!</v>
      </c>
      <c r="E126" s="52"/>
    </row>
    <row r="127" spans="1:5" x14ac:dyDescent="0.2">
      <c r="A127" s="56">
        <v>5200</v>
      </c>
      <c r="B127" s="52" t="s">
        <v>355</v>
      </c>
      <c r="C127" s="53">
        <v>0</v>
      </c>
      <c r="D127" s="57" t="e">
        <v>#DIV/0!</v>
      </c>
      <c r="E127" s="52"/>
    </row>
    <row r="128" spans="1:5" x14ac:dyDescent="0.2">
      <c r="A128" s="56">
        <v>5210</v>
      </c>
      <c r="B128" s="52" t="s">
        <v>356</v>
      </c>
      <c r="C128" s="53">
        <v>0</v>
      </c>
      <c r="D128" s="57" t="e">
        <v>#DIV/0!</v>
      </c>
      <c r="E128" s="52"/>
    </row>
    <row r="129" spans="1:5" x14ac:dyDescent="0.2">
      <c r="A129" s="56">
        <v>5211</v>
      </c>
      <c r="B129" s="52" t="s">
        <v>357</v>
      </c>
      <c r="C129" s="53">
        <v>0</v>
      </c>
      <c r="D129" s="57" t="e">
        <v>#DIV/0!</v>
      </c>
      <c r="E129" s="52"/>
    </row>
    <row r="130" spans="1:5" x14ac:dyDescent="0.2">
      <c r="A130" s="56">
        <v>5212</v>
      </c>
      <c r="B130" s="52" t="s">
        <v>358</v>
      </c>
      <c r="C130" s="53">
        <v>0</v>
      </c>
      <c r="D130" s="57" t="e">
        <v>#DIV/0!</v>
      </c>
      <c r="E130" s="52"/>
    </row>
    <row r="131" spans="1:5" x14ac:dyDescent="0.2">
      <c r="A131" s="56">
        <v>5220</v>
      </c>
      <c r="B131" s="52" t="s">
        <v>359</v>
      </c>
      <c r="C131" s="53">
        <v>0</v>
      </c>
      <c r="D131" s="57" t="e">
        <v>#DIV/0!</v>
      </c>
      <c r="E131" s="52"/>
    </row>
    <row r="132" spans="1:5" x14ac:dyDescent="0.2">
      <c r="A132" s="56">
        <v>5221</v>
      </c>
      <c r="B132" s="52" t="s">
        <v>360</v>
      </c>
      <c r="C132" s="53">
        <v>0</v>
      </c>
      <c r="D132" s="57" t="e">
        <v>#DIV/0!</v>
      </c>
      <c r="E132" s="52"/>
    </row>
    <row r="133" spans="1:5" x14ac:dyDescent="0.2">
      <c r="A133" s="56">
        <v>5222</v>
      </c>
      <c r="B133" s="52" t="s">
        <v>361</v>
      </c>
      <c r="C133" s="53">
        <v>0</v>
      </c>
      <c r="D133" s="57" t="e">
        <v>#DIV/0!</v>
      </c>
      <c r="E133" s="52"/>
    </row>
    <row r="134" spans="1:5" x14ac:dyDescent="0.2">
      <c r="A134" s="56">
        <v>5230</v>
      </c>
      <c r="B134" s="52" t="s">
        <v>301</v>
      </c>
      <c r="C134" s="53">
        <v>0</v>
      </c>
      <c r="D134" s="57" t="e">
        <v>#DIV/0!</v>
      </c>
      <c r="E134" s="52"/>
    </row>
    <row r="135" spans="1:5" x14ac:dyDescent="0.2">
      <c r="A135" s="56">
        <v>5231</v>
      </c>
      <c r="B135" s="52" t="s">
        <v>362</v>
      </c>
      <c r="C135" s="53">
        <v>0</v>
      </c>
      <c r="D135" s="57" t="e">
        <v>#DIV/0!</v>
      </c>
      <c r="E135" s="52"/>
    </row>
    <row r="136" spans="1:5" x14ac:dyDescent="0.2">
      <c r="A136" s="56">
        <v>5232</v>
      </c>
      <c r="B136" s="52" t="s">
        <v>363</v>
      </c>
      <c r="C136" s="53">
        <v>0</v>
      </c>
      <c r="D136" s="57" t="e">
        <v>#DIV/0!</v>
      </c>
      <c r="E136" s="52"/>
    </row>
    <row r="137" spans="1:5" x14ac:dyDescent="0.2">
      <c r="A137" s="56">
        <v>5240</v>
      </c>
      <c r="B137" s="52" t="s">
        <v>364</v>
      </c>
      <c r="C137" s="53">
        <v>0</v>
      </c>
      <c r="D137" s="57" t="e">
        <v>#DIV/0!</v>
      </c>
      <c r="E137" s="52"/>
    </row>
    <row r="138" spans="1:5" x14ac:dyDescent="0.2">
      <c r="A138" s="56">
        <v>5241</v>
      </c>
      <c r="B138" s="52" t="s">
        <v>365</v>
      </c>
      <c r="C138" s="53">
        <v>0</v>
      </c>
      <c r="D138" s="57" t="e">
        <v>#DIV/0!</v>
      </c>
      <c r="E138" s="52"/>
    </row>
    <row r="139" spans="1:5" x14ac:dyDescent="0.2">
      <c r="A139" s="56">
        <v>5242</v>
      </c>
      <c r="B139" s="52" t="s">
        <v>366</v>
      </c>
      <c r="C139" s="53">
        <v>0</v>
      </c>
      <c r="D139" s="57" t="e">
        <v>#DIV/0!</v>
      </c>
      <c r="E139" s="52"/>
    </row>
    <row r="140" spans="1:5" x14ac:dyDescent="0.2">
      <c r="A140" s="56">
        <v>5243</v>
      </c>
      <c r="B140" s="52" t="s">
        <v>367</v>
      </c>
      <c r="C140" s="53">
        <v>0</v>
      </c>
      <c r="D140" s="57" t="e">
        <v>#DIV/0!</v>
      </c>
      <c r="E140" s="52"/>
    </row>
    <row r="141" spans="1:5" x14ac:dyDescent="0.2">
      <c r="A141" s="56">
        <v>5244</v>
      </c>
      <c r="B141" s="52" t="s">
        <v>368</v>
      </c>
      <c r="C141" s="53">
        <v>0</v>
      </c>
      <c r="D141" s="57" t="e">
        <v>#DIV/0!</v>
      </c>
      <c r="E141" s="52"/>
    </row>
    <row r="142" spans="1:5" x14ac:dyDescent="0.2">
      <c r="A142" s="56">
        <v>5250</v>
      </c>
      <c r="B142" s="52" t="s">
        <v>302</v>
      </c>
      <c r="C142" s="53">
        <v>0</v>
      </c>
      <c r="D142" s="57" t="e">
        <v>#DIV/0!</v>
      </c>
      <c r="E142" s="52"/>
    </row>
    <row r="143" spans="1:5" x14ac:dyDescent="0.2">
      <c r="A143" s="56">
        <v>5251</v>
      </c>
      <c r="B143" s="52" t="s">
        <v>369</v>
      </c>
      <c r="C143" s="53">
        <v>0</v>
      </c>
      <c r="D143" s="57" t="e">
        <v>#DIV/0!</v>
      </c>
      <c r="E143" s="52"/>
    </row>
    <row r="144" spans="1:5" x14ac:dyDescent="0.2">
      <c r="A144" s="56">
        <v>5252</v>
      </c>
      <c r="B144" s="52" t="s">
        <v>370</v>
      </c>
      <c r="C144" s="53">
        <v>0</v>
      </c>
      <c r="D144" s="57" t="e">
        <v>#DIV/0!</v>
      </c>
      <c r="E144" s="52"/>
    </row>
    <row r="145" spans="1:5" x14ac:dyDescent="0.2">
      <c r="A145" s="56">
        <v>5259</v>
      </c>
      <c r="B145" s="52" t="s">
        <v>371</v>
      </c>
      <c r="C145" s="53">
        <v>0</v>
      </c>
      <c r="D145" s="57" t="e">
        <v>#DIV/0!</v>
      </c>
      <c r="E145" s="52"/>
    </row>
    <row r="146" spans="1:5" x14ac:dyDescent="0.2">
      <c r="A146" s="56">
        <v>5260</v>
      </c>
      <c r="B146" s="52" t="s">
        <v>372</v>
      </c>
      <c r="C146" s="53">
        <v>0</v>
      </c>
      <c r="D146" s="57" t="e">
        <v>#DIV/0!</v>
      </c>
      <c r="E146" s="52"/>
    </row>
    <row r="147" spans="1:5" x14ac:dyDescent="0.2">
      <c r="A147" s="56">
        <v>5261</v>
      </c>
      <c r="B147" s="52" t="s">
        <v>373</v>
      </c>
      <c r="C147" s="53">
        <v>0</v>
      </c>
      <c r="D147" s="57" t="e">
        <v>#DIV/0!</v>
      </c>
      <c r="E147" s="52"/>
    </row>
    <row r="148" spans="1:5" x14ac:dyDescent="0.2">
      <c r="A148" s="56">
        <v>5262</v>
      </c>
      <c r="B148" s="52" t="s">
        <v>374</v>
      </c>
      <c r="C148" s="53">
        <v>0</v>
      </c>
      <c r="D148" s="57" t="e">
        <v>#DIV/0!</v>
      </c>
      <c r="E148" s="52"/>
    </row>
    <row r="149" spans="1:5" x14ac:dyDescent="0.2">
      <c r="A149" s="56">
        <v>5270</v>
      </c>
      <c r="B149" s="52" t="s">
        <v>375</v>
      </c>
      <c r="C149" s="53">
        <v>0</v>
      </c>
      <c r="D149" s="57" t="e">
        <v>#DIV/0!</v>
      </c>
      <c r="E149" s="52"/>
    </row>
    <row r="150" spans="1:5" x14ac:dyDescent="0.2">
      <c r="A150" s="56">
        <v>5271</v>
      </c>
      <c r="B150" s="52" t="s">
        <v>376</v>
      </c>
      <c r="C150" s="53">
        <v>0</v>
      </c>
      <c r="D150" s="57" t="e">
        <v>#DIV/0!</v>
      </c>
      <c r="E150" s="52"/>
    </row>
    <row r="151" spans="1:5" x14ac:dyDescent="0.2">
      <c r="A151" s="56">
        <v>5280</v>
      </c>
      <c r="B151" s="52" t="s">
        <v>377</v>
      </c>
      <c r="C151" s="53">
        <v>0</v>
      </c>
      <c r="D151" s="57" t="e">
        <v>#DIV/0!</v>
      </c>
      <c r="E151" s="52"/>
    </row>
    <row r="152" spans="1:5" x14ac:dyDescent="0.2">
      <c r="A152" s="56">
        <v>5281</v>
      </c>
      <c r="B152" s="52" t="s">
        <v>378</v>
      </c>
      <c r="C152" s="53">
        <v>0</v>
      </c>
      <c r="D152" s="57" t="e">
        <v>#DIV/0!</v>
      </c>
      <c r="E152" s="52"/>
    </row>
    <row r="153" spans="1:5" x14ac:dyDescent="0.2">
      <c r="A153" s="56">
        <v>5282</v>
      </c>
      <c r="B153" s="52" t="s">
        <v>379</v>
      </c>
      <c r="C153" s="53">
        <v>0</v>
      </c>
      <c r="D153" s="57" t="e">
        <v>#DIV/0!</v>
      </c>
      <c r="E153" s="52"/>
    </row>
    <row r="154" spans="1:5" x14ac:dyDescent="0.2">
      <c r="A154" s="56">
        <v>5283</v>
      </c>
      <c r="B154" s="52" t="s">
        <v>380</v>
      </c>
      <c r="C154" s="53">
        <v>0</v>
      </c>
      <c r="D154" s="57" t="e">
        <v>#DIV/0!</v>
      </c>
      <c r="E154" s="52"/>
    </row>
    <row r="155" spans="1:5" x14ac:dyDescent="0.2">
      <c r="A155" s="56">
        <v>5284</v>
      </c>
      <c r="B155" s="52" t="s">
        <v>381</v>
      </c>
      <c r="C155" s="53">
        <v>0</v>
      </c>
      <c r="D155" s="57" t="e">
        <v>#DIV/0!</v>
      </c>
      <c r="E155" s="52"/>
    </row>
    <row r="156" spans="1:5" x14ac:dyDescent="0.2">
      <c r="A156" s="56">
        <v>5285</v>
      </c>
      <c r="B156" s="52" t="s">
        <v>382</v>
      </c>
      <c r="C156" s="53">
        <v>0</v>
      </c>
      <c r="D156" s="57" t="e">
        <v>#DIV/0!</v>
      </c>
      <c r="E156" s="52"/>
    </row>
    <row r="157" spans="1:5" x14ac:dyDescent="0.2">
      <c r="A157" s="56">
        <v>5290</v>
      </c>
      <c r="B157" s="52" t="s">
        <v>383</v>
      </c>
      <c r="C157" s="53">
        <v>0</v>
      </c>
      <c r="D157" s="57" t="e">
        <v>#DIV/0!</v>
      </c>
      <c r="E157" s="52"/>
    </row>
    <row r="158" spans="1:5" x14ac:dyDescent="0.2">
      <c r="A158" s="56">
        <v>5291</v>
      </c>
      <c r="B158" s="52" t="s">
        <v>384</v>
      </c>
      <c r="C158" s="53">
        <v>0</v>
      </c>
      <c r="D158" s="57" t="e">
        <v>#DIV/0!</v>
      </c>
      <c r="E158" s="52"/>
    </row>
    <row r="159" spans="1:5" x14ac:dyDescent="0.2">
      <c r="A159" s="56">
        <v>5292</v>
      </c>
      <c r="B159" s="52" t="s">
        <v>385</v>
      </c>
      <c r="C159" s="53">
        <v>0</v>
      </c>
      <c r="D159" s="57" t="e">
        <v>#DIV/0!</v>
      </c>
      <c r="E159" s="52"/>
    </row>
    <row r="160" spans="1:5" x14ac:dyDescent="0.2">
      <c r="A160" s="56">
        <v>5300</v>
      </c>
      <c r="B160" s="52" t="s">
        <v>386</v>
      </c>
      <c r="C160" s="53">
        <v>0</v>
      </c>
      <c r="D160" s="57" t="e">
        <v>#DIV/0!</v>
      </c>
      <c r="E160" s="52"/>
    </row>
    <row r="161" spans="1:5" x14ac:dyDescent="0.2">
      <c r="A161" s="56">
        <v>5310</v>
      </c>
      <c r="B161" s="52" t="s">
        <v>294</v>
      </c>
      <c r="C161" s="53">
        <v>0</v>
      </c>
      <c r="D161" s="57" t="e">
        <v>#DIV/0!</v>
      </c>
      <c r="E161" s="52"/>
    </row>
    <row r="162" spans="1:5" x14ac:dyDescent="0.2">
      <c r="A162" s="56">
        <v>5311</v>
      </c>
      <c r="B162" s="52" t="s">
        <v>387</v>
      </c>
      <c r="C162" s="53">
        <v>0</v>
      </c>
      <c r="D162" s="57" t="e">
        <v>#DIV/0!</v>
      </c>
      <c r="E162" s="52"/>
    </row>
    <row r="163" spans="1:5" x14ac:dyDescent="0.2">
      <c r="A163" s="56">
        <v>5312</v>
      </c>
      <c r="B163" s="52" t="s">
        <v>388</v>
      </c>
      <c r="C163" s="53">
        <v>0</v>
      </c>
      <c r="D163" s="57" t="e">
        <v>#DIV/0!</v>
      </c>
      <c r="E163" s="52"/>
    </row>
    <row r="164" spans="1:5" x14ac:dyDescent="0.2">
      <c r="A164" s="56">
        <v>5320</v>
      </c>
      <c r="B164" s="52" t="s">
        <v>295</v>
      </c>
      <c r="C164" s="53">
        <v>0</v>
      </c>
      <c r="D164" s="57" t="e">
        <v>#DIV/0!</v>
      </c>
      <c r="E164" s="52"/>
    </row>
    <row r="165" spans="1:5" x14ac:dyDescent="0.2">
      <c r="A165" s="56">
        <v>5321</v>
      </c>
      <c r="B165" s="52" t="s">
        <v>389</v>
      </c>
      <c r="C165" s="53">
        <v>0</v>
      </c>
      <c r="D165" s="57" t="e">
        <v>#DIV/0!</v>
      </c>
      <c r="E165" s="52"/>
    </row>
    <row r="166" spans="1:5" x14ac:dyDescent="0.2">
      <c r="A166" s="56">
        <v>5322</v>
      </c>
      <c r="B166" s="52" t="s">
        <v>390</v>
      </c>
      <c r="C166" s="53">
        <v>0</v>
      </c>
      <c r="D166" s="57" t="e">
        <v>#DIV/0!</v>
      </c>
      <c r="E166" s="52"/>
    </row>
    <row r="167" spans="1:5" x14ac:dyDescent="0.2">
      <c r="A167" s="56">
        <v>5330</v>
      </c>
      <c r="B167" s="52" t="s">
        <v>296</v>
      </c>
      <c r="C167" s="53">
        <v>0</v>
      </c>
      <c r="D167" s="57" t="e">
        <v>#DIV/0!</v>
      </c>
      <c r="E167" s="52"/>
    </row>
    <row r="168" spans="1:5" x14ac:dyDescent="0.2">
      <c r="A168" s="56">
        <v>5331</v>
      </c>
      <c r="B168" s="52" t="s">
        <v>391</v>
      </c>
      <c r="C168" s="53">
        <v>0</v>
      </c>
      <c r="D168" s="57" t="e">
        <v>#DIV/0!</v>
      </c>
      <c r="E168" s="52"/>
    </row>
    <row r="169" spans="1:5" x14ac:dyDescent="0.2">
      <c r="A169" s="56">
        <v>5332</v>
      </c>
      <c r="B169" s="52" t="s">
        <v>392</v>
      </c>
      <c r="C169" s="53">
        <v>0</v>
      </c>
      <c r="D169" s="57" t="e">
        <v>#DIV/0!</v>
      </c>
      <c r="E169" s="52"/>
    </row>
    <row r="170" spans="1:5" x14ac:dyDescent="0.2">
      <c r="A170" s="56">
        <v>5400</v>
      </c>
      <c r="B170" s="52" t="s">
        <v>393</v>
      </c>
      <c r="C170" s="53">
        <v>0</v>
      </c>
      <c r="D170" s="57" t="e">
        <v>#DIV/0!</v>
      </c>
      <c r="E170" s="52"/>
    </row>
    <row r="171" spans="1:5" x14ac:dyDescent="0.2">
      <c r="A171" s="56">
        <v>5410</v>
      </c>
      <c r="B171" s="52" t="s">
        <v>394</v>
      </c>
      <c r="C171" s="53">
        <v>0</v>
      </c>
      <c r="D171" s="57" t="e">
        <v>#DIV/0!</v>
      </c>
      <c r="E171" s="52"/>
    </row>
    <row r="172" spans="1:5" x14ac:dyDescent="0.2">
      <c r="A172" s="56">
        <v>5411</v>
      </c>
      <c r="B172" s="52" t="s">
        <v>395</v>
      </c>
      <c r="C172" s="53">
        <v>0</v>
      </c>
      <c r="D172" s="57" t="e">
        <v>#DIV/0!</v>
      </c>
      <c r="E172" s="52"/>
    </row>
    <row r="173" spans="1:5" x14ac:dyDescent="0.2">
      <c r="A173" s="56">
        <v>5412</v>
      </c>
      <c r="B173" s="52" t="s">
        <v>396</v>
      </c>
      <c r="C173" s="53">
        <v>0</v>
      </c>
      <c r="D173" s="57" t="e">
        <v>#DIV/0!</v>
      </c>
      <c r="E173" s="52"/>
    </row>
    <row r="174" spans="1:5" x14ac:dyDescent="0.2">
      <c r="A174" s="56">
        <v>5420</v>
      </c>
      <c r="B174" s="52" t="s">
        <v>397</v>
      </c>
      <c r="C174" s="53">
        <v>0</v>
      </c>
      <c r="D174" s="57" t="e">
        <v>#DIV/0!</v>
      </c>
      <c r="E174" s="52"/>
    </row>
    <row r="175" spans="1:5" x14ac:dyDescent="0.2">
      <c r="A175" s="56">
        <v>5421</v>
      </c>
      <c r="B175" s="52" t="s">
        <v>398</v>
      </c>
      <c r="C175" s="53">
        <v>0</v>
      </c>
      <c r="D175" s="57" t="e">
        <v>#DIV/0!</v>
      </c>
      <c r="E175" s="52"/>
    </row>
    <row r="176" spans="1:5" x14ac:dyDescent="0.2">
      <c r="A176" s="56">
        <v>5422</v>
      </c>
      <c r="B176" s="52" t="s">
        <v>399</v>
      </c>
      <c r="C176" s="53">
        <v>0</v>
      </c>
      <c r="D176" s="57" t="e">
        <v>#DIV/0!</v>
      </c>
      <c r="E176" s="52"/>
    </row>
    <row r="177" spans="1:5" x14ac:dyDescent="0.2">
      <c r="A177" s="56">
        <v>5430</v>
      </c>
      <c r="B177" s="52" t="s">
        <v>400</v>
      </c>
      <c r="C177" s="53">
        <v>0</v>
      </c>
      <c r="D177" s="57" t="e">
        <v>#DIV/0!</v>
      </c>
      <c r="E177" s="52"/>
    </row>
    <row r="178" spans="1:5" x14ac:dyDescent="0.2">
      <c r="A178" s="56">
        <v>5431</v>
      </c>
      <c r="B178" s="52" t="s">
        <v>401</v>
      </c>
      <c r="C178" s="53">
        <v>0</v>
      </c>
      <c r="D178" s="57" t="e">
        <v>#DIV/0!</v>
      </c>
      <c r="E178" s="52"/>
    </row>
    <row r="179" spans="1:5" x14ac:dyDescent="0.2">
      <c r="A179" s="56">
        <v>5432</v>
      </c>
      <c r="B179" s="52" t="s">
        <v>402</v>
      </c>
      <c r="C179" s="53">
        <v>0</v>
      </c>
      <c r="D179" s="57" t="e">
        <v>#DIV/0!</v>
      </c>
      <c r="E179" s="52"/>
    </row>
    <row r="180" spans="1:5" x14ac:dyDescent="0.2">
      <c r="A180" s="56">
        <v>5440</v>
      </c>
      <c r="B180" s="52" t="s">
        <v>403</v>
      </c>
      <c r="C180" s="53">
        <v>0</v>
      </c>
      <c r="D180" s="57" t="e">
        <v>#DIV/0!</v>
      </c>
      <c r="E180" s="52"/>
    </row>
    <row r="181" spans="1:5" x14ac:dyDescent="0.2">
      <c r="A181" s="56">
        <v>5441</v>
      </c>
      <c r="B181" s="52" t="s">
        <v>403</v>
      </c>
      <c r="C181" s="53">
        <v>0</v>
      </c>
      <c r="D181" s="57" t="e">
        <v>#DIV/0!</v>
      </c>
      <c r="E181" s="52"/>
    </row>
    <row r="182" spans="1:5" x14ac:dyDescent="0.2">
      <c r="A182" s="56">
        <v>5450</v>
      </c>
      <c r="B182" s="52" t="s">
        <v>404</v>
      </c>
      <c r="C182" s="53">
        <v>0</v>
      </c>
      <c r="D182" s="57" t="e">
        <v>#DIV/0!</v>
      </c>
      <c r="E182" s="52"/>
    </row>
    <row r="183" spans="1:5" x14ac:dyDescent="0.2">
      <c r="A183" s="56">
        <v>5451</v>
      </c>
      <c r="B183" s="52" t="s">
        <v>405</v>
      </c>
      <c r="C183" s="53">
        <v>0</v>
      </c>
      <c r="D183" s="57" t="e">
        <v>#DIV/0!</v>
      </c>
      <c r="E183" s="52"/>
    </row>
    <row r="184" spans="1:5" x14ac:dyDescent="0.2">
      <c r="A184" s="56">
        <v>5452</v>
      </c>
      <c r="B184" s="52" t="s">
        <v>406</v>
      </c>
      <c r="C184" s="53">
        <v>0</v>
      </c>
      <c r="D184" s="57" t="e">
        <v>#DIV/0!</v>
      </c>
      <c r="E184" s="52"/>
    </row>
    <row r="185" spans="1:5" x14ac:dyDescent="0.2">
      <c r="A185" s="56">
        <v>5500</v>
      </c>
      <c r="B185" s="52" t="s">
        <v>407</v>
      </c>
      <c r="C185" s="53">
        <v>0</v>
      </c>
      <c r="D185" s="57" t="e">
        <v>#DIV/0!</v>
      </c>
      <c r="E185" s="52"/>
    </row>
    <row r="186" spans="1:5" x14ac:dyDescent="0.2">
      <c r="A186" s="56">
        <v>5510</v>
      </c>
      <c r="B186" s="52" t="s">
        <v>408</v>
      </c>
      <c r="C186" s="53">
        <v>0</v>
      </c>
      <c r="D186" s="57" t="e">
        <v>#DIV/0!</v>
      </c>
      <c r="E186" s="52"/>
    </row>
    <row r="187" spans="1:5" x14ac:dyDescent="0.2">
      <c r="A187" s="56">
        <v>5511</v>
      </c>
      <c r="B187" s="52" t="s">
        <v>409</v>
      </c>
      <c r="C187" s="53">
        <v>0</v>
      </c>
      <c r="D187" s="57" t="e">
        <v>#DIV/0!</v>
      </c>
      <c r="E187" s="52"/>
    </row>
    <row r="188" spans="1:5" x14ac:dyDescent="0.2">
      <c r="A188" s="56">
        <v>5512</v>
      </c>
      <c r="B188" s="52" t="s">
        <v>410</v>
      </c>
      <c r="C188" s="53">
        <v>0</v>
      </c>
      <c r="D188" s="57" t="e">
        <v>#DIV/0!</v>
      </c>
      <c r="E188" s="52"/>
    </row>
    <row r="189" spans="1:5" x14ac:dyDescent="0.2">
      <c r="A189" s="56">
        <v>5513</v>
      </c>
      <c r="B189" s="52" t="s">
        <v>411</v>
      </c>
      <c r="C189" s="53">
        <v>0</v>
      </c>
      <c r="D189" s="57" t="e">
        <v>#DIV/0!</v>
      </c>
      <c r="E189" s="52"/>
    </row>
    <row r="190" spans="1:5" x14ac:dyDescent="0.2">
      <c r="A190" s="56">
        <v>5514</v>
      </c>
      <c r="B190" s="52" t="s">
        <v>412</v>
      </c>
      <c r="C190" s="53">
        <v>0</v>
      </c>
      <c r="D190" s="57" t="e">
        <v>#DIV/0!</v>
      </c>
      <c r="E190" s="52"/>
    </row>
    <row r="191" spans="1:5" x14ac:dyDescent="0.2">
      <c r="A191" s="56">
        <v>5515</v>
      </c>
      <c r="B191" s="52" t="s">
        <v>413</v>
      </c>
      <c r="C191" s="53">
        <v>0</v>
      </c>
      <c r="D191" s="57" t="e">
        <v>#DIV/0!</v>
      </c>
      <c r="E191" s="52"/>
    </row>
    <row r="192" spans="1:5" x14ac:dyDescent="0.2">
      <c r="A192" s="56">
        <v>5516</v>
      </c>
      <c r="B192" s="52" t="s">
        <v>414</v>
      </c>
      <c r="C192" s="53">
        <v>0</v>
      </c>
      <c r="D192" s="57" t="e">
        <v>#DIV/0!</v>
      </c>
      <c r="E192" s="52"/>
    </row>
    <row r="193" spans="1:5" x14ac:dyDescent="0.2">
      <c r="A193" s="56">
        <v>5517</v>
      </c>
      <c r="B193" s="52" t="s">
        <v>415</v>
      </c>
      <c r="C193" s="53">
        <v>0</v>
      </c>
      <c r="D193" s="57" t="e">
        <v>#DIV/0!</v>
      </c>
      <c r="E193" s="52"/>
    </row>
    <row r="194" spans="1:5" x14ac:dyDescent="0.2">
      <c r="A194" s="56">
        <v>5518</v>
      </c>
      <c r="B194" s="52" t="s">
        <v>416</v>
      </c>
      <c r="C194" s="53">
        <v>0</v>
      </c>
      <c r="D194" s="57" t="e">
        <v>#DIV/0!</v>
      </c>
      <c r="E194" s="52"/>
    </row>
    <row r="195" spans="1:5" x14ac:dyDescent="0.2">
      <c r="A195" s="56">
        <v>5520</v>
      </c>
      <c r="B195" s="52" t="s">
        <v>417</v>
      </c>
      <c r="C195" s="53">
        <v>0</v>
      </c>
      <c r="D195" s="57" t="e">
        <v>#DIV/0!</v>
      </c>
      <c r="E195" s="52"/>
    </row>
    <row r="196" spans="1:5" x14ac:dyDescent="0.2">
      <c r="A196" s="56">
        <v>5521</v>
      </c>
      <c r="B196" s="52" t="s">
        <v>418</v>
      </c>
      <c r="C196" s="53">
        <v>0</v>
      </c>
      <c r="D196" s="57" t="e">
        <v>#DIV/0!</v>
      </c>
      <c r="E196" s="52"/>
    </row>
    <row r="197" spans="1:5" x14ac:dyDescent="0.2">
      <c r="A197" s="56">
        <v>5522</v>
      </c>
      <c r="B197" s="52" t="s">
        <v>419</v>
      </c>
      <c r="C197" s="53">
        <v>0</v>
      </c>
      <c r="D197" s="57" t="e">
        <v>#DIV/0!</v>
      </c>
      <c r="E197" s="52"/>
    </row>
    <row r="198" spans="1:5" x14ac:dyDescent="0.2">
      <c r="A198" s="56">
        <v>5530</v>
      </c>
      <c r="B198" s="52" t="s">
        <v>420</v>
      </c>
      <c r="C198" s="53">
        <v>0</v>
      </c>
      <c r="D198" s="57" t="e">
        <v>#DIV/0!</v>
      </c>
      <c r="E198" s="52"/>
    </row>
    <row r="199" spans="1:5" x14ac:dyDescent="0.2">
      <c r="A199" s="56">
        <v>5531</v>
      </c>
      <c r="B199" s="52" t="s">
        <v>421</v>
      </c>
      <c r="C199" s="53">
        <v>0</v>
      </c>
      <c r="D199" s="57" t="e">
        <v>#DIV/0!</v>
      </c>
      <c r="E199" s="52"/>
    </row>
    <row r="200" spans="1:5" x14ac:dyDescent="0.2">
      <c r="A200" s="56">
        <v>5532</v>
      </c>
      <c r="B200" s="52" t="s">
        <v>422</v>
      </c>
      <c r="C200" s="53">
        <v>0</v>
      </c>
      <c r="D200" s="57" t="e">
        <v>#DIV/0!</v>
      </c>
      <c r="E200" s="52"/>
    </row>
    <row r="201" spans="1:5" x14ac:dyDescent="0.2">
      <c r="A201" s="56">
        <v>5533</v>
      </c>
      <c r="B201" s="52" t="s">
        <v>423</v>
      </c>
      <c r="C201" s="53">
        <v>0</v>
      </c>
      <c r="D201" s="57" t="e">
        <v>#DIV/0!</v>
      </c>
      <c r="E201" s="52"/>
    </row>
    <row r="202" spans="1:5" x14ac:dyDescent="0.2">
      <c r="A202" s="56">
        <v>5534</v>
      </c>
      <c r="B202" s="52" t="s">
        <v>424</v>
      </c>
      <c r="C202" s="53">
        <v>0</v>
      </c>
      <c r="D202" s="57" t="e">
        <v>#DIV/0!</v>
      </c>
      <c r="E202" s="52"/>
    </row>
    <row r="203" spans="1:5" x14ac:dyDescent="0.2">
      <c r="A203" s="56">
        <v>5535</v>
      </c>
      <c r="B203" s="52" t="s">
        <v>425</v>
      </c>
      <c r="C203" s="53">
        <v>0</v>
      </c>
      <c r="D203" s="57" t="e">
        <v>#DIV/0!</v>
      </c>
      <c r="E203" s="52"/>
    </row>
    <row r="204" spans="1:5" x14ac:dyDescent="0.2">
      <c r="A204" s="56">
        <v>5540</v>
      </c>
      <c r="B204" s="52" t="s">
        <v>426</v>
      </c>
      <c r="C204" s="53">
        <v>0</v>
      </c>
      <c r="D204" s="57" t="e">
        <v>#DIV/0!</v>
      </c>
      <c r="E204" s="52"/>
    </row>
    <row r="205" spans="1:5" x14ac:dyDescent="0.2">
      <c r="A205" s="56">
        <v>5541</v>
      </c>
      <c r="B205" s="52" t="s">
        <v>426</v>
      </c>
      <c r="C205" s="53">
        <v>0</v>
      </c>
      <c r="D205" s="57" t="e">
        <v>#DIV/0!</v>
      </c>
      <c r="E205" s="52"/>
    </row>
    <row r="206" spans="1:5" x14ac:dyDescent="0.2">
      <c r="A206" s="56">
        <v>5550</v>
      </c>
      <c r="B206" s="52" t="s">
        <v>427</v>
      </c>
      <c r="C206" s="53">
        <v>0</v>
      </c>
      <c r="D206" s="57" t="e">
        <v>#DIV/0!</v>
      </c>
      <c r="E206" s="52"/>
    </row>
    <row r="207" spans="1:5" x14ac:dyDescent="0.2">
      <c r="A207" s="56">
        <v>5551</v>
      </c>
      <c r="B207" s="52" t="s">
        <v>427</v>
      </c>
      <c r="C207" s="53">
        <v>0</v>
      </c>
      <c r="D207" s="57" t="e">
        <v>#DIV/0!</v>
      </c>
      <c r="E207" s="52"/>
    </row>
    <row r="208" spans="1:5" x14ac:dyDescent="0.2">
      <c r="A208" s="56">
        <v>5590</v>
      </c>
      <c r="B208" s="52" t="s">
        <v>428</v>
      </c>
      <c r="C208" s="53">
        <v>0</v>
      </c>
      <c r="D208" s="57" t="e">
        <v>#DIV/0!</v>
      </c>
      <c r="E208" s="52"/>
    </row>
    <row r="209" spans="1:5" x14ac:dyDescent="0.2">
      <c r="A209" s="56">
        <v>5591</v>
      </c>
      <c r="B209" s="52" t="s">
        <v>429</v>
      </c>
      <c r="C209" s="53">
        <v>0</v>
      </c>
      <c r="D209" s="57" t="e">
        <v>#DIV/0!</v>
      </c>
      <c r="E209" s="52"/>
    </row>
    <row r="210" spans="1:5" x14ac:dyDescent="0.2">
      <c r="A210" s="56">
        <v>5592</v>
      </c>
      <c r="B210" s="52" t="s">
        <v>430</v>
      </c>
      <c r="C210" s="53">
        <v>0</v>
      </c>
      <c r="D210" s="57" t="e">
        <v>#DIV/0!</v>
      </c>
      <c r="E210" s="52"/>
    </row>
    <row r="211" spans="1:5" x14ac:dyDescent="0.2">
      <c r="A211" s="56">
        <v>5593</v>
      </c>
      <c r="B211" s="52" t="s">
        <v>431</v>
      </c>
      <c r="C211" s="53">
        <v>0</v>
      </c>
      <c r="D211" s="57" t="e">
        <v>#DIV/0!</v>
      </c>
      <c r="E211" s="52"/>
    </row>
    <row r="212" spans="1:5" x14ac:dyDescent="0.2">
      <c r="A212" s="56">
        <v>5594</v>
      </c>
      <c r="B212" s="52" t="s">
        <v>432</v>
      </c>
      <c r="C212" s="53">
        <v>0</v>
      </c>
      <c r="D212" s="57" t="e">
        <v>#DIV/0!</v>
      </c>
      <c r="E212" s="52"/>
    </row>
    <row r="213" spans="1:5" x14ac:dyDescent="0.2">
      <c r="A213" s="56">
        <v>5595</v>
      </c>
      <c r="B213" s="52" t="s">
        <v>433</v>
      </c>
      <c r="C213" s="53">
        <v>0</v>
      </c>
      <c r="D213" s="57" t="e">
        <v>#DIV/0!</v>
      </c>
      <c r="E213" s="52"/>
    </row>
    <row r="214" spans="1:5" x14ac:dyDescent="0.2">
      <c r="A214" s="56">
        <v>5596</v>
      </c>
      <c r="B214" s="52" t="s">
        <v>321</v>
      </c>
      <c r="C214" s="53">
        <v>0</v>
      </c>
      <c r="D214" s="57" t="e">
        <v>#DIV/0!</v>
      </c>
      <c r="E214" s="52"/>
    </row>
    <row r="215" spans="1:5" x14ac:dyDescent="0.2">
      <c r="A215" s="56">
        <v>5597</v>
      </c>
      <c r="B215" s="52" t="s">
        <v>434</v>
      </c>
      <c r="C215" s="53">
        <v>0</v>
      </c>
      <c r="D215" s="57" t="e">
        <v>#DIV/0!</v>
      </c>
      <c r="E215" s="52"/>
    </row>
    <row r="216" spans="1:5" x14ac:dyDescent="0.2">
      <c r="A216" s="56">
        <v>5598</v>
      </c>
      <c r="B216" s="52" t="s">
        <v>435</v>
      </c>
      <c r="C216" s="53">
        <v>0</v>
      </c>
      <c r="D216" s="57" t="e">
        <v>#DIV/0!</v>
      </c>
      <c r="E216" s="52"/>
    </row>
    <row r="217" spans="1:5" x14ac:dyDescent="0.2">
      <c r="A217" s="56">
        <v>5599</v>
      </c>
      <c r="B217" s="52" t="s">
        <v>436</v>
      </c>
      <c r="C217" s="53">
        <v>0</v>
      </c>
      <c r="D217" s="57" t="e">
        <v>#DIV/0!</v>
      </c>
      <c r="E217" s="52"/>
    </row>
    <row r="218" spans="1:5" x14ac:dyDescent="0.2">
      <c r="A218" s="56">
        <v>5600</v>
      </c>
      <c r="B218" s="52" t="s">
        <v>437</v>
      </c>
      <c r="C218" s="53">
        <v>0</v>
      </c>
      <c r="D218" s="57" t="e">
        <v>#DIV/0!</v>
      </c>
      <c r="E218" s="52"/>
    </row>
    <row r="219" spans="1:5" x14ac:dyDescent="0.2">
      <c r="A219" s="56">
        <v>5610</v>
      </c>
      <c r="B219" s="52" t="s">
        <v>438</v>
      </c>
      <c r="C219" s="53">
        <v>0</v>
      </c>
      <c r="D219" s="57" t="e">
        <v>#DIV/0!</v>
      </c>
      <c r="E219" s="52"/>
    </row>
    <row r="220" spans="1:5" x14ac:dyDescent="0.2">
      <c r="A220" s="56">
        <v>5611</v>
      </c>
      <c r="B220" s="52" t="s">
        <v>439</v>
      </c>
      <c r="C220" s="53">
        <v>0</v>
      </c>
      <c r="D220" s="57" t="e">
        <v>#DIV/0!</v>
      </c>
      <c r="E220" s="52"/>
    </row>
    <row r="222" spans="1:5" x14ac:dyDescent="0.2">
      <c r="A222" s="189" t="s">
        <v>714</v>
      </c>
    </row>
  </sheetData>
  <mergeCells count="3">
    <mergeCell ref="A1:C1"/>
    <mergeCell ref="A2:C2"/>
    <mergeCell ref="A3:C3"/>
  </mergeCells>
  <pageMargins left="0.70866141732283472" right="0.70866141732283472" top="0.74803149606299213" bottom="0.74803149606299213" header="0.31496062992125984" footer="0.31496062992125984"/>
  <pageSetup paperSize="9" scale="63"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6" width="13.5703125" style="60" customWidth="1"/>
    <col min="7" max="16384" width="9.140625" style="60"/>
  </cols>
  <sheetData>
    <row r="1" spans="1:5" x14ac:dyDescent="0.2">
      <c r="A1" s="830" t="s">
        <v>715</v>
      </c>
      <c r="B1" s="830"/>
      <c r="C1" s="830"/>
      <c r="D1" s="58" t="s">
        <v>98</v>
      </c>
      <c r="E1" s="59">
        <v>2020</v>
      </c>
    </row>
    <row r="2" spans="1:5" x14ac:dyDescent="0.2">
      <c r="A2" s="830" t="s">
        <v>442</v>
      </c>
      <c r="B2" s="830"/>
      <c r="C2" s="830"/>
      <c r="D2" s="58" t="s">
        <v>100</v>
      </c>
      <c r="E2" s="59" t="s">
        <v>716</v>
      </c>
    </row>
    <row r="3" spans="1:5" x14ac:dyDescent="0.2">
      <c r="A3" s="830" t="s">
        <v>717</v>
      </c>
      <c r="B3" s="830"/>
      <c r="C3" s="830"/>
      <c r="D3" s="58" t="s">
        <v>102</v>
      </c>
      <c r="E3" s="59">
        <v>4</v>
      </c>
    </row>
    <row r="5" spans="1:5" x14ac:dyDescent="0.2">
      <c r="A5" s="61" t="s">
        <v>103</v>
      </c>
      <c r="B5" s="62"/>
      <c r="C5" s="62"/>
      <c r="D5" s="62"/>
      <c r="E5" s="62"/>
    </row>
    <row r="6" spans="1:5" x14ac:dyDescent="0.2">
      <c r="A6" s="62" t="s">
        <v>443</v>
      </c>
      <c r="B6" s="62"/>
      <c r="C6" s="62"/>
      <c r="D6" s="62"/>
      <c r="E6" s="62"/>
    </row>
    <row r="7" spans="1:5" x14ac:dyDescent="0.2">
      <c r="A7" s="63" t="s">
        <v>105</v>
      </c>
      <c r="B7" s="63" t="s">
        <v>106</v>
      </c>
      <c r="C7" s="63" t="s">
        <v>107</v>
      </c>
      <c r="D7" s="63" t="s">
        <v>108</v>
      </c>
      <c r="E7" s="63" t="s">
        <v>219</v>
      </c>
    </row>
    <row r="8" spans="1:5" x14ac:dyDescent="0.2">
      <c r="A8" s="64">
        <v>3110</v>
      </c>
      <c r="B8" s="60" t="s">
        <v>295</v>
      </c>
      <c r="C8" s="65">
        <v>0</v>
      </c>
    </row>
    <row r="9" spans="1:5" x14ac:dyDescent="0.2">
      <c r="A9" s="64">
        <v>3120</v>
      </c>
      <c r="B9" s="60" t="s">
        <v>444</v>
      </c>
      <c r="C9" s="65">
        <v>0</v>
      </c>
    </row>
    <row r="10" spans="1:5" x14ac:dyDescent="0.2">
      <c r="A10" s="64">
        <v>3130</v>
      </c>
      <c r="B10" s="60" t="s">
        <v>445</v>
      </c>
      <c r="C10" s="65">
        <v>0</v>
      </c>
    </row>
    <row r="12" spans="1:5" x14ac:dyDescent="0.2">
      <c r="A12" s="62" t="s">
        <v>446</v>
      </c>
      <c r="B12" s="62"/>
      <c r="C12" s="62"/>
      <c r="D12" s="62"/>
      <c r="E12" s="62"/>
    </row>
    <row r="13" spans="1:5" x14ac:dyDescent="0.2">
      <c r="A13" s="63" t="s">
        <v>105</v>
      </c>
      <c r="B13" s="63" t="s">
        <v>106</v>
      </c>
      <c r="C13" s="63" t="s">
        <v>107</v>
      </c>
      <c r="D13" s="63" t="s">
        <v>447</v>
      </c>
      <c r="E13" s="63"/>
    </row>
    <row r="14" spans="1:5" x14ac:dyDescent="0.2">
      <c r="A14" s="64">
        <v>3210</v>
      </c>
      <c r="B14" s="60" t="s">
        <v>448</v>
      </c>
      <c r="C14" s="65">
        <v>0</v>
      </c>
    </row>
    <row r="15" spans="1:5" x14ac:dyDescent="0.2">
      <c r="A15" s="64">
        <v>3220</v>
      </c>
      <c r="B15" s="60" t="s">
        <v>449</v>
      </c>
      <c r="C15" s="124">
        <v>849010.91</v>
      </c>
      <c r="D15" s="124"/>
    </row>
    <row r="16" spans="1:5" x14ac:dyDescent="0.2">
      <c r="A16" s="64">
        <v>3230</v>
      </c>
      <c r="B16" s="60" t="s">
        <v>450</v>
      </c>
      <c r="C16" s="65">
        <v>0</v>
      </c>
    </row>
    <row r="17" spans="1:3" x14ac:dyDescent="0.2">
      <c r="A17" s="64">
        <v>3231</v>
      </c>
      <c r="B17" s="60" t="s">
        <v>451</v>
      </c>
      <c r="C17" s="65">
        <v>0</v>
      </c>
    </row>
    <row r="18" spans="1:3" x14ac:dyDescent="0.2">
      <c r="A18" s="64">
        <v>3232</v>
      </c>
      <c r="B18" s="60" t="s">
        <v>452</v>
      </c>
      <c r="C18" s="65">
        <v>0</v>
      </c>
    </row>
    <row r="19" spans="1:3" x14ac:dyDescent="0.2">
      <c r="A19" s="64">
        <v>3233</v>
      </c>
      <c r="B19" s="60" t="s">
        <v>453</v>
      </c>
      <c r="C19" s="65">
        <v>0</v>
      </c>
    </row>
    <row r="20" spans="1:3" x14ac:dyDescent="0.2">
      <c r="A20" s="64">
        <v>3239</v>
      </c>
      <c r="B20" s="60" t="s">
        <v>454</v>
      </c>
      <c r="C20" s="65">
        <v>0</v>
      </c>
    </row>
    <row r="21" spans="1:3" x14ac:dyDescent="0.2">
      <c r="A21" s="64">
        <v>3240</v>
      </c>
      <c r="B21" s="60" t="s">
        <v>455</v>
      </c>
      <c r="C21" s="65">
        <v>0</v>
      </c>
    </row>
    <row r="22" spans="1:3" x14ac:dyDescent="0.2">
      <c r="A22" s="64">
        <v>3241</v>
      </c>
      <c r="B22" s="60" t="s">
        <v>456</v>
      </c>
      <c r="C22" s="65">
        <v>0</v>
      </c>
    </row>
    <row r="23" spans="1:3" x14ac:dyDescent="0.2">
      <c r="A23" s="64">
        <v>3242</v>
      </c>
      <c r="B23" s="60" t="s">
        <v>457</v>
      </c>
      <c r="C23" s="65">
        <v>0</v>
      </c>
    </row>
    <row r="24" spans="1:3" x14ac:dyDescent="0.2">
      <c r="A24" s="64">
        <v>3243</v>
      </c>
      <c r="B24" s="60" t="s">
        <v>458</v>
      </c>
      <c r="C24" s="65">
        <v>0</v>
      </c>
    </row>
    <row r="25" spans="1:3" x14ac:dyDescent="0.2">
      <c r="A25" s="64">
        <v>3250</v>
      </c>
      <c r="B25" s="60" t="s">
        <v>459</v>
      </c>
      <c r="C25" s="65">
        <v>0</v>
      </c>
    </row>
    <row r="26" spans="1:3" x14ac:dyDescent="0.2">
      <c r="A26" s="64">
        <v>3251</v>
      </c>
      <c r="B26" s="60" t="s">
        <v>460</v>
      </c>
      <c r="C26" s="65">
        <v>0</v>
      </c>
    </row>
    <row r="27" spans="1:3" x14ac:dyDescent="0.2">
      <c r="A27" s="64">
        <v>3252</v>
      </c>
      <c r="B27" s="60" t="s">
        <v>461</v>
      </c>
      <c r="C27" s="65">
        <v>0</v>
      </c>
    </row>
    <row r="29" spans="1:3" x14ac:dyDescent="0.2">
      <c r="A29" s="189" t="s">
        <v>714</v>
      </c>
    </row>
  </sheetData>
  <mergeCells count="3">
    <mergeCell ref="A1:C1"/>
    <mergeCell ref="A2:C2"/>
    <mergeCell ref="A3:C3"/>
  </mergeCells>
  <pageMargins left="0.7" right="0.7" top="0.75" bottom="0.75" header="0.3" footer="0.3"/>
  <pageSetup paperSize="9"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2"/>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16384" width="9.140625" style="60"/>
  </cols>
  <sheetData>
    <row r="1" spans="1:6" s="66" customFormat="1" x14ac:dyDescent="0.25">
      <c r="A1" s="830" t="s">
        <v>715</v>
      </c>
      <c r="B1" s="830"/>
      <c r="C1" s="830"/>
      <c r="D1" s="58" t="s">
        <v>98</v>
      </c>
      <c r="E1" s="59">
        <v>2020</v>
      </c>
    </row>
    <row r="2" spans="1:6" s="66" customFormat="1" x14ac:dyDescent="0.25">
      <c r="A2" s="830" t="s">
        <v>462</v>
      </c>
      <c r="B2" s="830"/>
      <c r="C2" s="830"/>
      <c r="D2" s="58" t="s">
        <v>100</v>
      </c>
      <c r="E2" s="59" t="s">
        <v>716</v>
      </c>
    </row>
    <row r="3" spans="1:6" s="66" customFormat="1" x14ac:dyDescent="0.25">
      <c r="A3" s="830" t="s">
        <v>717</v>
      </c>
      <c r="B3" s="830"/>
      <c r="C3" s="830"/>
      <c r="D3" s="58" t="s">
        <v>102</v>
      </c>
      <c r="E3" s="59">
        <v>4</v>
      </c>
    </row>
    <row r="4" spans="1:6" x14ac:dyDescent="0.2">
      <c r="A4" s="61" t="s">
        <v>103</v>
      </c>
      <c r="B4" s="62"/>
      <c r="C4" s="62"/>
      <c r="D4" s="62"/>
      <c r="E4" s="62"/>
    </row>
    <row r="6" spans="1:6" x14ac:dyDescent="0.2">
      <c r="A6" s="62" t="s">
        <v>463</v>
      </c>
      <c r="B6" s="62"/>
      <c r="C6" s="62"/>
      <c r="D6" s="62"/>
      <c r="E6" s="62"/>
    </row>
    <row r="7" spans="1:6" x14ac:dyDescent="0.2">
      <c r="A7" s="63" t="s">
        <v>105</v>
      </c>
      <c r="B7" s="63" t="s">
        <v>106</v>
      </c>
      <c r="C7" s="63" t="s">
        <v>464</v>
      </c>
      <c r="D7" s="63" t="s">
        <v>465</v>
      </c>
      <c r="E7" s="63"/>
    </row>
    <row r="8" spans="1:6" x14ac:dyDescent="0.2">
      <c r="A8" s="64">
        <v>1111</v>
      </c>
      <c r="B8" s="60" t="s">
        <v>466</v>
      </c>
      <c r="C8" s="124">
        <v>25756</v>
      </c>
      <c r="D8" s="124">
        <v>25756</v>
      </c>
      <c r="F8" s="64"/>
    </row>
    <row r="9" spans="1:6" x14ac:dyDescent="0.2">
      <c r="A9" s="64">
        <v>1112</v>
      </c>
      <c r="B9" s="60" t="s">
        <v>467</v>
      </c>
      <c r="C9" s="124">
        <v>612474.84</v>
      </c>
      <c r="D9" s="124">
        <v>612474.84</v>
      </c>
      <c r="F9" s="64"/>
    </row>
    <row r="10" spans="1:6" x14ac:dyDescent="0.2">
      <c r="A10" s="64">
        <v>1113</v>
      </c>
      <c r="B10" s="60" t="s">
        <v>468</v>
      </c>
      <c r="C10" s="124">
        <v>0</v>
      </c>
      <c r="D10" s="124">
        <v>0</v>
      </c>
      <c r="F10" s="64"/>
    </row>
    <row r="11" spans="1:6" x14ac:dyDescent="0.2">
      <c r="A11" s="64">
        <v>1114</v>
      </c>
      <c r="B11" s="60" t="s">
        <v>109</v>
      </c>
      <c r="C11" s="124">
        <v>-252878.67</v>
      </c>
      <c r="D11" s="124">
        <v>-252878.67</v>
      </c>
      <c r="F11" s="64"/>
    </row>
    <row r="12" spans="1:6" x14ac:dyDescent="0.2">
      <c r="A12" s="64">
        <v>1115</v>
      </c>
      <c r="B12" s="60" t="s">
        <v>110</v>
      </c>
      <c r="C12" s="124">
        <v>0</v>
      </c>
      <c r="D12" s="124">
        <v>0</v>
      </c>
      <c r="F12" s="64"/>
    </row>
    <row r="13" spans="1:6" x14ac:dyDescent="0.2">
      <c r="A13" s="64">
        <v>1116</v>
      </c>
      <c r="B13" s="60" t="s">
        <v>469</v>
      </c>
      <c r="C13" s="124">
        <v>0</v>
      </c>
      <c r="D13" s="124">
        <v>0</v>
      </c>
      <c r="F13" s="64"/>
    </row>
    <row r="14" spans="1:6" x14ac:dyDescent="0.2">
      <c r="A14" s="64">
        <v>1119</v>
      </c>
      <c r="B14" s="60" t="s">
        <v>470</v>
      </c>
      <c r="C14" s="124">
        <v>0</v>
      </c>
      <c r="D14" s="124">
        <v>0</v>
      </c>
      <c r="F14" s="64"/>
    </row>
    <row r="15" spans="1:6" x14ac:dyDescent="0.2">
      <c r="A15" s="64">
        <v>1110</v>
      </c>
      <c r="B15" s="60" t="s">
        <v>471</v>
      </c>
      <c r="C15" s="124">
        <f>SUM(C8:C14)</f>
        <v>385352.16999999993</v>
      </c>
      <c r="D15" s="124">
        <f>SUM(D8:D14)</f>
        <v>385352.16999999993</v>
      </c>
      <c r="F15" s="67"/>
    </row>
    <row r="18" spans="1:6" x14ac:dyDescent="0.2">
      <c r="A18" s="62" t="s">
        <v>472</v>
      </c>
      <c r="B18" s="62"/>
      <c r="C18" s="62"/>
      <c r="D18" s="62"/>
      <c r="E18" s="62"/>
    </row>
    <row r="19" spans="1:6" x14ac:dyDescent="0.2">
      <c r="A19" s="63" t="s">
        <v>105</v>
      </c>
      <c r="B19" s="63" t="s">
        <v>106</v>
      </c>
      <c r="C19" s="63" t="s">
        <v>107</v>
      </c>
      <c r="D19" s="63" t="s">
        <v>473</v>
      </c>
      <c r="E19" s="63" t="s">
        <v>474</v>
      </c>
    </row>
    <row r="20" spans="1:6" x14ac:dyDescent="0.2">
      <c r="A20" s="64">
        <v>1230</v>
      </c>
      <c r="B20" s="60" t="s">
        <v>158</v>
      </c>
      <c r="C20" s="65">
        <v>0</v>
      </c>
      <c r="F20" s="64"/>
    </row>
    <row r="21" spans="1:6" x14ac:dyDescent="0.2">
      <c r="A21" s="64">
        <v>1231</v>
      </c>
      <c r="B21" s="60" t="s">
        <v>159</v>
      </c>
      <c r="C21" s="65">
        <v>0</v>
      </c>
      <c r="F21" s="64"/>
    </row>
    <row r="22" spans="1:6" x14ac:dyDescent="0.2">
      <c r="A22" s="64">
        <v>1232</v>
      </c>
      <c r="B22" s="60" t="s">
        <v>160</v>
      </c>
      <c r="C22" s="65">
        <v>0</v>
      </c>
      <c r="F22" s="64"/>
    </row>
    <row r="23" spans="1:6" x14ac:dyDescent="0.2">
      <c r="A23" s="64">
        <v>1233</v>
      </c>
      <c r="B23" s="60" t="s">
        <v>161</v>
      </c>
      <c r="C23" s="65">
        <v>0</v>
      </c>
      <c r="F23" s="64"/>
    </row>
    <row r="24" spans="1:6" x14ac:dyDescent="0.2">
      <c r="A24" s="64">
        <v>1234</v>
      </c>
      <c r="B24" s="60" t="s">
        <v>162</v>
      </c>
      <c r="C24" s="65">
        <v>0</v>
      </c>
      <c r="F24" s="64"/>
    </row>
    <row r="25" spans="1:6" x14ac:dyDescent="0.2">
      <c r="A25" s="64">
        <v>1235</v>
      </c>
      <c r="B25" s="60" t="s">
        <v>163</v>
      </c>
      <c r="C25" s="65">
        <v>0</v>
      </c>
      <c r="F25" s="64"/>
    </row>
    <row r="26" spans="1:6" x14ac:dyDescent="0.2">
      <c r="A26" s="64">
        <v>1236</v>
      </c>
      <c r="B26" s="60" t="s">
        <v>164</v>
      </c>
      <c r="C26" s="65">
        <v>0</v>
      </c>
      <c r="F26" s="64"/>
    </row>
    <row r="27" spans="1:6" x14ac:dyDescent="0.2">
      <c r="A27" s="64">
        <v>1239</v>
      </c>
      <c r="B27" s="60" t="s">
        <v>165</v>
      </c>
      <c r="C27" s="65">
        <v>0</v>
      </c>
      <c r="F27" s="64"/>
    </row>
    <row r="28" spans="1:6" x14ac:dyDescent="0.2">
      <c r="A28" s="64">
        <v>1240</v>
      </c>
      <c r="B28" s="60" t="s">
        <v>166</v>
      </c>
      <c r="C28" s="65">
        <f>SUM(C29:C36)</f>
        <v>3152754.25</v>
      </c>
      <c r="E28" s="60" t="s">
        <v>718</v>
      </c>
      <c r="F28" s="64"/>
    </row>
    <row r="29" spans="1:6" x14ac:dyDescent="0.2">
      <c r="A29" s="64">
        <v>1241</v>
      </c>
      <c r="B29" s="60" t="s">
        <v>167</v>
      </c>
      <c r="C29" s="65">
        <v>1296520.53</v>
      </c>
      <c r="F29" s="64"/>
    </row>
    <row r="30" spans="1:6" x14ac:dyDescent="0.2">
      <c r="A30" s="64">
        <v>1242</v>
      </c>
      <c r="B30" s="60" t="s">
        <v>168</v>
      </c>
      <c r="C30" s="65">
        <v>0</v>
      </c>
      <c r="E30" s="60" t="s">
        <v>718</v>
      </c>
      <c r="F30" s="64"/>
    </row>
    <row r="31" spans="1:6" x14ac:dyDescent="0.2">
      <c r="A31" s="64">
        <v>1243</v>
      </c>
      <c r="B31" s="60" t="s">
        <v>169</v>
      </c>
      <c r="C31" s="65">
        <v>0</v>
      </c>
      <c r="F31" s="64"/>
    </row>
    <row r="32" spans="1:6" x14ac:dyDescent="0.2">
      <c r="A32" s="64">
        <v>1244</v>
      </c>
      <c r="B32" s="60" t="s">
        <v>170</v>
      </c>
      <c r="C32" s="65">
        <v>1454653.98</v>
      </c>
      <c r="F32" s="64"/>
    </row>
    <row r="33" spans="1:6" x14ac:dyDescent="0.2">
      <c r="A33" s="64">
        <v>1245</v>
      </c>
      <c r="B33" s="60" t="s">
        <v>171</v>
      </c>
      <c r="C33" s="65">
        <v>0</v>
      </c>
      <c r="F33" s="64"/>
    </row>
    <row r="34" spans="1:6" x14ac:dyDescent="0.2">
      <c r="A34" s="64">
        <v>1246</v>
      </c>
      <c r="B34" s="60" t="s">
        <v>172</v>
      </c>
      <c r="C34" s="65">
        <v>401579.74</v>
      </c>
      <c r="F34" s="64"/>
    </row>
    <row r="35" spans="1:6" x14ac:dyDescent="0.2">
      <c r="A35" s="64">
        <v>1247</v>
      </c>
      <c r="B35" s="60" t="s">
        <v>173</v>
      </c>
      <c r="C35" s="65">
        <v>0</v>
      </c>
      <c r="F35" s="64"/>
    </row>
    <row r="36" spans="1:6" x14ac:dyDescent="0.2">
      <c r="A36" s="64">
        <v>1248</v>
      </c>
      <c r="B36" s="60" t="s">
        <v>174</v>
      </c>
      <c r="C36" s="65">
        <v>0</v>
      </c>
      <c r="F36" s="64"/>
    </row>
    <row r="37" spans="1:6" x14ac:dyDescent="0.2">
      <c r="A37" s="64">
        <v>1250</v>
      </c>
      <c r="B37" s="60" t="s">
        <v>178</v>
      </c>
      <c r="C37" s="65">
        <v>0</v>
      </c>
      <c r="F37" s="64"/>
    </row>
    <row r="38" spans="1:6" x14ac:dyDescent="0.2">
      <c r="A38" s="64">
        <v>1251</v>
      </c>
      <c r="B38" s="60" t="s">
        <v>179</v>
      </c>
      <c r="C38" s="65">
        <v>0</v>
      </c>
      <c r="F38" s="64"/>
    </row>
    <row r="39" spans="1:6" x14ac:dyDescent="0.2">
      <c r="A39" s="64">
        <v>1252</v>
      </c>
      <c r="B39" s="60" t="s">
        <v>180</v>
      </c>
      <c r="C39" s="65">
        <v>0</v>
      </c>
      <c r="F39" s="64"/>
    </row>
    <row r="40" spans="1:6" x14ac:dyDescent="0.2">
      <c r="A40" s="64">
        <v>1253</v>
      </c>
      <c r="B40" s="60" t="s">
        <v>181</v>
      </c>
      <c r="C40" s="65">
        <v>0</v>
      </c>
      <c r="F40" s="64"/>
    </row>
    <row r="41" spans="1:6" x14ac:dyDescent="0.2">
      <c r="A41" s="64">
        <v>1254</v>
      </c>
      <c r="B41" s="60" t="s">
        <v>182</v>
      </c>
      <c r="C41" s="65">
        <v>0</v>
      </c>
      <c r="F41" s="64"/>
    </row>
    <row r="42" spans="1:6" x14ac:dyDescent="0.2">
      <c r="A42" s="64">
        <v>1259</v>
      </c>
      <c r="B42" s="60" t="s">
        <v>183</v>
      </c>
      <c r="C42" s="65">
        <v>0</v>
      </c>
      <c r="F42" s="64"/>
    </row>
    <row r="44" spans="1:6" x14ac:dyDescent="0.2">
      <c r="A44" s="62" t="s">
        <v>475</v>
      </c>
      <c r="B44" s="62"/>
      <c r="C44" s="62"/>
      <c r="D44" s="62"/>
      <c r="E44" s="62"/>
    </row>
    <row r="45" spans="1:6" x14ac:dyDescent="0.2">
      <c r="A45" s="63" t="s">
        <v>105</v>
      </c>
      <c r="B45" s="63" t="s">
        <v>106</v>
      </c>
      <c r="C45" s="63" t="s">
        <v>464</v>
      </c>
      <c r="D45" s="63" t="s">
        <v>465</v>
      </c>
      <c r="E45" s="63"/>
    </row>
    <row r="46" spans="1:6" x14ac:dyDescent="0.2">
      <c r="A46" s="64">
        <v>5500</v>
      </c>
      <c r="B46" s="60" t="s">
        <v>407</v>
      </c>
      <c r="C46" s="65">
        <v>0</v>
      </c>
      <c r="D46" s="65">
        <v>0</v>
      </c>
      <c r="F46" s="67"/>
    </row>
    <row r="47" spans="1:6" x14ac:dyDescent="0.2">
      <c r="A47" s="64">
        <v>5510</v>
      </c>
      <c r="B47" s="60" t="s">
        <v>408</v>
      </c>
      <c r="C47" s="65">
        <v>0</v>
      </c>
      <c r="D47" s="65">
        <v>0</v>
      </c>
      <c r="F47" s="64"/>
    </row>
    <row r="48" spans="1:6" x14ac:dyDescent="0.2">
      <c r="A48" s="64">
        <v>5511</v>
      </c>
      <c r="B48" s="60" t="s">
        <v>409</v>
      </c>
      <c r="C48" s="65">
        <v>0</v>
      </c>
      <c r="D48" s="65">
        <v>0</v>
      </c>
      <c r="F48" s="64"/>
    </row>
    <row r="49" spans="1:6" x14ac:dyDescent="0.2">
      <c r="A49" s="64">
        <v>5512</v>
      </c>
      <c r="B49" s="60" t="s">
        <v>410</v>
      </c>
      <c r="C49" s="65">
        <v>0</v>
      </c>
      <c r="D49" s="65">
        <v>0</v>
      </c>
      <c r="F49" s="64"/>
    </row>
    <row r="50" spans="1:6" x14ac:dyDescent="0.2">
      <c r="A50" s="64">
        <v>5513</v>
      </c>
      <c r="B50" s="60" t="s">
        <v>411</v>
      </c>
      <c r="C50" s="65">
        <v>0</v>
      </c>
      <c r="D50" s="65">
        <v>0</v>
      </c>
      <c r="F50" s="64"/>
    </row>
    <row r="51" spans="1:6" x14ac:dyDescent="0.2">
      <c r="A51" s="64">
        <v>5514</v>
      </c>
      <c r="B51" s="60" t="s">
        <v>412</v>
      </c>
      <c r="C51" s="65">
        <v>0</v>
      </c>
      <c r="D51" s="65">
        <v>0</v>
      </c>
      <c r="F51" s="64"/>
    </row>
    <row r="52" spans="1:6" x14ac:dyDescent="0.2">
      <c r="A52" s="64">
        <v>5515</v>
      </c>
      <c r="B52" s="60" t="s">
        <v>413</v>
      </c>
      <c r="C52" s="65">
        <v>0</v>
      </c>
      <c r="D52" s="65">
        <v>0</v>
      </c>
      <c r="F52" s="64"/>
    </row>
    <row r="53" spans="1:6" x14ac:dyDescent="0.2">
      <c r="A53" s="64">
        <v>5516</v>
      </c>
      <c r="B53" s="60" t="s">
        <v>414</v>
      </c>
      <c r="C53" s="65">
        <v>0</v>
      </c>
      <c r="D53" s="65">
        <v>0</v>
      </c>
      <c r="F53" s="64"/>
    </row>
    <row r="54" spans="1:6" x14ac:dyDescent="0.2">
      <c r="A54" s="64">
        <v>5517</v>
      </c>
      <c r="B54" s="60" t="s">
        <v>415</v>
      </c>
      <c r="C54" s="65">
        <v>0</v>
      </c>
      <c r="D54" s="65">
        <v>0</v>
      </c>
      <c r="F54" s="64"/>
    </row>
    <row r="55" spans="1:6" x14ac:dyDescent="0.2">
      <c r="A55" s="64">
        <v>5518</v>
      </c>
      <c r="B55" s="60" t="s">
        <v>416</v>
      </c>
      <c r="C55" s="65">
        <v>0</v>
      </c>
      <c r="D55" s="65">
        <v>0</v>
      </c>
      <c r="F55" s="64"/>
    </row>
    <row r="56" spans="1:6" x14ac:dyDescent="0.2">
      <c r="A56" s="64">
        <v>5520</v>
      </c>
      <c r="B56" s="60" t="s">
        <v>417</v>
      </c>
      <c r="C56" s="65">
        <v>0</v>
      </c>
      <c r="D56" s="65">
        <v>0</v>
      </c>
      <c r="F56" s="64"/>
    </row>
    <row r="57" spans="1:6" x14ac:dyDescent="0.2">
      <c r="A57" s="64">
        <v>5521</v>
      </c>
      <c r="B57" s="60" t="s">
        <v>418</v>
      </c>
      <c r="C57" s="65">
        <v>0</v>
      </c>
      <c r="D57" s="65">
        <v>0</v>
      </c>
      <c r="F57" s="64"/>
    </row>
    <row r="58" spans="1:6" x14ac:dyDescent="0.2">
      <c r="A58" s="64">
        <v>5522</v>
      </c>
      <c r="B58" s="60" t="s">
        <v>419</v>
      </c>
      <c r="C58" s="65">
        <v>0</v>
      </c>
      <c r="D58" s="65">
        <v>0</v>
      </c>
      <c r="F58" s="64"/>
    </row>
    <row r="59" spans="1:6" x14ac:dyDescent="0.2">
      <c r="A59" s="64">
        <v>5530</v>
      </c>
      <c r="B59" s="60" t="s">
        <v>420</v>
      </c>
      <c r="C59" s="65">
        <v>0</v>
      </c>
      <c r="D59" s="65">
        <v>0</v>
      </c>
      <c r="F59" s="64"/>
    </row>
    <row r="60" spans="1:6" x14ac:dyDescent="0.2">
      <c r="A60" s="64">
        <v>5531</v>
      </c>
      <c r="B60" s="60" t="s">
        <v>421</v>
      </c>
      <c r="C60" s="65">
        <v>0</v>
      </c>
      <c r="D60" s="65">
        <v>0</v>
      </c>
      <c r="F60" s="64"/>
    </row>
    <row r="61" spans="1:6" x14ac:dyDescent="0.2">
      <c r="A61" s="64">
        <v>5532</v>
      </c>
      <c r="B61" s="60" t="s">
        <v>422</v>
      </c>
      <c r="C61" s="65">
        <v>0</v>
      </c>
      <c r="D61" s="65">
        <v>0</v>
      </c>
      <c r="F61" s="64"/>
    </row>
    <row r="62" spans="1:6" x14ac:dyDescent="0.2">
      <c r="A62" s="64">
        <v>5533</v>
      </c>
      <c r="B62" s="60" t="s">
        <v>423</v>
      </c>
      <c r="C62" s="65">
        <v>0</v>
      </c>
      <c r="D62" s="65">
        <v>0</v>
      </c>
      <c r="F62" s="64"/>
    </row>
    <row r="63" spans="1:6" x14ac:dyDescent="0.2">
      <c r="A63" s="64">
        <v>5534</v>
      </c>
      <c r="B63" s="60" t="s">
        <v>424</v>
      </c>
      <c r="C63" s="65">
        <v>0</v>
      </c>
      <c r="D63" s="65">
        <v>0</v>
      </c>
      <c r="F63" s="64"/>
    </row>
    <row r="64" spans="1:6" x14ac:dyDescent="0.2">
      <c r="A64" s="64">
        <v>5535</v>
      </c>
      <c r="B64" s="60" t="s">
        <v>425</v>
      </c>
      <c r="C64" s="65">
        <v>0</v>
      </c>
      <c r="D64" s="65">
        <v>0</v>
      </c>
      <c r="E64" s="60" t="s">
        <v>718</v>
      </c>
      <c r="F64" s="64"/>
    </row>
    <row r="65" spans="1:6" x14ac:dyDescent="0.2">
      <c r="A65" s="64">
        <v>5540</v>
      </c>
      <c r="B65" s="60" t="s">
        <v>426</v>
      </c>
      <c r="C65" s="65">
        <v>0</v>
      </c>
      <c r="D65" s="65">
        <v>0</v>
      </c>
      <c r="F65" s="64"/>
    </row>
    <row r="66" spans="1:6" x14ac:dyDescent="0.2">
      <c r="A66" s="64">
        <v>5541</v>
      </c>
      <c r="B66" s="60" t="s">
        <v>426</v>
      </c>
      <c r="C66" s="65">
        <v>0</v>
      </c>
      <c r="D66" s="65">
        <v>0</v>
      </c>
      <c r="F66" s="64"/>
    </row>
    <row r="67" spans="1:6" x14ac:dyDescent="0.2">
      <c r="A67" s="64">
        <v>5550</v>
      </c>
      <c r="B67" s="60" t="s">
        <v>427</v>
      </c>
      <c r="C67" s="65">
        <v>0</v>
      </c>
      <c r="D67" s="65">
        <v>0</v>
      </c>
      <c r="F67" s="64"/>
    </row>
    <row r="68" spans="1:6" x14ac:dyDescent="0.2">
      <c r="A68" s="64">
        <v>5551</v>
      </c>
      <c r="B68" s="60" t="s">
        <v>427</v>
      </c>
      <c r="C68" s="65">
        <v>0</v>
      </c>
      <c r="D68" s="65">
        <v>0</v>
      </c>
      <c r="F68" s="64"/>
    </row>
    <row r="69" spans="1:6" x14ac:dyDescent="0.2">
      <c r="A69" s="64">
        <v>5590</v>
      </c>
      <c r="B69" s="60" t="s">
        <v>428</v>
      </c>
      <c r="C69" s="65">
        <v>0</v>
      </c>
      <c r="D69" s="65">
        <v>0</v>
      </c>
      <c r="F69" s="64"/>
    </row>
    <row r="70" spans="1:6" x14ac:dyDescent="0.2">
      <c r="A70" s="64">
        <v>5591</v>
      </c>
      <c r="B70" s="60" t="s">
        <v>429</v>
      </c>
      <c r="C70" s="65">
        <v>0</v>
      </c>
      <c r="D70" s="65">
        <v>0</v>
      </c>
      <c r="F70" s="64"/>
    </row>
    <row r="71" spans="1:6" x14ac:dyDescent="0.2">
      <c r="A71" s="64">
        <v>5592</v>
      </c>
      <c r="B71" s="60" t="s">
        <v>430</v>
      </c>
      <c r="C71" s="65">
        <v>0</v>
      </c>
      <c r="D71" s="65">
        <v>0</v>
      </c>
      <c r="F71" s="64"/>
    </row>
    <row r="72" spans="1:6" x14ac:dyDescent="0.2">
      <c r="A72" s="64">
        <v>5593</v>
      </c>
      <c r="B72" s="60" t="s">
        <v>431</v>
      </c>
      <c r="C72" s="65">
        <v>0</v>
      </c>
      <c r="D72" s="65">
        <v>0</v>
      </c>
      <c r="F72" s="64"/>
    </row>
    <row r="73" spans="1:6" x14ac:dyDescent="0.2">
      <c r="A73" s="64">
        <v>5594</v>
      </c>
      <c r="B73" s="60" t="s">
        <v>477</v>
      </c>
      <c r="C73" s="65">
        <v>0</v>
      </c>
      <c r="D73" s="65">
        <v>0</v>
      </c>
      <c r="F73" s="64"/>
    </row>
    <row r="74" spans="1:6" x14ac:dyDescent="0.2">
      <c r="A74" s="64">
        <v>5595</v>
      </c>
      <c r="B74" s="60" t="s">
        <v>433</v>
      </c>
      <c r="C74" s="65">
        <v>0</v>
      </c>
      <c r="D74" s="65">
        <v>0</v>
      </c>
      <c r="F74" s="64"/>
    </row>
    <row r="75" spans="1:6" x14ac:dyDescent="0.2">
      <c r="A75" s="64">
        <v>5596</v>
      </c>
      <c r="B75" s="60" t="s">
        <v>321</v>
      </c>
      <c r="C75" s="65">
        <v>0</v>
      </c>
      <c r="D75" s="65">
        <v>0</v>
      </c>
      <c r="F75" s="64"/>
    </row>
    <row r="76" spans="1:6" x14ac:dyDescent="0.2">
      <c r="A76" s="64">
        <v>5597</v>
      </c>
      <c r="B76" s="60" t="s">
        <v>434</v>
      </c>
      <c r="C76" s="65">
        <v>0</v>
      </c>
      <c r="D76" s="65">
        <v>0</v>
      </c>
      <c r="F76" s="64"/>
    </row>
    <row r="77" spans="1:6" x14ac:dyDescent="0.2">
      <c r="A77" s="64">
        <v>5599</v>
      </c>
      <c r="B77" s="60" t="s">
        <v>436</v>
      </c>
      <c r="C77" s="65">
        <v>0</v>
      </c>
      <c r="D77" s="65">
        <v>0</v>
      </c>
      <c r="F77" s="64"/>
    </row>
    <row r="78" spans="1:6" x14ac:dyDescent="0.2">
      <c r="A78" s="64">
        <v>5600</v>
      </c>
      <c r="B78" s="60" t="s">
        <v>437</v>
      </c>
      <c r="C78" s="65">
        <v>0</v>
      </c>
      <c r="D78" s="65">
        <v>0</v>
      </c>
      <c r="F78" s="67"/>
    </row>
    <row r="79" spans="1:6" x14ac:dyDescent="0.2">
      <c r="A79" s="64">
        <v>5610</v>
      </c>
      <c r="B79" s="60" t="s">
        <v>438</v>
      </c>
      <c r="C79" s="65">
        <v>0</v>
      </c>
      <c r="D79" s="65">
        <v>0</v>
      </c>
      <c r="F79" s="64"/>
    </row>
    <row r="80" spans="1:6" x14ac:dyDescent="0.2">
      <c r="A80" s="64">
        <v>5611</v>
      </c>
      <c r="B80" s="60" t="s">
        <v>439</v>
      </c>
      <c r="C80" s="65">
        <v>0</v>
      </c>
      <c r="D80" s="65">
        <v>0</v>
      </c>
      <c r="F80" s="64"/>
    </row>
    <row r="82" spans="1:1" x14ac:dyDescent="0.2">
      <c r="A82" s="189" t="s">
        <v>714</v>
      </c>
    </row>
  </sheetData>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 right="0.7" top="0.75" bottom="0.75" header="0.3" footer="0.3"/>
  <pageSetup paperSize="9" scale="70"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5" customWidth="1"/>
    <col min="2" max="2" width="63.140625" style="75" customWidth="1"/>
    <col min="3" max="3" width="17.7109375" style="75" customWidth="1"/>
    <col min="4" max="16384" width="11.42578125" style="75"/>
  </cols>
  <sheetData>
    <row r="1" spans="1:4" s="71" customFormat="1" x14ac:dyDescent="0.25">
      <c r="A1" s="831" t="s">
        <v>715</v>
      </c>
      <c r="B1" s="832"/>
      <c r="C1" s="833"/>
    </row>
    <row r="2" spans="1:4" s="71" customFormat="1" x14ac:dyDescent="0.25">
      <c r="A2" s="834" t="s">
        <v>478</v>
      </c>
      <c r="B2" s="835"/>
      <c r="C2" s="836"/>
    </row>
    <row r="3" spans="1:4" s="71" customFormat="1" x14ac:dyDescent="0.25">
      <c r="A3" s="834" t="s">
        <v>717</v>
      </c>
      <c r="B3" s="835"/>
      <c r="C3" s="836"/>
    </row>
    <row r="4" spans="1:4" s="72" customFormat="1" x14ac:dyDescent="0.2">
      <c r="A4" s="837" t="s">
        <v>479</v>
      </c>
      <c r="B4" s="838"/>
      <c r="C4" s="839"/>
    </row>
    <row r="5" spans="1:4" x14ac:dyDescent="0.2">
      <c r="A5" s="73" t="s">
        <v>480</v>
      </c>
      <c r="B5" s="73"/>
      <c r="C5" s="74">
        <v>0</v>
      </c>
    </row>
    <row r="6" spans="1:4" x14ac:dyDescent="0.2">
      <c r="B6" s="76"/>
      <c r="C6" s="77"/>
    </row>
    <row r="7" spans="1:4" x14ac:dyDescent="0.2">
      <c r="A7" s="78" t="s">
        <v>481</v>
      </c>
      <c r="B7" s="78"/>
      <c r="C7" s="79">
        <v>0</v>
      </c>
    </row>
    <row r="8" spans="1:4" x14ac:dyDescent="0.2">
      <c r="A8" s="80" t="s">
        <v>482</v>
      </c>
      <c r="B8" s="81" t="s">
        <v>306</v>
      </c>
      <c r="C8" s="82">
        <v>0</v>
      </c>
    </row>
    <row r="9" spans="1:4" x14ac:dyDescent="0.2">
      <c r="A9" s="83" t="s">
        <v>483</v>
      </c>
      <c r="B9" s="84" t="s">
        <v>484</v>
      </c>
      <c r="C9" s="82">
        <v>0</v>
      </c>
      <c r="D9" s="75" t="s">
        <v>718</v>
      </c>
    </row>
    <row r="10" spans="1:4" x14ac:dyDescent="0.2">
      <c r="A10" s="83" t="s">
        <v>485</v>
      </c>
      <c r="B10" s="84" t="s">
        <v>315</v>
      </c>
      <c r="C10" s="82">
        <v>0</v>
      </c>
    </row>
    <row r="11" spans="1:4" x14ac:dyDescent="0.2">
      <c r="A11" s="83" t="s">
        <v>486</v>
      </c>
      <c r="B11" s="84" t="s">
        <v>316</v>
      </c>
      <c r="C11" s="82">
        <v>0</v>
      </c>
    </row>
    <row r="12" spans="1:4" x14ac:dyDescent="0.2">
      <c r="A12" s="83" t="s">
        <v>487</v>
      </c>
      <c r="B12" s="84" t="s">
        <v>317</v>
      </c>
      <c r="C12" s="82">
        <v>0</v>
      </c>
    </row>
    <row r="13" spans="1:4" x14ac:dyDescent="0.2">
      <c r="A13" s="85" t="s">
        <v>488</v>
      </c>
      <c r="B13" s="86" t="s">
        <v>489</v>
      </c>
      <c r="C13" s="82">
        <v>0</v>
      </c>
    </row>
    <row r="14" spans="1:4" x14ac:dyDescent="0.2">
      <c r="B14" s="87"/>
      <c r="C14" s="88"/>
    </row>
    <row r="15" spans="1:4" x14ac:dyDescent="0.2">
      <c r="A15" s="78" t="s">
        <v>490</v>
      </c>
      <c r="B15" s="76"/>
      <c r="C15" s="79">
        <v>0</v>
      </c>
    </row>
    <row r="16" spans="1:4" x14ac:dyDescent="0.2">
      <c r="A16" s="89">
        <v>3.1</v>
      </c>
      <c r="B16" s="84" t="s">
        <v>491</v>
      </c>
      <c r="C16" s="82">
        <v>0</v>
      </c>
    </row>
    <row r="17" spans="1:10" x14ac:dyDescent="0.2">
      <c r="A17" s="90">
        <v>3.2</v>
      </c>
      <c r="B17" s="84" t="s">
        <v>492</v>
      </c>
      <c r="C17" s="82">
        <v>0</v>
      </c>
    </row>
    <row r="18" spans="1:10" x14ac:dyDescent="0.2">
      <c r="A18" s="90">
        <v>3.3</v>
      </c>
      <c r="B18" s="86" t="s">
        <v>493</v>
      </c>
      <c r="C18" s="91">
        <v>0</v>
      </c>
    </row>
    <row r="19" spans="1:10" x14ac:dyDescent="0.2">
      <c r="B19" s="92"/>
      <c r="C19" s="93"/>
    </row>
    <row r="20" spans="1:10" x14ac:dyDescent="0.2">
      <c r="A20" s="94" t="s">
        <v>494</v>
      </c>
      <c r="B20" s="94"/>
      <c r="C20" s="74">
        <v>0</v>
      </c>
    </row>
    <row r="22" spans="1:10" x14ac:dyDescent="0.2">
      <c r="A22" s="189" t="s">
        <v>719</v>
      </c>
    </row>
    <row r="23" spans="1:10" x14ac:dyDescent="0.2">
      <c r="A23" s="75" t="s">
        <v>720</v>
      </c>
    </row>
    <row r="26" spans="1:10" ht="11.25" customHeight="1" x14ac:dyDescent="0.2">
      <c r="B26" s="151"/>
      <c r="C26" s="151"/>
      <c r="D26" s="190" t="s">
        <v>721</v>
      </c>
      <c r="E26" s="190"/>
      <c r="F26" s="190"/>
      <c r="G26" s="190"/>
      <c r="H26" s="190"/>
      <c r="I26" s="151"/>
      <c r="J26" s="151"/>
    </row>
  </sheetData>
  <mergeCells count="4">
    <mergeCell ref="A1:C1"/>
    <mergeCell ref="A2:C2"/>
    <mergeCell ref="A3:C3"/>
    <mergeCell ref="A4:C4"/>
  </mergeCells>
  <pageMargins left="0.7" right="0.7" top="0.75" bottom="0.75" header="0.3" footer="0.3"/>
  <pageSetup paperSize="9"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5" customWidth="1"/>
    <col min="2" max="2" width="62.140625" style="75" customWidth="1"/>
    <col min="3" max="3" width="17.7109375" style="75" customWidth="1"/>
    <col min="4" max="16384" width="11.42578125" style="75"/>
  </cols>
  <sheetData>
    <row r="1" spans="1:4" s="95" customFormat="1" ht="18.95" customHeight="1" x14ac:dyDescent="0.25">
      <c r="A1" s="840" t="s">
        <v>715</v>
      </c>
      <c r="B1" s="841"/>
      <c r="C1" s="842"/>
    </row>
    <row r="2" spans="1:4" s="95" customFormat="1" ht="18.95" customHeight="1" x14ac:dyDescent="0.25">
      <c r="A2" s="843" t="s">
        <v>495</v>
      </c>
      <c r="B2" s="872"/>
      <c r="C2" s="845"/>
    </row>
    <row r="3" spans="1:4" s="95" customFormat="1" ht="18.95" customHeight="1" x14ac:dyDescent="0.25">
      <c r="A3" s="843" t="str">
        <f>[2]ESF!A3</f>
        <v>Correspondiente del 01 de Enero al 31 de Diciembre del 2020 .</v>
      </c>
      <c r="B3" s="872"/>
      <c r="C3" s="845"/>
    </row>
    <row r="4" spans="1:4" x14ac:dyDescent="0.2">
      <c r="A4" s="837" t="s">
        <v>479</v>
      </c>
      <c r="B4" s="838"/>
      <c r="C4" s="839"/>
    </row>
    <row r="5" spans="1:4" x14ac:dyDescent="0.2">
      <c r="A5" s="96" t="s">
        <v>496</v>
      </c>
      <c r="B5" s="73"/>
      <c r="C5" s="97">
        <v>0</v>
      </c>
    </row>
    <row r="6" spans="1:4" x14ac:dyDescent="0.2">
      <c r="A6" s="98"/>
      <c r="B6" s="76"/>
      <c r="C6" s="99"/>
    </row>
    <row r="7" spans="1:4" x14ac:dyDescent="0.2">
      <c r="A7" s="78" t="s">
        <v>497</v>
      </c>
      <c r="B7" s="100"/>
      <c r="C7" s="79">
        <f>SUM(C8:C28)</f>
        <v>0</v>
      </c>
    </row>
    <row r="8" spans="1:4" x14ac:dyDescent="0.2">
      <c r="A8" s="101">
        <v>2.1</v>
      </c>
      <c r="B8" s="102" t="s">
        <v>338</v>
      </c>
      <c r="C8" s="103">
        <v>0</v>
      </c>
    </row>
    <row r="9" spans="1:4" x14ac:dyDescent="0.2">
      <c r="A9" s="101">
        <v>2.2000000000000002</v>
      </c>
      <c r="B9" s="102" t="s">
        <v>335</v>
      </c>
      <c r="C9" s="103">
        <v>0</v>
      </c>
    </row>
    <row r="10" spans="1:4" x14ac:dyDescent="0.2">
      <c r="A10" s="104">
        <v>2.2999999999999998</v>
      </c>
      <c r="B10" s="105" t="s">
        <v>167</v>
      </c>
      <c r="C10" s="103">
        <v>0</v>
      </c>
    </row>
    <row r="11" spans="1:4" x14ac:dyDescent="0.2">
      <c r="A11" s="104">
        <v>2.4</v>
      </c>
      <c r="B11" s="105" t="s">
        <v>168</v>
      </c>
      <c r="C11" s="103">
        <v>0</v>
      </c>
    </row>
    <row r="12" spans="1:4" x14ac:dyDescent="0.2">
      <c r="A12" s="104">
        <v>2.5</v>
      </c>
      <c r="B12" s="105" t="s">
        <v>169</v>
      </c>
      <c r="C12" s="103">
        <v>0</v>
      </c>
    </row>
    <row r="13" spans="1:4" x14ac:dyDescent="0.2">
      <c r="A13" s="104">
        <v>2.6</v>
      </c>
      <c r="B13" s="105" t="s">
        <v>170</v>
      </c>
      <c r="C13" s="103">
        <v>0</v>
      </c>
    </row>
    <row r="14" spans="1:4" x14ac:dyDescent="0.2">
      <c r="A14" s="104">
        <v>2.7</v>
      </c>
      <c r="B14" s="105" t="s">
        <v>171</v>
      </c>
      <c r="C14" s="103">
        <v>0</v>
      </c>
    </row>
    <row r="15" spans="1:4" x14ac:dyDescent="0.2">
      <c r="A15" s="104">
        <v>2.8</v>
      </c>
      <c r="B15" s="105" t="s">
        <v>172</v>
      </c>
      <c r="C15" s="103">
        <v>0</v>
      </c>
      <c r="D15" s="75" t="s">
        <v>718</v>
      </c>
    </row>
    <row r="16" spans="1:4" x14ac:dyDescent="0.2">
      <c r="A16" s="104">
        <v>2.9</v>
      </c>
      <c r="B16" s="105" t="s">
        <v>174</v>
      </c>
      <c r="C16" s="103">
        <v>0</v>
      </c>
    </row>
    <row r="17" spans="1:3" x14ac:dyDescent="0.2">
      <c r="A17" s="104" t="s">
        <v>498</v>
      </c>
      <c r="B17" s="105" t="s">
        <v>499</v>
      </c>
      <c r="C17" s="103">
        <v>0</v>
      </c>
    </row>
    <row r="18" spans="1:3" x14ac:dyDescent="0.2">
      <c r="A18" s="104" t="s">
        <v>500</v>
      </c>
      <c r="B18" s="105" t="s">
        <v>178</v>
      </c>
      <c r="C18" s="103">
        <v>0</v>
      </c>
    </row>
    <row r="19" spans="1:3" x14ac:dyDescent="0.2">
      <c r="A19" s="104" t="s">
        <v>501</v>
      </c>
      <c r="B19" s="105" t="s">
        <v>502</v>
      </c>
      <c r="C19" s="103">
        <v>0</v>
      </c>
    </row>
    <row r="20" spans="1:3" x14ac:dyDescent="0.2">
      <c r="A20" s="104" t="s">
        <v>503</v>
      </c>
      <c r="B20" s="105" t="s">
        <v>504</v>
      </c>
      <c r="C20" s="103">
        <v>0</v>
      </c>
    </row>
    <row r="21" spans="1:3" x14ac:dyDescent="0.2">
      <c r="A21" s="104" t="s">
        <v>505</v>
      </c>
      <c r="B21" s="105" t="s">
        <v>506</v>
      </c>
      <c r="C21" s="103">
        <v>0</v>
      </c>
    </row>
    <row r="22" spans="1:3" x14ac:dyDescent="0.2">
      <c r="A22" s="104" t="s">
        <v>507</v>
      </c>
      <c r="B22" s="105" t="s">
        <v>508</v>
      </c>
      <c r="C22" s="103">
        <v>0</v>
      </c>
    </row>
    <row r="23" spans="1:3" x14ac:dyDescent="0.2">
      <c r="A23" s="104" t="s">
        <v>509</v>
      </c>
      <c r="B23" s="105" t="s">
        <v>510</v>
      </c>
      <c r="C23" s="103">
        <v>0</v>
      </c>
    </row>
    <row r="24" spans="1:3" x14ac:dyDescent="0.2">
      <c r="A24" s="104" t="s">
        <v>511</v>
      </c>
      <c r="B24" s="105" t="s">
        <v>512</v>
      </c>
      <c r="C24" s="103">
        <v>0</v>
      </c>
    </row>
    <row r="25" spans="1:3" x14ac:dyDescent="0.2">
      <c r="A25" s="104" t="s">
        <v>513</v>
      </c>
      <c r="B25" s="105" t="s">
        <v>514</v>
      </c>
      <c r="C25" s="103">
        <v>0</v>
      </c>
    </row>
    <row r="26" spans="1:3" x14ac:dyDescent="0.2">
      <c r="A26" s="104" t="s">
        <v>515</v>
      </c>
      <c r="B26" s="105" t="s">
        <v>516</v>
      </c>
      <c r="C26" s="103">
        <v>0</v>
      </c>
    </row>
    <row r="27" spans="1:3" x14ac:dyDescent="0.2">
      <c r="A27" s="104" t="s">
        <v>517</v>
      </c>
      <c r="B27" s="105" t="s">
        <v>518</v>
      </c>
      <c r="C27" s="103">
        <v>0</v>
      </c>
    </row>
    <row r="28" spans="1:3" x14ac:dyDescent="0.2">
      <c r="A28" s="104" t="s">
        <v>519</v>
      </c>
      <c r="B28" s="102" t="s">
        <v>520</v>
      </c>
      <c r="C28" s="103">
        <v>0</v>
      </c>
    </row>
    <row r="29" spans="1:3" x14ac:dyDescent="0.2">
      <c r="A29" s="106"/>
      <c r="B29" s="107"/>
      <c r="C29" s="108"/>
    </row>
    <row r="30" spans="1:3" x14ac:dyDescent="0.2">
      <c r="A30" s="109" t="s">
        <v>521</v>
      </c>
      <c r="B30" s="110"/>
      <c r="C30" s="111">
        <f>SUM(C31:C37)</f>
        <v>0</v>
      </c>
    </row>
    <row r="31" spans="1:3" x14ac:dyDescent="0.2">
      <c r="A31" s="104" t="s">
        <v>522</v>
      </c>
      <c r="B31" s="105" t="s">
        <v>408</v>
      </c>
      <c r="C31" s="103">
        <v>0</v>
      </c>
    </row>
    <row r="32" spans="1:3" x14ac:dyDescent="0.2">
      <c r="A32" s="104" t="s">
        <v>523</v>
      </c>
      <c r="B32" s="105" t="s">
        <v>417</v>
      </c>
      <c r="C32" s="103">
        <v>0</v>
      </c>
    </row>
    <row r="33" spans="1:5" x14ac:dyDescent="0.2">
      <c r="A33" s="104" t="s">
        <v>524</v>
      </c>
      <c r="B33" s="105" t="s">
        <v>420</v>
      </c>
      <c r="C33" s="103">
        <v>0</v>
      </c>
    </row>
    <row r="34" spans="1:5" x14ac:dyDescent="0.2">
      <c r="A34" s="104" t="s">
        <v>525</v>
      </c>
      <c r="B34" s="105" t="s">
        <v>526</v>
      </c>
      <c r="C34" s="103">
        <v>0</v>
      </c>
    </row>
    <row r="35" spans="1:5" x14ac:dyDescent="0.2">
      <c r="A35" s="104" t="s">
        <v>527</v>
      </c>
      <c r="B35" s="105" t="s">
        <v>528</v>
      </c>
      <c r="C35" s="103">
        <v>0</v>
      </c>
    </row>
    <row r="36" spans="1:5" x14ac:dyDescent="0.2">
      <c r="A36" s="104" t="s">
        <v>529</v>
      </c>
      <c r="B36" s="105" t="s">
        <v>428</v>
      </c>
      <c r="C36" s="103">
        <v>0</v>
      </c>
    </row>
    <row r="37" spans="1:5" x14ac:dyDescent="0.2">
      <c r="A37" s="104" t="s">
        <v>530</v>
      </c>
      <c r="B37" s="102" t="s">
        <v>531</v>
      </c>
      <c r="C37" s="112">
        <v>0</v>
      </c>
    </row>
    <row r="38" spans="1:5" x14ac:dyDescent="0.2">
      <c r="A38" s="98"/>
      <c r="B38" s="113"/>
      <c r="C38" s="114"/>
    </row>
    <row r="39" spans="1:5" ht="13.5" customHeight="1" x14ac:dyDescent="0.2">
      <c r="A39" s="115" t="s">
        <v>532</v>
      </c>
      <c r="B39" s="73"/>
      <c r="C39" s="74">
        <f>C5-C7+C30</f>
        <v>0</v>
      </c>
    </row>
    <row r="41" spans="1:5" ht="30" customHeight="1" x14ac:dyDescent="0.2">
      <c r="A41" s="873" t="s">
        <v>714</v>
      </c>
      <c r="B41" s="873"/>
      <c r="C41" s="873"/>
    </row>
    <row r="42" spans="1:5" ht="12" customHeight="1" x14ac:dyDescent="0.2">
      <c r="A42" s="873"/>
      <c r="B42" s="873"/>
      <c r="C42" s="873"/>
    </row>
    <row r="43" spans="1:5" ht="11.25" customHeight="1" x14ac:dyDescent="0.2">
      <c r="B43" s="151"/>
      <c r="D43" s="190" t="s">
        <v>721</v>
      </c>
      <c r="E43" s="190"/>
    </row>
  </sheetData>
  <mergeCells count="5">
    <mergeCell ref="A41:C42"/>
    <mergeCell ref="A1:C1"/>
    <mergeCell ref="A2:C2"/>
    <mergeCell ref="A3:C3"/>
    <mergeCell ref="A4:C4"/>
  </mergeCells>
  <pageMargins left="0.7" right="0.7" top="0.75" bottom="0.75" header="0.3" footer="0.3"/>
  <pageSetup paperSize="9" scale="92"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60" customWidth="1"/>
    <col min="2" max="2" width="68.5703125" style="60" bestFit="1" customWidth="1"/>
    <col min="3" max="3" width="17.42578125" style="60" bestFit="1" customWidth="1"/>
    <col min="4" max="5" width="23.7109375" style="60" bestFit="1" customWidth="1"/>
    <col min="6" max="6" width="19.28515625" style="60" customWidth="1"/>
    <col min="7" max="7" width="20.5703125" style="60" customWidth="1"/>
    <col min="8" max="10" width="20.28515625" style="60" customWidth="1"/>
    <col min="11" max="16384" width="9.140625" style="60"/>
  </cols>
  <sheetData>
    <row r="1" spans="1:10" x14ac:dyDescent="0.2">
      <c r="A1" s="830" t="s">
        <v>715</v>
      </c>
      <c r="B1" s="847"/>
      <c r="C1" s="847"/>
      <c r="D1" s="847"/>
      <c r="E1" s="847"/>
      <c r="F1" s="847"/>
      <c r="G1" s="58" t="s">
        <v>98</v>
      </c>
      <c r="H1" s="59">
        <v>2020</v>
      </c>
    </row>
    <row r="2" spans="1:10" x14ac:dyDescent="0.2">
      <c r="A2" s="830" t="s">
        <v>533</v>
      </c>
      <c r="B2" s="847"/>
      <c r="C2" s="847"/>
      <c r="D2" s="847"/>
      <c r="E2" s="847"/>
      <c r="F2" s="847"/>
      <c r="G2" s="58" t="s">
        <v>100</v>
      </c>
      <c r="H2" s="59" t="s">
        <v>716</v>
      </c>
    </row>
    <row r="3" spans="1:10" x14ac:dyDescent="0.2">
      <c r="A3" s="848" t="s">
        <v>717</v>
      </c>
      <c r="B3" s="849"/>
      <c r="C3" s="849"/>
      <c r="D3" s="849"/>
      <c r="E3" s="849"/>
      <c r="F3" s="849"/>
      <c r="G3" s="58" t="s">
        <v>102</v>
      </c>
      <c r="H3" s="59">
        <v>4</v>
      </c>
    </row>
    <row r="4" spans="1:10" x14ac:dyDescent="0.2">
      <c r="A4" s="61" t="s">
        <v>103</v>
      </c>
      <c r="B4" s="62"/>
      <c r="C4" s="62"/>
      <c r="D4" s="62"/>
      <c r="E4" s="62"/>
      <c r="F4" s="62"/>
      <c r="G4" s="62"/>
      <c r="H4" s="62"/>
    </row>
    <row r="7" spans="1:10" x14ac:dyDescent="0.2">
      <c r="A7" s="63" t="s">
        <v>105</v>
      </c>
      <c r="B7" s="63" t="s">
        <v>534</v>
      </c>
      <c r="C7" s="63" t="s">
        <v>465</v>
      </c>
      <c r="D7" s="63" t="s">
        <v>535</v>
      </c>
      <c r="E7" s="63" t="s">
        <v>536</v>
      </c>
      <c r="F7" s="63" t="s">
        <v>464</v>
      </c>
      <c r="G7" s="63" t="s">
        <v>537</v>
      </c>
      <c r="H7" s="63" t="s">
        <v>538</v>
      </c>
      <c r="I7" s="63" t="s">
        <v>539</v>
      </c>
      <c r="J7" s="63" t="s">
        <v>540</v>
      </c>
    </row>
    <row r="8" spans="1:10" s="68" customFormat="1" x14ac:dyDescent="0.2">
      <c r="A8" s="67">
        <v>7000</v>
      </c>
      <c r="B8" s="68" t="s">
        <v>541</v>
      </c>
    </row>
    <row r="9" spans="1:10" x14ac:dyDescent="0.2">
      <c r="A9" s="60">
        <v>7110</v>
      </c>
      <c r="B9" s="60" t="s">
        <v>537</v>
      </c>
      <c r="C9" s="65">
        <v>0</v>
      </c>
      <c r="D9" s="65">
        <v>0</v>
      </c>
      <c r="E9" s="65">
        <v>0</v>
      </c>
      <c r="F9" s="65">
        <v>0</v>
      </c>
    </row>
    <row r="10" spans="1:10" x14ac:dyDescent="0.2">
      <c r="A10" s="60">
        <v>7120</v>
      </c>
      <c r="B10" s="60" t="s">
        <v>542</v>
      </c>
      <c r="C10" s="65">
        <v>0</v>
      </c>
      <c r="D10" s="65">
        <v>0</v>
      </c>
      <c r="E10" s="65">
        <v>0</v>
      </c>
      <c r="F10" s="65">
        <v>0</v>
      </c>
    </row>
    <row r="11" spans="1:10" x14ac:dyDescent="0.2">
      <c r="A11" s="60">
        <v>7130</v>
      </c>
      <c r="B11" s="60" t="s">
        <v>543</v>
      </c>
      <c r="C11" s="65">
        <v>0</v>
      </c>
      <c r="D11" s="65">
        <v>0</v>
      </c>
      <c r="E11" s="65">
        <v>0</v>
      </c>
      <c r="F11" s="65">
        <v>0</v>
      </c>
    </row>
    <row r="12" spans="1:10" x14ac:dyDescent="0.2">
      <c r="A12" s="60">
        <v>7140</v>
      </c>
      <c r="B12" s="60" t="s">
        <v>544</v>
      </c>
      <c r="C12" s="65">
        <v>0</v>
      </c>
      <c r="D12" s="65">
        <v>0</v>
      </c>
      <c r="E12" s="65">
        <v>0</v>
      </c>
      <c r="F12" s="65">
        <v>0</v>
      </c>
    </row>
    <row r="13" spans="1:10" x14ac:dyDescent="0.2">
      <c r="A13" s="60">
        <v>7150</v>
      </c>
      <c r="B13" s="60" t="s">
        <v>545</v>
      </c>
      <c r="C13" s="65">
        <v>0</v>
      </c>
      <c r="D13" s="65">
        <v>0</v>
      </c>
      <c r="E13" s="65">
        <v>0</v>
      </c>
      <c r="F13" s="65">
        <v>0</v>
      </c>
    </row>
    <row r="14" spans="1:10" x14ac:dyDescent="0.2">
      <c r="A14" s="60">
        <v>7160</v>
      </c>
      <c r="B14" s="60" t="s">
        <v>546</v>
      </c>
      <c r="C14" s="65">
        <v>0</v>
      </c>
      <c r="D14" s="65">
        <v>0</v>
      </c>
      <c r="E14" s="65">
        <v>0</v>
      </c>
      <c r="F14" s="65">
        <v>0</v>
      </c>
    </row>
    <row r="15" spans="1:10" x14ac:dyDescent="0.2">
      <c r="A15" s="60">
        <v>7210</v>
      </c>
      <c r="B15" s="60" t="s">
        <v>547</v>
      </c>
      <c r="C15" s="65">
        <v>0</v>
      </c>
      <c r="D15" s="65">
        <v>0</v>
      </c>
      <c r="E15" s="65">
        <v>0</v>
      </c>
      <c r="F15" s="65">
        <v>0</v>
      </c>
    </row>
    <row r="16" spans="1:10" x14ac:dyDescent="0.2">
      <c r="A16" s="60">
        <v>7220</v>
      </c>
      <c r="B16" s="60" t="s">
        <v>548</v>
      </c>
      <c r="C16" s="65">
        <v>0</v>
      </c>
      <c r="D16" s="65">
        <v>0</v>
      </c>
      <c r="E16" s="65">
        <v>0</v>
      </c>
      <c r="F16" s="65">
        <v>0</v>
      </c>
    </row>
    <row r="17" spans="1:8" x14ac:dyDescent="0.2">
      <c r="A17" s="60">
        <v>7230</v>
      </c>
      <c r="B17" s="60" t="s">
        <v>549</v>
      </c>
      <c r="C17" s="65">
        <v>0</v>
      </c>
      <c r="D17" s="65">
        <v>0</v>
      </c>
      <c r="E17" s="65">
        <v>0</v>
      </c>
      <c r="F17" s="65">
        <v>0</v>
      </c>
    </row>
    <row r="18" spans="1:8" x14ac:dyDescent="0.2">
      <c r="A18" s="60">
        <v>7240</v>
      </c>
      <c r="B18" s="60" t="s">
        <v>550</v>
      </c>
      <c r="C18" s="65">
        <v>0</v>
      </c>
      <c r="D18" s="65">
        <v>0</v>
      </c>
      <c r="E18" s="65">
        <v>0</v>
      </c>
      <c r="F18" s="65">
        <v>0</v>
      </c>
    </row>
    <row r="19" spans="1:8" x14ac:dyDescent="0.2">
      <c r="A19" s="60">
        <v>7250</v>
      </c>
      <c r="B19" s="60" t="s">
        <v>551</v>
      </c>
      <c r="C19" s="65">
        <v>0</v>
      </c>
      <c r="D19" s="65">
        <v>0</v>
      </c>
      <c r="E19" s="65">
        <v>0</v>
      </c>
      <c r="F19" s="65">
        <v>0</v>
      </c>
    </row>
    <row r="20" spans="1:8" x14ac:dyDescent="0.2">
      <c r="A20" s="60">
        <v>7260</v>
      </c>
      <c r="B20" s="60" t="s">
        <v>552</v>
      </c>
      <c r="C20" s="65">
        <v>0</v>
      </c>
      <c r="D20" s="65">
        <v>0</v>
      </c>
      <c r="E20" s="65">
        <v>0</v>
      </c>
      <c r="F20" s="65">
        <v>0</v>
      </c>
    </row>
    <row r="21" spans="1:8" x14ac:dyDescent="0.2">
      <c r="A21" s="60">
        <v>7310</v>
      </c>
      <c r="B21" s="60" t="s">
        <v>553</v>
      </c>
      <c r="C21" s="65">
        <v>0</v>
      </c>
      <c r="D21" s="65">
        <v>0</v>
      </c>
      <c r="E21" s="65">
        <v>0</v>
      </c>
      <c r="F21" s="65">
        <v>0</v>
      </c>
    </row>
    <row r="22" spans="1:8" x14ac:dyDescent="0.2">
      <c r="A22" s="60">
        <v>7320</v>
      </c>
      <c r="B22" s="60" t="s">
        <v>554</v>
      </c>
      <c r="C22" s="65">
        <v>0</v>
      </c>
      <c r="D22" s="65">
        <v>0</v>
      </c>
      <c r="E22" s="65">
        <v>0</v>
      </c>
      <c r="F22" s="65">
        <v>0</v>
      </c>
    </row>
    <row r="23" spans="1:8" x14ac:dyDescent="0.2">
      <c r="A23" s="60">
        <v>7330</v>
      </c>
      <c r="B23" s="60" t="s">
        <v>555</v>
      </c>
      <c r="C23" s="65">
        <v>0</v>
      </c>
      <c r="D23" s="65">
        <v>0</v>
      </c>
      <c r="E23" s="65">
        <v>0</v>
      </c>
      <c r="F23" s="65">
        <v>0</v>
      </c>
    </row>
    <row r="24" spans="1:8" x14ac:dyDescent="0.2">
      <c r="A24" s="60">
        <v>7340</v>
      </c>
      <c r="B24" s="60" t="s">
        <v>556</v>
      </c>
      <c r="C24" s="65">
        <v>0</v>
      </c>
      <c r="D24" s="65">
        <v>0</v>
      </c>
      <c r="E24" s="65">
        <v>0</v>
      </c>
      <c r="F24" s="65">
        <v>0</v>
      </c>
    </row>
    <row r="25" spans="1:8" x14ac:dyDescent="0.2">
      <c r="A25" s="60">
        <v>7350</v>
      </c>
      <c r="B25" s="60" t="s">
        <v>557</v>
      </c>
      <c r="C25" s="65">
        <v>0</v>
      </c>
      <c r="D25" s="65">
        <v>0</v>
      </c>
      <c r="E25" s="65">
        <v>0</v>
      </c>
      <c r="F25" s="65">
        <v>0</v>
      </c>
    </row>
    <row r="26" spans="1:8" x14ac:dyDescent="0.2">
      <c r="A26" s="60">
        <v>7360</v>
      </c>
      <c r="B26" s="60" t="s">
        <v>558</v>
      </c>
      <c r="C26" s="65">
        <v>0</v>
      </c>
      <c r="D26" s="65">
        <v>0</v>
      </c>
      <c r="E26" s="65">
        <v>0</v>
      </c>
      <c r="F26" s="65">
        <v>0</v>
      </c>
      <c r="H26" s="60" t="s">
        <v>718</v>
      </c>
    </row>
    <row r="27" spans="1:8" x14ac:dyDescent="0.2">
      <c r="A27" s="60">
        <v>7410</v>
      </c>
      <c r="B27" s="60" t="s">
        <v>559</v>
      </c>
      <c r="C27" s="65">
        <v>0</v>
      </c>
      <c r="D27" s="65">
        <v>0</v>
      </c>
      <c r="E27" s="65">
        <v>0</v>
      </c>
      <c r="F27" s="65">
        <v>0</v>
      </c>
    </row>
    <row r="28" spans="1:8" x14ac:dyDescent="0.2">
      <c r="A28" s="60">
        <v>7420</v>
      </c>
      <c r="B28" s="60" t="s">
        <v>560</v>
      </c>
      <c r="C28" s="65">
        <v>0</v>
      </c>
      <c r="D28" s="65">
        <v>0</v>
      </c>
      <c r="E28" s="65">
        <v>0</v>
      </c>
      <c r="F28" s="65">
        <v>0</v>
      </c>
    </row>
    <row r="29" spans="1:8" x14ac:dyDescent="0.2">
      <c r="A29" s="60">
        <v>7510</v>
      </c>
      <c r="B29" s="60" t="s">
        <v>561</v>
      </c>
      <c r="C29" s="65">
        <v>0</v>
      </c>
      <c r="D29" s="65">
        <v>0</v>
      </c>
      <c r="E29" s="65">
        <v>0</v>
      </c>
      <c r="F29" s="65">
        <v>0</v>
      </c>
    </row>
    <row r="30" spans="1:8" x14ac:dyDescent="0.2">
      <c r="A30" s="60">
        <v>7520</v>
      </c>
      <c r="B30" s="60" t="s">
        <v>562</v>
      </c>
      <c r="C30" s="65">
        <v>0</v>
      </c>
      <c r="D30" s="65">
        <v>0</v>
      </c>
      <c r="E30" s="65">
        <v>0</v>
      </c>
      <c r="F30" s="65">
        <v>0</v>
      </c>
    </row>
    <row r="31" spans="1:8" x14ac:dyDescent="0.2">
      <c r="A31" s="60">
        <v>7610</v>
      </c>
      <c r="B31" s="60" t="s">
        <v>563</v>
      </c>
      <c r="C31" s="65">
        <v>0</v>
      </c>
      <c r="D31" s="65">
        <v>0</v>
      </c>
      <c r="E31" s="65">
        <v>0</v>
      </c>
      <c r="F31" s="65">
        <v>0</v>
      </c>
    </row>
    <row r="32" spans="1:8" x14ac:dyDescent="0.2">
      <c r="A32" s="60">
        <v>7620</v>
      </c>
      <c r="B32" s="60" t="s">
        <v>564</v>
      </c>
      <c r="C32" s="65">
        <v>0</v>
      </c>
      <c r="D32" s="65">
        <v>0</v>
      </c>
      <c r="E32" s="65">
        <v>0</v>
      </c>
      <c r="F32" s="65">
        <v>0</v>
      </c>
    </row>
    <row r="33" spans="1:6" x14ac:dyDescent="0.2">
      <c r="A33" s="60">
        <v>7630</v>
      </c>
      <c r="B33" s="60" t="s">
        <v>565</v>
      </c>
      <c r="C33" s="65">
        <v>0</v>
      </c>
      <c r="D33" s="65">
        <v>0</v>
      </c>
      <c r="E33" s="65">
        <v>0</v>
      </c>
      <c r="F33" s="65">
        <v>0</v>
      </c>
    </row>
    <row r="34" spans="1:6" x14ac:dyDescent="0.2">
      <c r="A34" s="60">
        <v>7640</v>
      </c>
      <c r="B34" s="60" t="s">
        <v>566</v>
      </c>
      <c r="C34" s="65">
        <v>0</v>
      </c>
      <c r="D34" s="65">
        <v>0</v>
      </c>
      <c r="E34" s="65">
        <v>0</v>
      </c>
      <c r="F34" s="65">
        <v>0</v>
      </c>
    </row>
    <row r="35" spans="1:6" s="68" customFormat="1" x14ac:dyDescent="0.2">
      <c r="A35" s="67">
        <v>8000</v>
      </c>
      <c r="B35" s="68" t="s">
        <v>567</v>
      </c>
    </row>
    <row r="36" spans="1:6" x14ac:dyDescent="0.2">
      <c r="A36" s="60">
        <v>8110</v>
      </c>
      <c r="B36" s="60" t="s">
        <v>568</v>
      </c>
      <c r="C36" s="65">
        <v>0</v>
      </c>
      <c r="D36" s="65">
        <v>0</v>
      </c>
      <c r="E36" s="65">
        <v>0</v>
      </c>
      <c r="F36" s="65">
        <v>0</v>
      </c>
    </row>
    <row r="37" spans="1:6" x14ac:dyDescent="0.2">
      <c r="A37" s="60">
        <v>8120</v>
      </c>
      <c r="B37" s="60" t="s">
        <v>569</v>
      </c>
      <c r="C37" s="65">
        <v>0</v>
      </c>
      <c r="D37" s="65">
        <v>0</v>
      </c>
      <c r="E37" s="65">
        <v>0</v>
      </c>
      <c r="F37" s="65">
        <v>0</v>
      </c>
    </row>
    <row r="38" spans="1:6" x14ac:dyDescent="0.2">
      <c r="A38" s="60">
        <v>8130</v>
      </c>
      <c r="B38" s="60" t="s">
        <v>570</v>
      </c>
      <c r="C38" s="65">
        <v>0</v>
      </c>
      <c r="D38" s="65">
        <v>0</v>
      </c>
      <c r="E38" s="65">
        <v>0</v>
      </c>
      <c r="F38" s="65">
        <v>0</v>
      </c>
    </row>
    <row r="39" spans="1:6" x14ac:dyDescent="0.2">
      <c r="A39" s="60">
        <v>8140</v>
      </c>
      <c r="B39" s="60" t="s">
        <v>571</v>
      </c>
      <c r="C39" s="65">
        <v>0</v>
      </c>
      <c r="D39" s="65">
        <v>0</v>
      </c>
      <c r="E39" s="65">
        <v>0</v>
      </c>
      <c r="F39" s="65">
        <v>0</v>
      </c>
    </row>
    <row r="40" spans="1:6" x14ac:dyDescent="0.2">
      <c r="A40" s="60">
        <v>8150</v>
      </c>
      <c r="B40" s="60" t="s">
        <v>572</v>
      </c>
      <c r="C40" s="65">
        <v>0</v>
      </c>
      <c r="D40" s="65">
        <v>0</v>
      </c>
      <c r="E40" s="65">
        <v>0</v>
      </c>
      <c r="F40" s="65">
        <v>0</v>
      </c>
    </row>
    <row r="41" spans="1:6" x14ac:dyDescent="0.2">
      <c r="A41" s="60">
        <v>8210</v>
      </c>
      <c r="B41" s="60" t="s">
        <v>573</v>
      </c>
      <c r="C41" s="65">
        <v>0</v>
      </c>
      <c r="D41" s="65">
        <v>0</v>
      </c>
      <c r="E41" s="65">
        <v>0</v>
      </c>
      <c r="F41" s="65">
        <v>0</v>
      </c>
    </row>
    <row r="42" spans="1:6" x14ac:dyDescent="0.2">
      <c r="A42" s="60">
        <v>8220</v>
      </c>
      <c r="B42" s="60" t="s">
        <v>574</v>
      </c>
      <c r="C42" s="65">
        <v>0</v>
      </c>
      <c r="D42" s="65">
        <v>0</v>
      </c>
      <c r="E42" s="65">
        <v>0</v>
      </c>
      <c r="F42" s="65">
        <v>0</v>
      </c>
    </row>
    <row r="43" spans="1:6" x14ac:dyDescent="0.2">
      <c r="A43" s="60">
        <v>8230</v>
      </c>
      <c r="B43" s="60" t="s">
        <v>575</v>
      </c>
      <c r="C43" s="65">
        <v>0</v>
      </c>
      <c r="D43" s="65">
        <v>0</v>
      </c>
      <c r="E43" s="65">
        <v>0</v>
      </c>
      <c r="F43" s="65">
        <v>0</v>
      </c>
    </row>
    <row r="44" spans="1:6" x14ac:dyDescent="0.2">
      <c r="A44" s="60">
        <v>8240</v>
      </c>
      <c r="B44" s="60" t="s">
        <v>576</v>
      </c>
      <c r="C44" s="65">
        <v>0</v>
      </c>
      <c r="D44" s="65">
        <v>0</v>
      </c>
      <c r="E44" s="65">
        <v>0</v>
      </c>
      <c r="F44" s="65">
        <v>0</v>
      </c>
    </row>
    <row r="45" spans="1:6" x14ac:dyDescent="0.2">
      <c r="A45" s="60">
        <v>8250</v>
      </c>
      <c r="B45" s="60" t="s">
        <v>577</v>
      </c>
      <c r="C45" s="65">
        <v>0</v>
      </c>
      <c r="D45" s="65">
        <v>0</v>
      </c>
      <c r="E45" s="65">
        <v>0</v>
      </c>
      <c r="F45" s="65">
        <v>0</v>
      </c>
    </row>
    <row r="46" spans="1:6" x14ac:dyDescent="0.2">
      <c r="A46" s="60">
        <v>8260</v>
      </c>
      <c r="B46" s="60" t="s">
        <v>578</v>
      </c>
      <c r="C46" s="65">
        <v>0</v>
      </c>
      <c r="D46" s="65">
        <v>0</v>
      </c>
      <c r="E46" s="65">
        <v>0</v>
      </c>
      <c r="F46" s="65">
        <v>0</v>
      </c>
    </row>
    <row r="47" spans="1:6" x14ac:dyDescent="0.2">
      <c r="A47" s="60">
        <v>8270</v>
      </c>
      <c r="B47" s="60" t="s">
        <v>579</v>
      </c>
      <c r="C47" s="65">
        <v>0</v>
      </c>
      <c r="D47" s="65">
        <v>0</v>
      </c>
      <c r="E47" s="65">
        <v>0</v>
      </c>
      <c r="F47" s="65">
        <v>0</v>
      </c>
    </row>
    <row r="49" spans="1:1" s="192" customFormat="1" ht="12" x14ac:dyDescent="0.2">
      <c r="A49" s="191" t="s">
        <v>714</v>
      </c>
    </row>
    <row r="50" spans="1:1" s="192" customFormat="1" ht="12" x14ac:dyDescent="0.2"/>
    <row r="51" spans="1:1" s="192" customFormat="1" ht="12" x14ac:dyDescent="0.2"/>
    <row r="52" spans="1:1" s="192" customFormat="1" ht="12" x14ac:dyDescent="0.2"/>
    <row r="53" spans="1:1" s="192" customFormat="1" ht="12" x14ac:dyDescent="0.2"/>
    <row r="54" spans="1:1" s="192" customFormat="1" ht="12" x14ac:dyDescent="0.2"/>
    <row r="55" spans="1:1" s="192" customFormat="1" ht="12" x14ac:dyDescent="0.2"/>
    <row r="56" spans="1:1" s="192" customFormat="1" ht="12" x14ac:dyDescent="0.2"/>
    <row r="57" spans="1:1" s="192" customFormat="1" ht="12" x14ac:dyDescent="0.2"/>
    <row r="58" spans="1:1" s="192" customFormat="1" ht="12" x14ac:dyDescent="0.2"/>
    <row r="59" spans="1:1" s="192" customFormat="1" ht="12" x14ac:dyDescent="0.2"/>
  </sheetData>
  <mergeCells count="3">
    <mergeCell ref="A1:F1"/>
    <mergeCell ref="A2:F2"/>
    <mergeCell ref="A3:F3"/>
  </mergeCells>
  <pageMargins left="0.7" right="0.7" top="0.75" bottom="0.75" header="0.3" footer="0.3"/>
  <pageSetup paperSize="9" scale="53"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4"/>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8" style="41" customWidth="1"/>
    <col min="6" max="6" width="22.7109375" style="41" customWidth="1"/>
    <col min="7" max="8" width="16.7109375" style="41" customWidth="1"/>
    <col min="9" max="16384" width="9.140625" style="41"/>
  </cols>
  <sheetData>
    <row r="1" spans="1:8" s="38" customFormat="1" x14ac:dyDescent="0.25">
      <c r="A1" s="828" t="s">
        <v>73</v>
      </c>
      <c r="B1" s="829"/>
      <c r="C1" s="829"/>
      <c r="D1" s="829"/>
      <c r="E1" s="829"/>
      <c r="F1" s="829"/>
      <c r="G1" s="36" t="s">
        <v>98</v>
      </c>
      <c r="H1" s="37">
        <v>2020</v>
      </c>
    </row>
    <row r="2" spans="1:8" s="38" customFormat="1" x14ac:dyDescent="0.25">
      <c r="A2" s="828" t="s">
        <v>99</v>
      </c>
      <c r="B2" s="829"/>
      <c r="C2" s="829"/>
      <c r="D2" s="829"/>
      <c r="E2" s="829"/>
      <c r="F2" s="829"/>
      <c r="G2" s="36" t="s">
        <v>100</v>
      </c>
      <c r="H2" s="37" t="s">
        <v>441</v>
      </c>
    </row>
    <row r="3" spans="1:8" s="38" customFormat="1" x14ac:dyDescent="0.25">
      <c r="A3" s="828" t="s">
        <v>724</v>
      </c>
      <c r="B3" s="829"/>
      <c r="C3" s="829"/>
      <c r="D3" s="829"/>
      <c r="E3" s="829"/>
      <c r="F3" s="829"/>
      <c r="G3" s="36" t="s">
        <v>102</v>
      </c>
      <c r="H3" s="37">
        <v>4</v>
      </c>
    </row>
    <row r="4" spans="1:8" x14ac:dyDescent="0.2">
      <c r="A4" s="39" t="s">
        <v>103</v>
      </c>
      <c r="B4" s="40"/>
      <c r="C4" s="40"/>
      <c r="D4" s="40"/>
      <c r="E4" s="40"/>
      <c r="F4" s="40"/>
      <c r="G4" s="40"/>
      <c r="H4" s="40"/>
    </row>
    <row r="6" spans="1:8" x14ac:dyDescent="0.2">
      <c r="A6" s="40" t="s">
        <v>104</v>
      </c>
      <c r="B6" s="40"/>
      <c r="C6" s="40"/>
      <c r="D6" s="40"/>
      <c r="E6" s="40"/>
      <c r="F6" s="40"/>
      <c r="G6" s="40"/>
      <c r="H6" s="40"/>
    </row>
    <row r="7" spans="1:8" x14ac:dyDescent="0.2">
      <c r="A7" s="42" t="s">
        <v>105</v>
      </c>
      <c r="B7" s="42" t="s">
        <v>106</v>
      </c>
      <c r="C7" s="42" t="s">
        <v>107</v>
      </c>
      <c r="D7" s="42" t="s">
        <v>108</v>
      </c>
      <c r="E7" s="42"/>
      <c r="F7" s="42"/>
      <c r="G7" s="42"/>
      <c r="H7" s="42"/>
    </row>
    <row r="8" spans="1:8" x14ac:dyDescent="0.2">
      <c r="A8" s="43">
        <v>1114</v>
      </c>
      <c r="B8" s="41" t="s">
        <v>109</v>
      </c>
      <c r="C8" s="44">
        <v>18312209.469999999</v>
      </c>
      <c r="D8" s="41" t="s">
        <v>722</v>
      </c>
    </row>
    <row r="9" spans="1:8" x14ac:dyDescent="0.2">
      <c r="A9" s="43">
        <v>1115</v>
      </c>
      <c r="B9" s="41" t="s">
        <v>110</v>
      </c>
      <c r="C9" s="44">
        <v>0</v>
      </c>
    </row>
    <row r="10" spans="1:8" x14ac:dyDescent="0.2">
      <c r="A10" s="43">
        <v>1121</v>
      </c>
      <c r="B10" s="41" t="s">
        <v>111</v>
      </c>
      <c r="C10" s="44">
        <v>0</v>
      </c>
    </row>
    <row r="11" spans="1:8" x14ac:dyDescent="0.2">
      <c r="A11" s="43">
        <v>1211</v>
      </c>
      <c r="B11" s="41" t="s">
        <v>112</v>
      </c>
      <c r="C11" s="44">
        <v>0</v>
      </c>
    </row>
    <row r="13" spans="1:8" x14ac:dyDescent="0.2">
      <c r="A13" s="40" t="s">
        <v>113</v>
      </c>
      <c r="B13" s="40"/>
      <c r="C13" s="40"/>
      <c r="D13" s="40"/>
      <c r="E13" s="40"/>
      <c r="F13" s="40"/>
      <c r="G13" s="40"/>
      <c r="H13" s="40"/>
    </row>
    <row r="14" spans="1:8" x14ac:dyDescent="0.2">
      <c r="A14" s="42" t="s">
        <v>105</v>
      </c>
      <c r="B14" s="42" t="s">
        <v>106</v>
      </c>
      <c r="C14" s="42" t="s">
        <v>107</v>
      </c>
      <c r="D14" s="42">
        <v>2019</v>
      </c>
      <c r="E14" s="42">
        <f>D14-1</f>
        <v>2018</v>
      </c>
      <c r="F14" s="42">
        <f>E14-1</f>
        <v>2017</v>
      </c>
      <c r="G14" s="42">
        <f>F14-1</f>
        <v>2016</v>
      </c>
      <c r="H14" s="42" t="s">
        <v>114</v>
      </c>
    </row>
    <row r="15" spans="1:8" x14ac:dyDescent="0.2">
      <c r="A15" s="43">
        <v>1122</v>
      </c>
      <c r="B15" s="41" t="s">
        <v>115</v>
      </c>
      <c r="C15" s="44">
        <v>27114617.600000001</v>
      </c>
      <c r="D15" s="44">
        <v>0</v>
      </c>
      <c r="E15" s="44">
        <v>0</v>
      </c>
      <c r="F15" s="44">
        <v>0</v>
      </c>
      <c r="G15" s="44">
        <v>0</v>
      </c>
    </row>
    <row r="16" spans="1:8" x14ac:dyDescent="0.2">
      <c r="A16" s="43">
        <v>1124</v>
      </c>
      <c r="B16" s="41" t="s">
        <v>116</v>
      </c>
      <c r="C16" s="44">
        <v>0</v>
      </c>
      <c r="D16" s="44">
        <v>0</v>
      </c>
      <c r="E16" s="44">
        <v>0</v>
      </c>
      <c r="F16" s="44">
        <v>0</v>
      </c>
      <c r="G16" s="44">
        <v>0</v>
      </c>
    </row>
    <row r="18" spans="1:8" x14ac:dyDescent="0.2">
      <c r="A18" s="40" t="s">
        <v>117</v>
      </c>
      <c r="B18" s="40"/>
      <c r="C18" s="40"/>
      <c r="D18" s="40"/>
      <c r="E18" s="40"/>
      <c r="F18" s="40"/>
      <c r="G18" s="40"/>
      <c r="H18" s="40"/>
    </row>
    <row r="19" spans="1:8" x14ac:dyDescent="0.2">
      <c r="A19" s="42" t="s">
        <v>105</v>
      </c>
      <c r="B19" s="42" t="s">
        <v>106</v>
      </c>
      <c r="C19" s="42" t="s">
        <v>107</v>
      </c>
      <c r="D19" s="42" t="s">
        <v>118</v>
      </c>
      <c r="E19" s="42" t="s">
        <v>119</v>
      </c>
      <c r="F19" s="42" t="s">
        <v>120</v>
      </c>
      <c r="G19" s="42" t="s">
        <v>121</v>
      </c>
      <c r="H19" s="42" t="s">
        <v>122</v>
      </c>
    </row>
    <row r="20" spans="1:8" x14ac:dyDescent="0.2">
      <c r="A20" s="43">
        <v>1123</v>
      </c>
      <c r="B20" s="41" t="s">
        <v>123</v>
      </c>
      <c r="C20" s="44">
        <v>7248960.5999999996</v>
      </c>
      <c r="D20" s="44">
        <v>0</v>
      </c>
      <c r="E20" s="44">
        <v>0</v>
      </c>
      <c r="F20" s="44">
        <v>0</v>
      </c>
      <c r="G20" s="44">
        <v>0</v>
      </c>
    </row>
    <row r="21" spans="1:8" x14ac:dyDescent="0.2">
      <c r="A21" s="43">
        <v>1125</v>
      </c>
      <c r="B21" s="41" t="s">
        <v>124</v>
      </c>
      <c r="C21" s="44">
        <v>13000</v>
      </c>
      <c r="D21" s="44">
        <v>0</v>
      </c>
      <c r="E21" s="44">
        <v>0</v>
      </c>
      <c r="F21" s="44">
        <v>0</v>
      </c>
      <c r="G21" s="44">
        <v>0</v>
      </c>
    </row>
    <row r="22" spans="1:8" x14ac:dyDescent="0.2">
      <c r="A22" s="45">
        <v>1126</v>
      </c>
      <c r="B22" s="46" t="s">
        <v>125</v>
      </c>
      <c r="C22" s="44">
        <v>0</v>
      </c>
      <c r="D22" s="44">
        <v>0</v>
      </c>
      <c r="E22" s="44">
        <v>0</v>
      </c>
      <c r="F22" s="44">
        <v>0</v>
      </c>
      <c r="G22" s="44">
        <v>0</v>
      </c>
    </row>
    <row r="23" spans="1:8" x14ac:dyDescent="0.2">
      <c r="A23" s="45">
        <v>1129</v>
      </c>
      <c r="B23" s="46" t="s">
        <v>126</v>
      </c>
      <c r="C23" s="44">
        <v>0</v>
      </c>
      <c r="D23" s="44">
        <v>0</v>
      </c>
      <c r="E23" s="44">
        <v>0</v>
      </c>
      <c r="F23" s="44">
        <v>0</v>
      </c>
      <c r="G23" s="44">
        <v>0</v>
      </c>
    </row>
    <row r="24" spans="1:8" x14ac:dyDescent="0.2">
      <c r="A24" s="43">
        <v>1131</v>
      </c>
      <c r="B24" s="41" t="s">
        <v>127</v>
      </c>
      <c r="C24" s="44">
        <v>203079.42</v>
      </c>
      <c r="D24" s="44">
        <v>0</v>
      </c>
      <c r="E24" s="44">
        <v>0</v>
      </c>
      <c r="F24" s="44">
        <v>0</v>
      </c>
      <c r="G24" s="44">
        <v>0</v>
      </c>
    </row>
    <row r="25" spans="1:8" x14ac:dyDescent="0.2">
      <c r="A25" s="43">
        <v>1132</v>
      </c>
      <c r="B25" s="41" t="s">
        <v>128</v>
      </c>
      <c r="C25" s="44">
        <v>0</v>
      </c>
      <c r="D25" s="44">
        <v>0</v>
      </c>
      <c r="E25" s="44">
        <v>0</v>
      </c>
      <c r="F25" s="44">
        <v>0</v>
      </c>
      <c r="G25" s="44">
        <v>0</v>
      </c>
    </row>
    <row r="26" spans="1:8" x14ac:dyDescent="0.2">
      <c r="A26" s="43">
        <v>1133</v>
      </c>
      <c r="B26" s="41" t="s">
        <v>129</v>
      </c>
      <c r="C26" s="44">
        <v>0</v>
      </c>
      <c r="D26" s="44">
        <v>0</v>
      </c>
      <c r="E26" s="44">
        <v>0</v>
      </c>
      <c r="F26" s="44">
        <v>0</v>
      </c>
      <c r="G26" s="44">
        <v>0</v>
      </c>
    </row>
    <row r="27" spans="1:8" x14ac:dyDescent="0.2">
      <c r="A27" s="43">
        <v>1134</v>
      </c>
      <c r="B27" s="41" t="s">
        <v>130</v>
      </c>
      <c r="C27" s="44">
        <v>0</v>
      </c>
      <c r="D27" s="44">
        <v>0</v>
      </c>
      <c r="E27" s="44">
        <v>0</v>
      </c>
      <c r="F27" s="44">
        <v>0</v>
      </c>
      <c r="G27" s="44">
        <v>0</v>
      </c>
    </row>
    <row r="28" spans="1:8" x14ac:dyDescent="0.2">
      <c r="A28" s="43">
        <v>1139</v>
      </c>
      <c r="B28" s="41" t="s">
        <v>131</v>
      </c>
      <c r="C28" s="44">
        <v>0</v>
      </c>
      <c r="D28" s="44">
        <v>0</v>
      </c>
      <c r="E28" s="44">
        <v>0</v>
      </c>
      <c r="F28" s="44">
        <v>0</v>
      </c>
      <c r="G28" s="44">
        <v>0</v>
      </c>
    </row>
    <row r="30" spans="1:8" x14ac:dyDescent="0.2">
      <c r="A30" s="40" t="s">
        <v>132</v>
      </c>
      <c r="B30" s="40"/>
      <c r="C30" s="40"/>
      <c r="D30" s="40"/>
      <c r="E30" s="40"/>
      <c r="F30" s="40"/>
      <c r="G30" s="40"/>
      <c r="H30" s="40"/>
    </row>
    <row r="31" spans="1:8" x14ac:dyDescent="0.2">
      <c r="A31" s="42" t="s">
        <v>105</v>
      </c>
      <c r="B31" s="42" t="s">
        <v>106</v>
      </c>
      <c r="C31" s="42" t="s">
        <v>107</v>
      </c>
      <c r="D31" s="42" t="s">
        <v>133</v>
      </c>
      <c r="E31" s="42" t="s">
        <v>134</v>
      </c>
      <c r="F31" s="42" t="s">
        <v>135</v>
      </c>
      <c r="G31" s="42" t="s">
        <v>136</v>
      </c>
      <c r="H31" s="42"/>
    </row>
    <row r="32" spans="1:8" x14ac:dyDescent="0.2">
      <c r="A32" s="43">
        <v>1140</v>
      </c>
      <c r="B32" s="41" t="s">
        <v>137</v>
      </c>
      <c r="C32" s="44">
        <v>0</v>
      </c>
    </row>
    <row r="33" spans="1:8" x14ac:dyDescent="0.2">
      <c r="A33" s="43">
        <v>1141</v>
      </c>
      <c r="B33" s="41" t="s">
        <v>138</v>
      </c>
      <c r="C33" s="44">
        <v>0</v>
      </c>
    </row>
    <row r="34" spans="1:8" x14ac:dyDescent="0.2">
      <c r="A34" s="43">
        <v>1142</v>
      </c>
      <c r="B34" s="41" t="s">
        <v>139</v>
      </c>
      <c r="C34" s="44">
        <v>0</v>
      </c>
    </row>
    <row r="35" spans="1:8" x14ac:dyDescent="0.2">
      <c r="A35" s="43">
        <v>1143</v>
      </c>
      <c r="B35" s="41" t="s">
        <v>140</v>
      </c>
      <c r="C35" s="44">
        <v>0</v>
      </c>
    </row>
    <row r="36" spans="1:8" x14ac:dyDescent="0.2">
      <c r="A36" s="43">
        <v>1144</v>
      </c>
      <c r="B36" s="41" t="s">
        <v>141</v>
      </c>
      <c r="C36" s="44">
        <v>0</v>
      </c>
    </row>
    <row r="37" spans="1:8" x14ac:dyDescent="0.2">
      <c r="A37" s="43">
        <v>1145</v>
      </c>
      <c r="B37" s="41" t="s">
        <v>142</v>
      </c>
      <c r="C37" s="44">
        <v>0</v>
      </c>
    </row>
    <row r="39" spans="1:8" x14ac:dyDescent="0.2">
      <c r="A39" s="40" t="s">
        <v>143</v>
      </c>
      <c r="B39" s="40"/>
      <c r="C39" s="40"/>
      <c r="D39" s="40"/>
      <c r="E39" s="40"/>
      <c r="F39" s="40"/>
      <c r="G39" s="40"/>
      <c r="H39" s="40"/>
    </row>
    <row r="40" spans="1:8" x14ac:dyDescent="0.2">
      <c r="A40" s="42" t="s">
        <v>105</v>
      </c>
      <c r="B40" s="42" t="s">
        <v>106</v>
      </c>
      <c r="C40" s="42" t="s">
        <v>107</v>
      </c>
      <c r="D40" s="42" t="s">
        <v>144</v>
      </c>
      <c r="E40" s="42" t="s">
        <v>145</v>
      </c>
      <c r="F40" s="42" t="s">
        <v>146</v>
      </c>
      <c r="G40" s="42"/>
      <c r="H40" s="42"/>
    </row>
    <row r="41" spans="1:8" x14ac:dyDescent="0.2">
      <c r="A41" s="43">
        <v>1150</v>
      </c>
      <c r="B41" s="41" t="s">
        <v>147</v>
      </c>
      <c r="C41" s="44">
        <v>0</v>
      </c>
    </row>
    <row r="42" spans="1:8" x14ac:dyDescent="0.2">
      <c r="A42" s="43">
        <v>1151</v>
      </c>
      <c r="B42" s="41" t="s">
        <v>148</v>
      </c>
      <c r="C42" s="44">
        <v>0</v>
      </c>
    </row>
    <row r="44" spans="1:8" x14ac:dyDescent="0.2">
      <c r="A44" s="40" t="s">
        <v>149</v>
      </c>
      <c r="B44" s="40"/>
      <c r="C44" s="40"/>
      <c r="D44" s="40"/>
      <c r="E44" s="40"/>
      <c r="F44" s="40"/>
      <c r="G44" s="40"/>
      <c r="H44" s="40"/>
    </row>
    <row r="45" spans="1:8" x14ac:dyDescent="0.2">
      <c r="A45" s="42" t="s">
        <v>105</v>
      </c>
      <c r="B45" s="42" t="s">
        <v>106</v>
      </c>
      <c r="C45" s="42" t="s">
        <v>107</v>
      </c>
      <c r="D45" s="42" t="s">
        <v>108</v>
      </c>
      <c r="E45" s="42" t="s">
        <v>122</v>
      </c>
      <c r="F45" s="42"/>
      <c r="G45" s="42"/>
      <c r="H45" s="42"/>
    </row>
    <row r="46" spans="1:8" x14ac:dyDescent="0.2">
      <c r="A46" s="43">
        <v>1213</v>
      </c>
      <c r="B46" s="41" t="s">
        <v>150</v>
      </c>
      <c r="C46" s="44">
        <v>0</v>
      </c>
    </row>
    <row r="48" spans="1:8" x14ac:dyDescent="0.2">
      <c r="A48" s="40" t="s">
        <v>151</v>
      </c>
      <c r="B48" s="40"/>
      <c r="C48" s="40"/>
      <c r="D48" s="40"/>
      <c r="E48" s="40"/>
      <c r="F48" s="40"/>
      <c r="G48" s="40"/>
      <c r="H48" s="40"/>
    </row>
    <row r="49" spans="1:8" x14ac:dyDescent="0.2">
      <c r="A49" s="42" t="s">
        <v>105</v>
      </c>
      <c r="B49" s="42" t="s">
        <v>106</v>
      </c>
      <c r="C49" s="42" t="s">
        <v>107</v>
      </c>
      <c r="D49" s="42"/>
      <c r="E49" s="42"/>
      <c r="F49" s="42"/>
      <c r="G49" s="42"/>
      <c r="H49" s="42"/>
    </row>
    <row r="50" spans="1:8" x14ac:dyDescent="0.2">
      <c r="A50" s="43">
        <v>1214</v>
      </c>
      <c r="B50" s="41" t="s">
        <v>152</v>
      </c>
      <c r="C50" s="44">
        <v>0</v>
      </c>
    </row>
    <row r="52" spans="1:8" x14ac:dyDescent="0.2">
      <c r="A52" s="40" t="s">
        <v>153</v>
      </c>
      <c r="B52" s="40"/>
      <c r="C52" s="40"/>
      <c r="D52" s="40"/>
      <c r="E52" s="40"/>
      <c r="F52" s="40"/>
      <c r="G52" s="40"/>
      <c r="H52" s="40"/>
    </row>
    <row r="53" spans="1:8" x14ac:dyDescent="0.2">
      <c r="A53" s="42" t="s">
        <v>105</v>
      </c>
      <c r="B53" s="42" t="s">
        <v>106</v>
      </c>
      <c r="C53" s="42" t="s">
        <v>107</v>
      </c>
      <c r="D53" s="42" t="s">
        <v>154</v>
      </c>
      <c r="E53" s="42" t="s">
        <v>155</v>
      </c>
      <c r="F53" s="42" t="s">
        <v>144</v>
      </c>
      <c r="G53" s="42" t="s">
        <v>156</v>
      </c>
      <c r="H53" s="42" t="s">
        <v>157</v>
      </c>
    </row>
    <row r="54" spans="1:8" x14ac:dyDescent="0.2">
      <c r="A54" s="43">
        <v>1230</v>
      </c>
      <c r="B54" s="41" t="s">
        <v>158</v>
      </c>
      <c r="C54" s="44">
        <f>SUM(C55:C61)</f>
        <v>81008816.930000007</v>
      </c>
      <c r="D54" s="44">
        <f t="shared" ref="D54:E54" si="0">SUM(D55:D61)</f>
        <v>937344.14</v>
      </c>
      <c r="E54" s="44">
        <f t="shared" si="0"/>
        <v>2399800.37</v>
      </c>
    </row>
    <row r="55" spans="1:8" x14ac:dyDescent="0.2">
      <c r="A55" s="43">
        <v>1231</v>
      </c>
      <c r="B55" s="41" t="s">
        <v>159</v>
      </c>
      <c r="C55" s="44">
        <v>426412.5</v>
      </c>
      <c r="D55" s="44">
        <v>0</v>
      </c>
      <c r="E55" s="44">
        <v>0</v>
      </c>
    </row>
    <row r="56" spans="1:8" x14ac:dyDescent="0.2">
      <c r="A56" s="43">
        <v>1232</v>
      </c>
      <c r="B56" s="41" t="s">
        <v>160</v>
      </c>
      <c r="C56" s="44">
        <v>0</v>
      </c>
      <c r="D56" s="44">
        <v>0</v>
      </c>
      <c r="E56" s="44">
        <v>0</v>
      </c>
    </row>
    <row r="57" spans="1:8" x14ac:dyDescent="0.2">
      <c r="A57" s="43">
        <v>1233</v>
      </c>
      <c r="B57" s="41" t="s">
        <v>161</v>
      </c>
      <c r="C57" s="44">
        <v>70761198.890000001</v>
      </c>
      <c r="D57" s="44">
        <v>937344.14</v>
      </c>
      <c r="E57" s="44">
        <v>2399800.37</v>
      </c>
    </row>
    <row r="58" spans="1:8" x14ac:dyDescent="0.2">
      <c r="A58" s="43">
        <v>1234</v>
      </c>
      <c r="B58" s="41" t="s">
        <v>162</v>
      </c>
      <c r="C58" s="44">
        <v>0</v>
      </c>
      <c r="D58" s="44">
        <v>0</v>
      </c>
      <c r="E58" s="44">
        <v>0</v>
      </c>
    </row>
    <row r="59" spans="1:8" x14ac:dyDescent="0.2">
      <c r="A59" s="43">
        <v>1235</v>
      </c>
      <c r="B59" s="41" t="s">
        <v>163</v>
      </c>
      <c r="C59" s="44">
        <v>0</v>
      </c>
      <c r="D59" s="44">
        <v>0</v>
      </c>
      <c r="E59" s="44">
        <v>0</v>
      </c>
    </row>
    <row r="60" spans="1:8" x14ac:dyDescent="0.2">
      <c r="A60" s="43">
        <v>1236</v>
      </c>
      <c r="B60" s="41" t="s">
        <v>164</v>
      </c>
      <c r="C60" s="44">
        <v>9821205.5399999991</v>
      </c>
      <c r="D60" s="44">
        <v>0</v>
      </c>
      <c r="E60" s="44">
        <v>0</v>
      </c>
    </row>
    <row r="61" spans="1:8" x14ac:dyDescent="0.2">
      <c r="A61" s="43">
        <v>1239</v>
      </c>
      <c r="B61" s="41" t="s">
        <v>165</v>
      </c>
      <c r="C61" s="44">
        <v>0</v>
      </c>
      <c r="D61" s="44">
        <v>0</v>
      </c>
      <c r="E61" s="44">
        <v>0</v>
      </c>
    </row>
    <row r="62" spans="1:8" x14ac:dyDescent="0.2">
      <c r="A62" s="43">
        <v>1240</v>
      </c>
      <c r="B62" s="41" t="s">
        <v>166</v>
      </c>
      <c r="C62" s="44">
        <f>SUM(C63:C70)</f>
        <v>57938612.630000003</v>
      </c>
      <c r="D62" s="44">
        <f t="shared" ref="D62:E62" si="1">SUM(D63:D70)</f>
        <v>6161178.0699999994</v>
      </c>
      <c r="E62" s="44">
        <f t="shared" si="1"/>
        <v>17979071.339999996</v>
      </c>
    </row>
    <row r="63" spans="1:8" x14ac:dyDescent="0.2">
      <c r="A63" s="43">
        <v>1241</v>
      </c>
      <c r="B63" s="41" t="s">
        <v>167</v>
      </c>
      <c r="C63" s="44">
        <v>13831607.23</v>
      </c>
      <c r="D63" s="44">
        <f>7427.52+1976496.39+8258.28+12390.6+8257.32</f>
        <v>2012830.11</v>
      </c>
      <c r="E63" s="44">
        <f>656360.11+6357919.96+52832.35+77103.93+494349.2</f>
        <v>7638565.5499999998</v>
      </c>
    </row>
    <row r="64" spans="1:8" x14ac:dyDescent="0.2">
      <c r="A64" s="43">
        <v>1242</v>
      </c>
      <c r="B64" s="41" t="s">
        <v>168</v>
      </c>
      <c r="C64" s="44">
        <v>43478391.240000002</v>
      </c>
      <c r="D64" s="44">
        <f>16590+4694.12+8060.64+4107568.47</f>
        <v>4136913.23</v>
      </c>
      <c r="E64" s="44">
        <f>109217.5+92217.41+10747.52+9751875.7</f>
        <v>9964058.129999999</v>
      </c>
    </row>
    <row r="65" spans="1:8" x14ac:dyDescent="0.2">
      <c r="A65" s="43">
        <v>1243</v>
      </c>
      <c r="B65" s="41" t="s">
        <v>169</v>
      </c>
      <c r="C65" s="44">
        <v>0</v>
      </c>
      <c r="D65" s="44">
        <v>0</v>
      </c>
      <c r="E65" s="44">
        <v>0</v>
      </c>
    </row>
    <row r="66" spans="1:8" x14ac:dyDescent="0.2">
      <c r="A66" s="43">
        <v>1244</v>
      </c>
      <c r="B66" s="41" t="s">
        <v>170</v>
      </c>
      <c r="C66" s="44">
        <v>346486.14</v>
      </c>
      <c r="D66" s="44">
        <v>0</v>
      </c>
      <c r="E66" s="44">
        <v>323988.13</v>
      </c>
    </row>
    <row r="67" spans="1:8" x14ac:dyDescent="0.2">
      <c r="A67" s="43">
        <v>1245</v>
      </c>
      <c r="B67" s="41" t="s">
        <v>171</v>
      </c>
      <c r="C67" s="44">
        <v>75369</v>
      </c>
      <c r="D67" s="44">
        <v>7536.96</v>
      </c>
      <c r="E67" s="44">
        <v>29519.65</v>
      </c>
    </row>
    <row r="68" spans="1:8" x14ac:dyDescent="0.2">
      <c r="A68" s="43">
        <v>1246</v>
      </c>
      <c r="B68" s="41" t="s">
        <v>172</v>
      </c>
      <c r="C68" s="44">
        <v>206759.02</v>
      </c>
      <c r="D68" s="44">
        <f>875.52+3022.25</f>
        <v>3897.77</v>
      </c>
      <c r="E68" s="44">
        <f>17758.88+5181</f>
        <v>22939.88</v>
      </c>
    </row>
    <row r="69" spans="1:8" x14ac:dyDescent="0.2">
      <c r="A69" s="43">
        <v>1247</v>
      </c>
      <c r="B69" s="41" t="s">
        <v>173</v>
      </c>
      <c r="C69" s="44">
        <v>0</v>
      </c>
      <c r="D69" s="44">
        <v>0</v>
      </c>
      <c r="E69" s="44">
        <v>0</v>
      </c>
    </row>
    <row r="70" spans="1:8" x14ac:dyDescent="0.2">
      <c r="A70" s="43">
        <v>1248</v>
      </c>
      <c r="B70" s="41" t="s">
        <v>174</v>
      </c>
      <c r="C70" s="44">
        <v>0</v>
      </c>
      <c r="D70" s="44">
        <v>0</v>
      </c>
      <c r="E70" s="44">
        <v>0</v>
      </c>
    </row>
    <row r="72" spans="1:8" x14ac:dyDescent="0.2">
      <c r="A72" s="40" t="s">
        <v>175</v>
      </c>
      <c r="B72" s="40"/>
      <c r="C72" s="40"/>
      <c r="D72" s="40"/>
      <c r="E72" s="40"/>
      <c r="F72" s="40"/>
      <c r="G72" s="40"/>
      <c r="H72" s="40"/>
    </row>
    <row r="73" spans="1:8" x14ac:dyDescent="0.2">
      <c r="A73" s="42" t="s">
        <v>105</v>
      </c>
      <c r="B73" s="42" t="s">
        <v>106</v>
      </c>
      <c r="C73" s="42" t="s">
        <v>107</v>
      </c>
      <c r="D73" s="42" t="s">
        <v>176</v>
      </c>
      <c r="E73" s="42" t="s">
        <v>177</v>
      </c>
      <c r="F73" s="42" t="s">
        <v>144</v>
      </c>
      <c r="G73" s="42" t="s">
        <v>156</v>
      </c>
      <c r="H73" s="42" t="s">
        <v>157</v>
      </c>
    </row>
    <row r="74" spans="1:8" x14ac:dyDescent="0.2">
      <c r="A74" s="43">
        <v>1250</v>
      </c>
      <c r="B74" s="41" t="s">
        <v>178</v>
      </c>
      <c r="C74" s="44">
        <f>SUM(C75:C86)</f>
        <v>4411045.8899999997</v>
      </c>
      <c r="D74" s="44">
        <f t="shared" ref="D74:E74" si="2">SUM(D75:D86)</f>
        <v>635845.43999999994</v>
      </c>
      <c r="E74" s="44">
        <f t="shared" si="2"/>
        <v>1874977.21</v>
      </c>
    </row>
    <row r="75" spans="1:8" x14ac:dyDescent="0.2">
      <c r="A75" s="43">
        <v>1251</v>
      </c>
      <c r="B75" s="41" t="s">
        <v>179</v>
      </c>
      <c r="C75" s="44">
        <v>3419419.48</v>
      </c>
      <c r="D75" s="44">
        <v>507458.04</v>
      </c>
      <c r="E75" s="44">
        <v>1394303.41</v>
      </c>
    </row>
    <row r="76" spans="1:8" x14ac:dyDescent="0.2">
      <c r="A76" s="43">
        <v>1252</v>
      </c>
      <c r="B76" s="41" t="s">
        <v>180</v>
      </c>
      <c r="C76" s="44">
        <v>87767.07</v>
      </c>
      <c r="D76" s="44">
        <f>825.72+3439.8</f>
        <v>4265.5200000000004</v>
      </c>
      <c r="E76" s="44">
        <f>4846.13+16165.63</f>
        <v>21011.759999999998</v>
      </c>
    </row>
    <row r="77" spans="1:8" x14ac:dyDescent="0.2">
      <c r="A77" s="43">
        <v>1253</v>
      </c>
      <c r="B77" s="41" t="s">
        <v>181</v>
      </c>
      <c r="C77" s="44">
        <v>0</v>
      </c>
      <c r="D77" s="44">
        <v>0</v>
      </c>
      <c r="E77" s="44">
        <v>0</v>
      </c>
    </row>
    <row r="78" spans="1:8" x14ac:dyDescent="0.2">
      <c r="A78" s="43">
        <v>1254</v>
      </c>
      <c r="B78" s="41" t="s">
        <v>182</v>
      </c>
      <c r="C78" s="44">
        <v>903859.34</v>
      </c>
      <c r="D78" s="44">
        <v>124121.88</v>
      </c>
      <c r="E78" s="44">
        <v>459662.04</v>
      </c>
    </row>
    <row r="79" spans="1:8" x14ac:dyDescent="0.2">
      <c r="A79" s="43">
        <v>1259</v>
      </c>
      <c r="B79" s="41" t="s">
        <v>183</v>
      </c>
      <c r="C79" s="44">
        <v>0</v>
      </c>
      <c r="D79" s="44">
        <v>0</v>
      </c>
      <c r="E79" s="44">
        <v>0</v>
      </c>
    </row>
    <row r="80" spans="1:8" x14ac:dyDescent="0.2">
      <c r="A80" s="43">
        <v>1270</v>
      </c>
      <c r="B80" s="41" t="s">
        <v>184</v>
      </c>
      <c r="C80" s="44">
        <v>0</v>
      </c>
      <c r="D80" s="44">
        <v>0</v>
      </c>
      <c r="E80" s="44">
        <v>0</v>
      </c>
    </row>
    <row r="81" spans="1:8" x14ac:dyDescent="0.2">
      <c r="A81" s="43">
        <v>1271</v>
      </c>
      <c r="B81" s="41" t="s">
        <v>185</v>
      </c>
      <c r="C81" s="44">
        <v>0</v>
      </c>
      <c r="D81" s="44">
        <v>0</v>
      </c>
      <c r="E81" s="44">
        <v>0</v>
      </c>
    </row>
    <row r="82" spans="1:8" x14ac:dyDescent="0.2">
      <c r="A82" s="43">
        <v>1272</v>
      </c>
      <c r="B82" s="41" t="s">
        <v>186</v>
      </c>
      <c r="C82" s="44">
        <v>0</v>
      </c>
      <c r="D82" s="44">
        <v>0</v>
      </c>
      <c r="E82" s="44">
        <v>0</v>
      </c>
    </row>
    <row r="83" spans="1:8" x14ac:dyDescent="0.2">
      <c r="A83" s="43">
        <v>1273</v>
      </c>
      <c r="B83" s="41" t="s">
        <v>187</v>
      </c>
      <c r="C83" s="44">
        <v>0</v>
      </c>
      <c r="D83" s="44">
        <v>0</v>
      </c>
      <c r="E83" s="44">
        <v>0</v>
      </c>
    </row>
    <row r="84" spans="1:8" x14ac:dyDescent="0.2">
      <c r="A84" s="43">
        <v>1274</v>
      </c>
      <c r="B84" s="41" t="s">
        <v>188</v>
      </c>
      <c r="C84" s="44">
        <v>0</v>
      </c>
      <c r="D84" s="44">
        <v>0</v>
      </c>
      <c r="E84" s="44">
        <v>0</v>
      </c>
    </row>
    <row r="85" spans="1:8" x14ac:dyDescent="0.2">
      <c r="A85" s="43">
        <v>1275</v>
      </c>
      <c r="B85" s="41" t="s">
        <v>189</v>
      </c>
      <c r="C85" s="44">
        <v>0</v>
      </c>
      <c r="D85" s="44">
        <v>0</v>
      </c>
      <c r="E85" s="44">
        <v>0</v>
      </c>
    </row>
    <row r="86" spans="1:8" x14ac:dyDescent="0.2">
      <c r="A86" s="43">
        <v>1279</v>
      </c>
      <c r="B86" s="41" t="s">
        <v>190</v>
      </c>
      <c r="C86" s="44">
        <v>0</v>
      </c>
      <c r="D86" s="44">
        <v>0</v>
      </c>
      <c r="E86" s="44">
        <v>0</v>
      </c>
    </row>
    <row r="88" spans="1:8" x14ac:dyDescent="0.2">
      <c r="A88" s="40" t="s">
        <v>191</v>
      </c>
      <c r="B88" s="40"/>
      <c r="C88" s="40"/>
      <c r="D88" s="40"/>
      <c r="E88" s="40"/>
      <c r="F88" s="40"/>
      <c r="G88" s="40"/>
      <c r="H88" s="40"/>
    </row>
    <row r="89" spans="1:8" x14ac:dyDescent="0.2">
      <c r="A89" s="42" t="s">
        <v>105</v>
      </c>
      <c r="B89" s="42" t="s">
        <v>106</v>
      </c>
      <c r="C89" s="42" t="s">
        <v>107</v>
      </c>
      <c r="D89" s="42" t="s">
        <v>192</v>
      </c>
      <c r="E89" s="42"/>
      <c r="F89" s="42"/>
      <c r="G89" s="42"/>
      <c r="H89" s="42"/>
    </row>
    <row r="90" spans="1:8" x14ac:dyDescent="0.2">
      <c r="A90" s="43">
        <v>1160</v>
      </c>
      <c r="B90" s="41" t="s">
        <v>193</v>
      </c>
      <c r="C90" s="44">
        <v>0</v>
      </c>
    </row>
    <row r="91" spans="1:8" x14ac:dyDescent="0.2">
      <c r="A91" s="43">
        <v>1161</v>
      </c>
      <c r="B91" s="41" t="s">
        <v>194</v>
      </c>
      <c r="C91" s="44">
        <v>0</v>
      </c>
    </row>
    <row r="92" spans="1:8" x14ac:dyDescent="0.2">
      <c r="A92" s="43">
        <v>1162</v>
      </c>
      <c r="B92" s="41" t="s">
        <v>195</v>
      </c>
      <c r="C92" s="44">
        <v>0</v>
      </c>
    </row>
    <row r="94" spans="1:8" x14ac:dyDescent="0.2">
      <c r="A94" s="40" t="s">
        <v>196</v>
      </c>
      <c r="B94" s="40"/>
      <c r="C94" s="40"/>
      <c r="D94" s="40"/>
      <c r="E94" s="40"/>
      <c r="F94" s="40"/>
      <c r="G94" s="40"/>
      <c r="H94" s="40"/>
    </row>
    <row r="95" spans="1:8" x14ac:dyDescent="0.2">
      <c r="A95" s="42" t="s">
        <v>105</v>
      </c>
      <c r="B95" s="42" t="s">
        <v>106</v>
      </c>
      <c r="C95" s="42" t="s">
        <v>107</v>
      </c>
      <c r="D95" s="42" t="s">
        <v>122</v>
      </c>
      <c r="E95" s="42"/>
      <c r="F95" s="42"/>
      <c r="G95" s="42"/>
      <c r="H95" s="42"/>
    </row>
    <row r="96" spans="1:8" x14ac:dyDescent="0.2">
      <c r="A96" s="43">
        <v>1290</v>
      </c>
      <c r="B96" s="41" t="s">
        <v>197</v>
      </c>
      <c r="C96" s="44">
        <v>0</v>
      </c>
    </row>
    <row r="97" spans="1:8" x14ac:dyDescent="0.2">
      <c r="A97" s="43">
        <v>1291</v>
      </c>
      <c r="B97" s="41" t="s">
        <v>198</v>
      </c>
      <c r="C97" s="44">
        <v>0</v>
      </c>
    </row>
    <row r="98" spans="1:8" x14ac:dyDescent="0.2">
      <c r="A98" s="43">
        <v>1292</v>
      </c>
      <c r="B98" s="41" t="s">
        <v>199</v>
      </c>
      <c r="C98" s="44">
        <v>0</v>
      </c>
    </row>
    <row r="99" spans="1:8" x14ac:dyDescent="0.2">
      <c r="A99" s="43">
        <v>1293</v>
      </c>
      <c r="B99" s="41" t="s">
        <v>200</v>
      </c>
      <c r="C99" s="44">
        <v>0</v>
      </c>
    </row>
    <row r="101" spans="1:8" x14ac:dyDescent="0.2">
      <c r="A101" s="40" t="s">
        <v>201</v>
      </c>
      <c r="B101" s="40"/>
      <c r="C101" s="40"/>
      <c r="D101" s="40"/>
      <c r="E101" s="40"/>
      <c r="F101" s="40"/>
      <c r="G101" s="40"/>
      <c r="H101" s="40"/>
    </row>
    <row r="102" spans="1:8" x14ac:dyDescent="0.2">
      <c r="A102" s="42" t="s">
        <v>105</v>
      </c>
      <c r="B102" s="42" t="s">
        <v>106</v>
      </c>
      <c r="C102" s="42" t="s">
        <v>107</v>
      </c>
      <c r="D102" s="42" t="s">
        <v>118</v>
      </c>
      <c r="E102" s="42" t="s">
        <v>119</v>
      </c>
      <c r="F102" s="42" t="s">
        <v>120</v>
      </c>
      <c r="G102" s="42" t="s">
        <v>202</v>
      </c>
      <c r="H102" s="42" t="s">
        <v>203</v>
      </c>
    </row>
    <row r="103" spans="1:8" x14ac:dyDescent="0.2">
      <c r="A103" s="43">
        <v>2110</v>
      </c>
      <c r="B103" s="41" t="s">
        <v>204</v>
      </c>
      <c r="C103" s="44">
        <f>SUM(C104:C116)</f>
        <v>689513.37</v>
      </c>
      <c r="D103" s="44">
        <v>0</v>
      </c>
      <c r="E103" s="44">
        <v>0</v>
      </c>
      <c r="F103" s="44">
        <v>0</v>
      </c>
      <c r="G103" s="44">
        <v>0</v>
      </c>
    </row>
    <row r="104" spans="1:8" x14ac:dyDescent="0.2">
      <c r="A104" s="43">
        <v>2111</v>
      </c>
      <c r="B104" s="41" t="s">
        <v>205</v>
      </c>
      <c r="C104" s="44">
        <v>441409.04</v>
      </c>
      <c r="D104" s="44">
        <v>0</v>
      </c>
      <c r="E104" s="44">
        <v>0</v>
      </c>
      <c r="F104" s="44">
        <v>0</v>
      </c>
      <c r="G104" s="44">
        <v>0</v>
      </c>
    </row>
    <row r="105" spans="1:8" x14ac:dyDescent="0.2">
      <c r="A105" s="43">
        <v>2112</v>
      </c>
      <c r="B105" s="41" t="s">
        <v>206</v>
      </c>
      <c r="C105" s="44">
        <v>38518</v>
      </c>
      <c r="D105" s="44">
        <v>0</v>
      </c>
      <c r="E105" s="44">
        <v>0</v>
      </c>
      <c r="F105" s="44">
        <v>0</v>
      </c>
      <c r="G105" s="44">
        <v>0</v>
      </c>
    </row>
    <row r="106" spans="1:8" x14ac:dyDescent="0.2">
      <c r="A106" s="43">
        <v>2113</v>
      </c>
      <c r="B106" s="41" t="s">
        <v>207</v>
      </c>
      <c r="C106" s="44">
        <v>0</v>
      </c>
      <c r="D106" s="44">
        <v>0</v>
      </c>
      <c r="E106" s="44">
        <v>0</v>
      </c>
      <c r="F106" s="44">
        <v>0</v>
      </c>
      <c r="G106" s="44">
        <v>0</v>
      </c>
    </row>
    <row r="107" spans="1:8" x14ac:dyDescent="0.2">
      <c r="A107" s="43">
        <v>2114</v>
      </c>
      <c r="B107" s="41" t="s">
        <v>208</v>
      </c>
      <c r="C107" s="44">
        <v>0</v>
      </c>
      <c r="D107" s="44">
        <v>0</v>
      </c>
      <c r="E107" s="44">
        <v>0</v>
      </c>
      <c r="F107" s="44">
        <v>0</v>
      </c>
      <c r="G107" s="44">
        <v>0</v>
      </c>
    </row>
    <row r="108" spans="1:8" x14ac:dyDescent="0.2">
      <c r="A108" s="43">
        <v>2115</v>
      </c>
      <c r="B108" s="41" t="s">
        <v>209</v>
      </c>
      <c r="C108" s="44">
        <v>0</v>
      </c>
      <c r="D108" s="44">
        <v>0</v>
      </c>
      <c r="E108" s="44">
        <v>0</v>
      </c>
      <c r="F108" s="44">
        <v>0</v>
      </c>
      <c r="G108" s="44">
        <v>0</v>
      </c>
    </row>
    <row r="109" spans="1:8" x14ac:dyDescent="0.2">
      <c r="A109" s="43">
        <v>2116</v>
      </c>
      <c r="B109" s="41" t="s">
        <v>210</v>
      </c>
      <c r="C109" s="44">
        <v>0</v>
      </c>
      <c r="D109" s="44">
        <v>0</v>
      </c>
      <c r="E109" s="44">
        <v>0</v>
      </c>
      <c r="F109" s="44">
        <v>0</v>
      </c>
      <c r="G109" s="44">
        <v>0</v>
      </c>
    </row>
    <row r="110" spans="1:8" x14ac:dyDescent="0.2">
      <c r="A110" s="43">
        <v>2117</v>
      </c>
      <c r="B110" s="41" t="s">
        <v>211</v>
      </c>
      <c r="C110" s="44">
        <v>209586.33</v>
      </c>
      <c r="D110" s="44">
        <v>0</v>
      </c>
      <c r="E110" s="44">
        <v>0</v>
      </c>
      <c r="F110" s="44">
        <v>0</v>
      </c>
      <c r="G110" s="44">
        <v>0</v>
      </c>
    </row>
    <row r="111" spans="1:8" x14ac:dyDescent="0.2">
      <c r="A111" s="43">
        <v>2118</v>
      </c>
      <c r="B111" s="41" t="s">
        <v>212</v>
      </c>
      <c r="C111" s="44">
        <v>0</v>
      </c>
      <c r="D111" s="44">
        <v>0</v>
      </c>
      <c r="E111" s="44">
        <v>0</v>
      </c>
      <c r="F111" s="44">
        <v>0</v>
      </c>
      <c r="G111" s="44">
        <v>0</v>
      </c>
    </row>
    <row r="112" spans="1:8" x14ac:dyDescent="0.2">
      <c r="A112" s="43">
        <v>2119</v>
      </c>
      <c r="B112" s="41" t="s">
        <v>213</v>
      </c>
      <c r="C112" s="44">
        <v>0</v>
      </c>
      <c r="D112" s="44">
        <v>0</v>
      </c>
      <c r="E112" s="44">
        <v>0</v>
      </c>
      <c r="F112" s="44">
        <v>0</v>
      </c>
      <c r="G112" s="44">
        <v>0</v>
      </c>
    </row>
    <row r="113" spans="1:8" x14ac:dyDescent="0.2">
      <c r="A113" s="43">
        <v>2120</v>
      </c>
      <c r="B113" s="41" t="s">
        <v>214</v>
      </c>
      <c r="C113" s="44">
        <v>0</v>
      </c>
      <c r="D113" s="44">
        <v>0</v>
      </c>
      <c r="E113" s="44">
        <v>0</v>
      </c>
      <c r="F113" s="44">
        <v>0</v>
      </c>
      <c r="G113" s="44">
        <v>0</v>
      </c>
    </row>
    <row r="114" spans="1:8" x14ac:dyDescent="0.2">
      <c r="A114" s="43">
        <v>2121</v>
      </c>
      <c r="B114" s="41" t="s">
        <v>215</v>
      </c>
      <c r="C114" s="44">
        <v>0</v>
      </c>
      <c r="D114" s="44">
        <v>0</v>
      </c>
      <c r="E114" s="44">
        <v>0</v>
      </c>
      <c r="F114" s="44">
        <v>0</v>
      </c>
      <c r="G114" s="44">
        <v>0</v>
      </c>
    </row>
    <row r="115" spans="1:8" x14ac:dyDescent="0.2">
      <c r="A115" s="43">
        <v>2122</v>
      </c>
      <c r="B115" s="41" t="s">
        <v>216</v>
      </c>
      <c r="C115" s="44">
        <v>0</v>
      </c>
      <c r="D115" s="44">
        <v>0</v>
      </c>
      <c r="E115" s="44">
        <v>0</v>
      </c>
      <c r="F115" s="44">
        <v>0</v>
      </c>
      <c r="G115" s="44">
        <v>0</v>
      </c>
    </row>
    <row r="116" spans="1:8" x14ac:dyDescent="0.2">
      <c r="A116" s="43">
        <v>2129</v>
      </c>
      <c r="B116" s="41" t="s">
        <v>217</v>
      </c>
      <c r="C116" s="44">
        <v>0</v>
      </c>
      <c r="D116" s="44">
        <v>0</v>
      </c>
      <c r="E116" s="44">
        <v>0</v>
      </c>
      <c r="F116" s="44">
        <v>0</v>
      </c>
      <c r="G116" s="44">
        <v>0</v>
      </c>
    </row>
    <row r="118" spans="1:8" x14ac:dyDescent="0.2">
      <c r="A118" s="40" t="s">
        <v>218</v>
      </c>
      <c r="B118" s="40"/>
      <c r="C118" s="40"/>
      <c r="D118" s="40"/>
      <c r="E118" s="40"/>
      <c r="F118" s="40"/>
      <c r="G118" s="40"/>
      <c r="H118" s="40"/>
    </row>
    <row r="119" spans="1:8" x14ac:dyDescent="0.2">
      <c r="A119" s="42" t="s">
        <v>105</v>
      </c>
      <c r="B119" s="42" t="s">
        <v>106</v>
      </c>
      <c r="C119" s="42" t="s">
        <v>107</v>
      </c>
      <c r="D119" s="42" t="s">
        <v>219</v>
      </c>
      <c r="E119" s="42" t="s">
        <v>122</v>
      </c>
      <c r="F119" s="42"/>
      <c r="G119" s="42"/>
      <c r="H119" s="42"/>
    </row>
    <row r="120" spans="1:8" x14ac:dyDescent="0.2">
      <c r="A120" s="43">
        <v>2160</v>
      </c>
      <c r="B120" s="41" t="s">
        <v>220</v>
      </c>
      <c r="C120" s="44">
        <v>0</v>
      </c>
    </row>
    <row r="121" spans="1:8" x14ac:dyDescent="0.2">
      <c r="A121" s="43">
        <v>2161</v>
      </c>
      <c r="B121" s="41" t="s">
        <v>221</v>
      </c>
      <c r="C121" s="44">
        <v>0</v>
      </c>
    </row>
    <row r="122" spans="1:8" x14ac:dyDescent="0.2">
      <c r="A122" s="43">
        <v>2162</v>
      </c>
      <c r="B122" s="41" t="s">
        <v>222</v>
      </c>
      <c r="C122" s="44">
        <v>0</v>
      </c>
    </row>
    <row r="123" spans="1:8" x14ac:dyDescent="0.2">
      <c r="A123" s="43">
        <v>2163</v>
      </c>
      <c r="B123" s="41" t="s">
        <v>223</v>
      </c>
      <c r="C123" s="44">
        <v>0</v>
      </c>
    </row>
    <row r="124" spans="1:8" x14ac:dyDescent="0.2">
      <c r="A124" s="43">
        <v>2164</v>
      </c>
      <c r="B124" s="41" t="s">
        <v>224</v>
      </c>
      <c r="C124" s="44">
        <v>0</v>
      </c>
    </row>
    <row r="125" spans="1:8" x14ac:dyDescent="0.2">
      <c r="A125" s="43">
        <v>2165</v>
      </c>
      <c r="B125" s="41" t="s">
        <v>225</v>
      </c>
      <c r="C125" s="44">
        <v>0</v>
      </c>
    </row>
    <row r="126" spans="1:8" x14ac:dyDescent="0.2">
      <c r="A126" s="43">
        <v>2166</v>
      </c>
      <c r="B126" s="41" t="s">
        <v>226</v>
      </c>
      <c r="C126" s="44">
        <v>0</v>
      </c>
    </row>
    <row r="127" spans="1:8" x14ac:dyDescent="0.2">
      <c r="A127" s="43">
        <v>2250</v>
      </c>
      <c r="B127" s="41" t="s">
        <v>227</v>
      </c>
      <c r="C127" s="44">
        <v>0</v>
      </c>
    </row>
    <row r="128" spans="1:8" x14ac:dyDescent="0.2">
      <c r="A128" s="43">
        <v>2251</v>
      </c>
      <c r="B128" s="41" t="s">
        <v>228</v>
      </c>
      <c r="C128" s="44">
        <v>0</v>
      </c>
    </row>
    <row r="129" spans="1:8" x14ac:dyDescent="0.2">
      <c r="A129" s="43">
        <v>2252</v>
      </c>
      <c r="B129" s="41" t="s">
        <v>229</v>
      </c>
      <c r="C129" s="44">
        <v>0</v>
      </c>
    </row>
    <row r="130" spans="1:8" x14ac:dyDescent="0.2">
      <c r="A130" s="43">
        <v>2253</v>
      </c>
      <c r="B130" s="41" t="s">
        <v>230</v>
      </c>
      <c r="C130" s="44">
        <v>0</v>
      </c>
    </row>
    <row r="131" spans="1:8" x14ac:dyDescent="0.2">
      <c r="A131" s="43">
        <v>2254</v>
      </c>
      <c r="B131" s="41" t="s">
        <v>231</v>
      </c>
      <c r="C131" s="44">
        <v>0</v>
      </c>
    </row>
    <row r="132" spans="1:8" x14ac:dyDescent="0.2">
      <c r="A132" s="43">
        <v>2255</v>
      </c>
      <c r="B132" s="41" t="s">
        <v>232</v>
      </c>
      <c r="C132" s="44">
        <v>0</v>
      </c>
    </row>
    <row r="133" spans="1:8" x14ac:dyDescent="0.2">
      <c r="A133" s="43">
        <v>2256</v>
      </c>
      <c r="B133" s="41" t="s">
        <v>233</v>
      </c>
      <c r="C133" s="44">
        <v>0</v>
      </c>
    </row>
    <row r="135" spans="1:8" x14ac:dyDescent="0.2">
      <c r="A135" s="40" t="s">
        <v>234</v>
      </c>
      <c r="B135" s="40"/>
      <c r="C135" s="40"/>
      <c r="D135" s="40"/>
      <c r="E135" s="40"/>
      <c r="F135" s="40"/>
      <c r="G135" s="40"/>
      <c r="H135" s="40"/>
    </row>
    <row r="136" spans="1:8" x14ac:dyDescent="0.2">
      <c r="A136" s="47" t="s">
        <v>105</v>
      </c>
      <c r="B136" s="47" t="s">
        <v>106</v>
      </c>
      <c r="C136" s="47" t="s">
        <v>107</v>
      </c>
      <c r="D136" s="47" t="s">
        <v>219</v>
      </c>
      <c r="E136" s="47" t="s">
        <v>122</v>
      </c>
      <c r="F136" s="47"/>
      <c r="G136" s="47"/>
      <c r="H136" s="47"/>
    </row>
    <row r="137" spans="1:8" x14ac:dyDescent="0.2">
      <c r="A137" s="43">
        <v>2159</v>
      </c>
      <c r="B137" s="41" t="s">
        <v>235</v>
      </c>
      <c r="C137" s="44">
        <v>0</v>
      </c>
    </row>
    <row r="138" spans="1:8" x14ac:dyDescent="0.2">
      <c r="A138" s="43">
        <v>2199</v>
      </c>
      <c r="B138" s="41" t="s">
        <v>236</v>
      </c>
      <c r="C138" s="44">
        <v>0</v>
      </c>
    </row>
    <row r="139" spans="1:8" x14ac:dyDescent="0.2">
      <c r="A139" s="43">
        <v>2240</v>
      </c>
      <c r="B139" s="41" t="s">
        <v>237</v>
      </c>
      <c r="C139" s="44">
        <v>0</v>
      </c>
    </row>
    <row r="140" spans="1:8" x14ac:dyDescent="0.2">
      <c r="A140" s="43">
        <v>2241</v>
      </c>
      <c r="B140" s="41" t="s">
        <v>238</v>
      </c>
      <c r="C140" s="44">
        <v>0</v>
      </c>
    </row>
    <row r="141" spans="1:8" x14ac:dyDescent="0.2">
      <c r="A141" s="43">
        <v>2242</v>
      </c>
      <c r="B141" s="41" t="s">
        <v>239</v>
      </c>
      <c r="C141" s="44">
        <v>0</v>
      </c>
    </row>
    <row r="142" spans="1:8" x14ac:dyDescent="0.2">
      <c r="A142" s="43">
        <v>2249</v>
      </c>
      <c r="B142" s="41" t="s">
        <v>240</v>
      </c>
      <c r="C142" s="44">
        <v>0</v>
      </c>
    </row>
    <row r="144" spans="1:8" x14ac:dyDescent="0.2">
      <c r="B144" s="41" t="s">
        <v>723</v>
      </c>
    </row>
  </sheetData>
  <mergeCells count="3">
    <mergeCell ref="A1:F1"/>
    <mergeCell ref="A2:F2"/>
    <mergeCell ref="A3:F3"/>
  </mergeCell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2"/>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16384" width="9.140625" style="41"/>
  </cols>
  <sheetData>
    <row r="1" spans="1:5" s="48" customFormat="1" x14ac:dyDescent="0.25">
      <c r="A1" s="809" t="s">
        <v>73</v>
      </c>
      <c r="B1" s="809"/>
      <c r="C1" s="809"/>
      <c r="D1" s="36" t="s">
        <v>98</v>
      </c>
      <c r="E1" s="37">
        <v>2020</v>
      </c>
    </row>
    <row r="2" spans="1:5" s="38" customFormat="1" x14ac:dyDescent="0.25">
      <c r="A2" s="809" t="s">
        <v>242</v>
      </c>
      <c r="B2" s="809"/>
      <c r="C2" s="809"/>
      <c r="D2" s="36" t="s">
        <v>100</v>
      </c>
      <c r="E2" s="37" t="s">
        <v>441</v>
      </c>
    </row>
    <row r="3" spans="1:5" s="38" customFormat="1" x14ac:dyDescent="0.25">
      <c r="A3" s="809" t="s">
        <v>724</v>
      </c>
      <c r="B3" s="809"/>
      <c r="C3" s="809"/>
      <c r="D3" s="36" t="s">
        <v>102</v>
      </c>
      <c r="E3" s="37">
        <v>4</v>
      </c>
    </row>
    <row r="4" spans="1:5" x14ac:dyDescent="0.2">
      <c r="A4" s="39" t="s">
        <v>103</v>
      </c>
      <c r="B4" s="40"/>
      <c r="C4" s="40"/>
      <c r="D4" s="40"/>
      <c r="E4" s="40"/>
    </row>
    <row r="6" spans="1:5" x14ac:dyDescent="0.2">
      <c r="A6" s="49" t="s">
        <v>243</v>
      </c>
      <c r="B6" s="49"/>
      <c r="C6" s="49"/>
      <c r="D6" s="49"/>
      <c r="E6" s="49"/>
    </row>
    <row r="7" spans="1:5" x14ac:dyDescent="0.2">
      <c r="A7" s="50" t="s">
        <v>105</v>
      </c>
      <c r="B7" s="50" t="s">
        <v>106</v>
      </c>
      <c r="C7" s="50" t="s">
        <v>107</v>
      </c>
      <c r="D7" s="50" t="s">
        <v>244</v>
      </c>
      <c r="E7" s="50"/>
    </row>
    <row r="8" spans="1:5" x14ac:dyDescent="0.2">
      <c r="A8" s="51">
        <v>4100</v>
      </c>
      <c r="B8" s="52" t="s">
        <v>245</v>
      </c>
      <c r="C8" s="53">
        <v>6117375.0099999998</v>
      </c>
      <c r="D8" s="52"/>
      <c r="E8" s="54"/>
    </row>
    <row r="9" spans="1:5" x14ac:dyDescent="0.2">
      <c r="A9" s="51">
        <v>4110</v>
      </c>
      <c r="B9" s="52" t="s">
        <v>246</v>
      </c>
      <c r="C9" s="53">
        <v>0</v>
      </c>
      <c r="D9" s="52"/>
      <c r="E9" s="54"/>
    </row>
    <row r="10" spans="1:5" x14ac:dyDescent="0.2">
      <c r="A10" s="51">
        <v>4111</v>
      </c>
      <c r="B10" s="52" t="s">
        <v>247</v>
      </c>
      <c r="C10" s="53">
        <v>0</v>
      </c>
      <c r="D10" s="52"/>
      <c r="E10" s="54"/>
    </row>
    <row r="11" spans="1:5" x14ac:dyDescent="0.2">
      <c r="A11" s="51">
        <v>4112</v>
      </c>
      <c r="B11" s="52" t="s">
        <v>248</v>
      </c>
      <c r="C11" s="53">
        <v>0</v>
      </c>
      <c r="D11" s="52"/>
      <c r="E11" s="54"/>
    </row>
    <row r="12" spans="1:5" x14ac:dyDescent="0.2">
      <c r="A12" s="51">
        <v>4113</v>
      </c>
      <c r="B12" s="52" t="s">
        <v>249</v>
      </c>
      <c r="C12" s="53">
        <v>0</v>
      </c>
      <c r="D12" s="52"/>
      <c r="E12" s="54"/>
    </row>
    <row r="13" spans="1:5" x14ac:dyDescent="0.2">
      <c r="A13" s="51">
        <v>4114</v>
      </c>
      <c r="B13" s="52" t="s">
        <v>250</v>
      </c>
      <c r="C13" s="53">
        <v>0</v>
      </c>
      <c r="D13" s="52"/>
      <c r="E13" s="54"/>
    </row>
    <row r="14" spans="1:5" x14ac:dyDescent="0.2">
      <c r="A14" s="51">
        <v>4115</v>
      </c>
      <c r="B14" s="52" t="s">
        <v>251</v>
      </c>
      <c r="C14" s="53">
        <v>0</v>
      </c>
      <c r="D14" s="52"/>
      <c r="E14" s="54"/>
    </row>
    <row r="15" spans="1:5" x14ac:dyDescent="0.2">
      <c r="A15" s="51">
        <v>4116</v>
      </c>
      <c r="B15" s="52" t="s">
        <v>252</v>
      </c>
      <c r="C15" s="53">
        <v>0</v>
      </c>
      <c r="D15" s="52"/>
      <c r="E15" s="54"/>
    </row>
    <row r="16" spans="1:5" x14ac:dyDescent="0.2">
      <c r="A16" s="51">
        <v>4117</v>
      </c>
      <c r="B16" s="52" t="s">
        <v>253</v>
      </c>
      <c r="C16" s="53">
        <v>0</v>
      </c>
      <c r="D16" s="52"/>
      <c r="E16" s="54"/>
    </row>
    <row r="17" spans="1:5" ht="22.5" x14ac:dyDescent="0.2">
      <c r="A17" s="51">
        <v>4118</v>
      </c>
      <c r="B17" s="55" t="s">
        <v>254</v>
      </c>
      <c r="C17" s="53">
        <v>0</v>
      </c>
      <c r="D17" s="52"/>
      <c r="E17" s="54"/>
    </row>
    <row r="18" spans="1:5" x14ac:dyDescent="0.2">
      <c r="A18" s="51">
        <v>4119</v>
      </c>
      <c r="B18" s="52" t="s">
        <v>255</v>
      </c>
      <c r="C18" s="53">
        <v>0</v>
      </c>
      <c r="D18" s="52"/>
      <c r="E18" s="54"/>
    </row>
    <row r="19" spans="1:5" x14ac:dyDescent="0.2">
      <c r="A19" s="51">
        <v>4120</v>
      </c>
      <c r="B19" s="52" t="s">
        <v>256</v>
      </c>
      <c r="C19" s="53">
        <v>0</v>
      </c>
      <c r="D19" s="52"/>
      <c r="E19" s="54"/>
    </row>
    <row r="20" spans="1:5" x14ac:dyDescent="0.2">
      <c r="A20" s="51">
        <v>4121</v>
      </c>
      <c r="B20" s="52" t="s">
        <v>257</v>
      </c>
      <c r="C20" s="53">
        <v>0</v>
      </c>
      <c r="D20" s="52"/>
      <c r="E20" s="54"/>
    </row>
    <row r="21" spans="1:5" x14ac:dyDescent="0.2">
      <c r="A21" s="51">
        <v>4122</v>
      </c>
      <c r="B21" s="52" t="s">
        <v>258</v>
      </c>
      <c r="C21" s="53">
        <v>0</v>
      </c>
      <c r="D21" s="52"/>
      <c r="E21" s="54"/>
    </row>
    <row r="22" spans="1:5" x14ac:dyDescent="0.2">
      <c r="A22" s="51">
        <v>4123</v>
      </c>
      <c r="B22" s="52" t="s">
        <v>259</v>
      </c>
      <c r="C22" s="53">
        <v>0</v>
      </c>
      <c r="D22" s="52"/>
      <c r="E22" s="54"/>
    </row>
    <row r="23" spans="1:5" x14ac:dyDescent="0.2">
      <c r="A23" s="51">
        <v>4124</v>
      </c>
      <c r="B23" s="52" t="s">
        <v>260</v>
      </c>
      <c r="C23" s="53">
        <v>0</v>
      </c>
      <c r="D23" s="52"/>
      <c r="E23" s="54"/>
    </row>
    <row r="24" spans="1:5" x14ac:dyDescent="0.2">
      <c r="A24" s="51">
        <v>4129</v>
      </c>
      <c r="B24" s="52" t="s">
        <v>261</v>
      </c>
      <c r="C24" s="53">
        <v>0</v>
      </c>
      <c r="D24" s="52"/>
      <c r="E24" s="54"/>
    </row>
    <row r="25" spans="1:5" x14ac:dyDescent="0.2">
      <c r="A25" s="51">
        <v>4130</v>
      </c>
      <c r="B25" s="52" t="s">
        <v>262</v>
      </c>
      <c r="C25" s="53">
        <v>0</v>
      </c>
      <c r="D25" s="52"/>
      <c r="E25" s="54"/>
    </row>
    <row r="26" spans="1:5" x14ac:dyDescent="0.2">
      <c r="A26" s="51">
        <v>4131</v>
      </c>
      <c r="B26" s="52" t="s">
        <v>263</v>
      </c>
      <c r="C26" s="53">
        <v>0</v>
      </c>
      <c r="D26" s="52"/>
      <c r="E26" s="54"/>
    </row>
    <row r="27" spans="1:5" ht="22.5" x14ac:dyDescent="0.2">
      <c r="A27" s="51">
        <v>4132</v>
      </c>
      <c r="B27" s="55" t="s">
        <v>264</v>
      </c>
      <c r="C27" s="53">
        <v>0</v>
      </c>
      <c r="D27" s="52"/>
      <c r="E27" s="54"/>
    </row>
    <row r="28" spans="1:5" x14ac:dyDescent="0.2">
      <c r="A28" s="51">
        <v>4140</v>
      </c>
      <c r="B28" s="52" t="s">
        <v>265</v>
      </c>
      <c r="C28" s="53">
        <v>0</v>
      </c>
      <c r="D28" s="52"/>
      <c r="E28" s="54"/>
    </row>
    <row r="29" spans="1:5" x14ac:dyDescent="0.2">
      <c r="A29" s="51">
        <v>4141</v>
      </c>
      <c r="B29" s="52" t="s">
        <v>266</v>
      </c>
      <c r="C29" s="53">
        <v>0</v>
      </c>
      <c r="D29" s="52"/>
      <c r="E29" s="54"/>
    </row>
    <row r="30" spans="1:5" x14ac:dyDescent="0.2">
      <c r="A30" s="51">
        <v>4143</v>
      </c>
      <c r="B30" s="52" t="s">
        <v>267</v>
      </c>
      <c r="C30" s="53">
        <v>0</v>
      </c>
      <c r="D30" s="52"/>
      <c r="E30" s="54"/>
    </row>
    <row r="31" spans="1:5" x14ac:dyDescent="0.2">
      <c r="A31" s="51">
        <v>4144</v>
      </c>
      <c r="B31" s="52" t="s">
        <v>268</v>
      </c>
      <c r="C31" s="53">
        <v>0</v>
      </c>
      <c r="D31" s="52"/>
      <c r="E31" s="54"/>
    </row>
    <row r="32" spans="1:5" ht="22.5" x14ac:dyDescent="0.2">
      <c r="A32" s="51">
        <v>4145</v>
      </c>
      <c r="B32" s="55" t="s">
        <v>269</v>
      </c>
      <c r="C32" s="53">
        <v>0</v>
      </c>
      <c r="D32" s="52"/>
      <c r="E32" s="54"/>
    </row>
    <row r="33" spans="1:5" x14ac:dyDescent="0.2">
      <c r="A33" s="51">
        <v>4149</v>
      </c>
      <c r="B33" s="52" t="s">
        <v>270</v>
      </c>
      <c r="C33" s="53">
        <v>0</v>
      </c>
      <c r="D33" s="52"/>
      <c r="E33" s="54"/>
    </row>
    <row r="34" spans="1:5" x14ac:dyDescent="0.2">
      <c r="A34" s="51">
        <v>4150</v>
      </c>
      <c r="B34" s="52" t="s">
        <v>271</v>
      </c>
      <c r="C34" s="53">
        <v>0</v>
      </c>
      <c r="D34" s="52"/>
      <c r="E34" s="54"/>
    </row>
    <row r="35" spans="1:5" x14ac:dyDescent="0.2">
      <c r="A35" s="51">
        <v>4151</v>
      </c>
      <c r="B35" s="52" t="s">
        <v>271</v>
      </c>
      <c r="C35" s="53">
        <v>0</v>
      </c>
      <c r="D35" s="52"/>
      <c r="E35" s="54"/>
    </row>
    <row r="36" spans="1:5" ht="22.5" x14ac:dyDescent="0.2">
      <c r="A36" s="51">
        <v>4154</v>
      </c>
      <c r="B36" s="55" t="s">
        <v>272</v>
      </c>
      <c r="C36" s="53">
        <v>0</v>
      </c>
      <c r="D36" s="52"/>
      <c r="E36" s="54"/>
    </row>
    <row r="37" spans="1:5" x14ac:dyDescent="0.2">
      <c r="A37" s="51">
        <v>4160</v>
      </c>
      <c r="B37" s="52" t="s">
        <v>273</v>
      </c>
      <c r="C37" s="53">
        <v>0</v>
      </c>
      <c r="D37" s="52"/>
      <c r="E37" s="54"/>
    </row>
    <row r="38" spans="1:5" x14ac:dyDescent="0.2">
      <c r="A38" s="51">
        <v>4161</v>
      </c>
      <c r="B38" s="52" t="s">
        <v>274</v>
      </c>
      <c r="C38" s="53">
        <v>0</v>
      </c>
      <c r="D38" s="52"/>
      <c r="E38" s="54"/>
    </row>
    <row r="39" spans="1:5" x14ac:dyDescent="0.2">
      <c r="A39" s="51">
        <v>4162</v>
      </c>
      <c r="B39" s="52" t="s">
        <v>275</v>
      </c>
      <c r="C39" s="53">
        <v>0</v>
      </c>
      <c r="D39" s="52"/>
      <c r="E39" s="54"/>
    </row>
    <row r="40" spans="1:5" x14ac:dyDescent="0.2">
      <c r="A40" s="51">
        <v>4163</v>
      </c>
      <c r="B40" s="52" t="s">
        <v>276</v>
      </c>
      <c r="C40" s="53">
        <v>0</v>
      </c>
      <c r="D40" s="52"/>
      <c r="E40" s="54"/>
    </row>
    <row r="41" spans="1:5" x14ac:dyDescent="0.2">
      <c r="A41" s="51">
        <v>4164</v>
      </c>
      <c r="B41" s="52" t="s">
        <v>277</v>
      </c>
      <c r="C41" s="53">
        <v>0</v>
      </c>
      <c r="D41" s="52"/>
      <c r="E41" s="54"/>
    </row>
    <row r="42" spans="1:5" x14ac:dyDescent="0.2">
      <c r="A42" s="51">
        <v>4165</v>
      </c>
      <c r="B42" s="52" t="s">
        <v>278</v>
      </c>
      <c r="C42" s="53">
        <v>0</v>
      </c>
      <c r="D42" s="52"/>
      <c r="E42" s="54"/>
    </row>
    <row r="43" spans="1:5" ht="22.5" x14ac:dyDescent="0.2">
      <c r="A43" s="51">
        <v>4166</v>
      </c>
      <c r="B43" s="55" t="s">
        <v>279</v>
      </c>
      <c r="C43" s="53">
        <v>0</v>
      </c>
      <c r="D43" s="52"/>
      <c r="E43" s="54"/>
    </row>
    <row r="44" spans="1:5" x14ac:dyDescent="0.2">
      <c r="A44" s="51">
        <v>4168</v>
      </c>
      <c r="B44" s="52" t="s">
        <v>280</v>
      </c>
      <c r="C44" s="53">
        <v>0</v>
      </c>
      <c r="D44" s="52"/>
      <c r="E44" s="54"/>
    </row>
    <row r="45" spans="1:5" x14ac:dyDescent="0.2">
      <c r="A45" s="51">
        <v>4169</v>
      </c>
      <c r="B45" s="52" t="s">
        <v>281</v>
      </c>
      <c r="C45" s="53">
        <v>0</v>
      </c>
      <c r="D45" s="52"/>
      <c r="E45" s="54"/>
    </row>
    <row r="46" spans="1:5" x14ac:dyDescent="0.2">
      <c r="A46" s="51">
        <v>4170</v>
      </c>
      <c r="B46" s="52" t="s">
        <v>282</v>
      </c>
      <c r="C46" s="53">
        <f>SUM(C47:C54)</f>
        <v>6117375.0099999998</v>
      </c>
      <c r="D46" s="52"/>
      <c r="E46" s="54"/>
    </row>
    <row r="47" spans="1:5" x14ac:dyDescent="0.2">
      <c r="A47" s="51">
        <v>4171</v>
      </c>
      <c r="B47" s="52" t="s">
        <v>283</v>
      </c>
      <c r="C47" s="53">
        <v>0</v>
      </c>
      <c r="D47" s="52"/>
      <c r="E47" s="54"/>
    </row>
    <row r="48" spans="1:5" x14ac:dyDescent="0.2">
      <c r="A48" s="51">
        <v>4172</v>
      </c>
      <c r="B48" s="52" t="s">
        <v>284</v>
      </c>
      <c r="C48" s="53">
        <v>0</v>
      </c>
      <c r="D48" s="52"/>
      <c r="E48" s="54"/>
    </row>
    <row r="49" spans="1:5" ht="22.5" x14ac:dyDescent="0.2">
      <c r="A49" s="51">
        <v>4173</v>
      </c>
      <c r="B49" s="55" t="s">
        <v>285</v>
      </c>
      <c r="C49" s="53">
        <v>6117375.0099999998</v>
      </c>
      <c r="D49" s="52"/>
      <c r="E49" s="54"/>
    </row>
    <row r="50" spans="1:5" ht="22.5" x14ac:dyDescent="0.2">
      <c r="A50" s="51">
        <v>4174</v>
      </c>
      <c r="B50" s="55" t="s">
        <v>286</v>
      </c>
      <c r="C50" s="53">
        <v>0</v>
      </c>
      <c r="D50" s="52"/>
      <c r="E50" s="54"/>
    </row>
    <row r="51" spans="1:5" ht="22.5" x14ac:dyDescent="0.2">
      <c r="A51" s="51">
        <v>4175</v>
      </c>
      <c r="B51" s="55" t="s">
        <v>287</v>
      </c>
      <c r="C51" s="53">
        <v>0</v>
      </c>
      <c r="D51" s="52"/>
      <c r="E51" s="54"/>
    </row>
    <row r="52" spans="1:5" ht="22.5" x14ac:dyDescent="0.2">
      <c r="A52" s="51">
        <v>4176</v>
      </c>
      <c r="B52" s="55" t="s">
        <v>288</v>
      </c>
      <c r="C52" s="53">
        <v>0</v>
      </c>
      <c r="D52" s="52"/>
      <c r="E52" s="54"/>
    </row>
    <row r="53" spans="1:5" ht="22.5" x14ac:dyDescent="0.2">
      <c r="A53" s="51">
        <v>4177</v>
      </c>
      <c r="B53" s="55" t="s">
        <v>289</v>
      </c>
      <c r="C53" s="53">
        <v>0</v>
      </c>
      <c r="D53" s="52"/>
      <c r="E53" s="54"/>
    </row>
    <row r="54" spans="1:5" ht="22.5" x14ac:dyDescent="0.2">
      <c r="A54" s="51">
        <v>4178</v>
      </c>
      <c r="B54" s="55" t="s">
        <v>290</v>
      </c>
      <c r="C54" s="53">
        <v>0</v>
      </c>
      <c r="D54" s="52"/>
      <c r="E54" s="54"/>
    </row>
    <row r="55" spans="1:5" x14ac:dyDescent="0.2">
      <c r="A55" s="51"/>
      <c r="B55" s="55"/>
      <c r="C55" s="53"/>
      <c r="D55" s="52"/>
      <c r="E55" s="54"/>
    </row>
    <row r="56" spans="1:5" x14ac:dyDescent="0.2">
      <c r="A56" s="49" t="s">
        <v>291</v>
      </c>
      <c r="B56" s="49"/>
      <c r="C56" s="49"/>
      <c r="D56" s="49"/>
      <c r="E56" s="49"/>
    </row>
    <row r="57" spans="1:5" x14ac:dyDescent="0.2">
      <c r="A57" s="50" t="s">
        <v>105</v>
      </c>
      <c r="B57" s="50" t="s">
        <v>106</v>
      </c>
      <c r="C57" s="50" t="s">
        <v>107</v>
      </c>
      <c r="D57" s="50" t="s">
        <v>244</v>
      </c>
      <c r="E57" s="50"/>
    </row>
    <row r="58" spans="1:5" ht="33.75" x14ac:dyDescent="0.2">
      <c r="A58" s="51">
        <v>4200</v>
      </c>
      <c r="B58" s="55" t="s">
        <v>292</v>
      </c>
      <c r="C58" s="53">
        <v>111271862.95</v>
      </c>
      <c r="D58" s="52"/>
      <c r="E58" s="54"/>
    </row>
    <row r="59" spans="1:5" ht="22.5" x14ac:dyDescent="0.2">
      <c r="A59" s="51">
        <v>4210</v>
      </c>
      <c r="B59" s="55" t="s">
        <v>293</v>
      </c>
      <c r="C59" s="53">
        <f>SUM(C60:C64)</f>
        <v>0</v>
      </c>
      <c r="D59" s="52"/>
      <c r="E59" s="54"/>
    </row>
    <row r="60" spans="1:5" x14ac:dyDescent="0.2">
      <c r="A60" s="51">
        <v>4211</v>
      </c>
      <c r="B60" s="52" t="s">
        <v>294</v>
      </c>
      <c r="C60" s="53">
        <v>0</v>
      </c>
      <c r="D60" s="52"/>
      <c r="E60" s="54"/>
    </row>
    <row r="61" spans="1:5" x14ac:dyDescent="0.2">
      <c r="A61" s="51">
        <v>4212</v>
      </c>
      <c r="B61" s="52" t="s">
        <v>295</v>
      </c>
      <c r="C61" s="53">
        <v>0</v>
      </c>
      <c r="D61" s="52"/>
      <c r="E61" s="54"/>
    </row>
    <row r="62" spans="1:5" x14ac:dyDescent="0.2">
      <c r="A62" s="51">
        <v>4213</v>
      </c>
      <c r="B62" s="52" t="s">
        <v>296</v>
      </c>
      <c r="C62" s="53">
        <v>0</v>
      </c>
      <c r="D62" s="52"/>
      <c r="E62" s="54"/>
    </row>
    <row r="63" spans="1:5" x14ac:dyDescent="0.2">
      <c r="A63" s="51">
        <v>4214</v>
      </c>
      <c r="B63" s="52" t="s">
        <v>297</v>
      </c>
      <c r="C63" s="53">
        <v>0</v>
      </c>
      <c r="D63" s="52"/>
      <c r="E63" s="54"/>
    </row>
    <row r="64" spans="1:5" x14ac:dyDescent="0.2">
      <c r="A64" s="51">
        <v>4215</v>
      </c>
      <c r="B64" s="52" t="s">
        <v>298</v>
      </c>
      <c r="C64" s="53">
        <v>0</v>
      </c>
      <c r="D64" s="52"/>
      <c r="E64" s="54"/>
    </row>
    <row r="65" spans="1:5" x14ac:dyDescent="0.2">
      <c r="A65" s="51">
        <v>4220</v>
      </c>
      <c r="B65" s="52" t="s">
        <v>299</v>
      </c>
      <c r="C65" s="53">
        <f>SUM(C66:C69)</f>
        <v>111271862.95</v>
      </c>
      <c r="D65" s="52"/>
      <c r="E65" s="54"/>
    </row>
    <row r="66" spans="1:5" x14ac:dyDescent="0.2">
      <c r="A66" s="51">
        <v>4221</v>
      </c>
      <c r="B66" s="52" t="s">
        <v>300</v>
      </c>
      <c r="C66" s="53">
        <v>0</v>
      </c>
      <c r="D66" s="52"/>
      <c r="E66" s="54"/>
    </row>
    <row r="67" spans="1:5" x14ac:dyDescent="0.2">
      <c r="A67" s="51">
        <v>4223</v>
      </c>
      <c r="B67" s="52" t="s">
        <v>301</v>
      </c>
      <c r="C67" s="53">
        <v>111271862.95</v>
      </c>
      <c r="D67" s="52"/>
      <c r="E67" s="54"/>
    </row>
    <row r="68" spans="1:5" x14ac:dyDescent="0.2">
      <c r="A68" s="51">
        <v>4225</v>
      </c>
      <c r="B68" s="52" t="s">
        <v>302</v>
      </c>
      <c r="C68" s="53">
        <v>0</v>
      </c>
      <c r="D68" s="52"/>
      <c r="E68" s="54"/>
    </row>
    <row r="69" spans="1:5" x14ac:dyDescent="0.2">
      <c r="A69" s="51">
        <v>4227</v>
      </c>
      <c r="B69" s="52" t="s">
        <v>303</v>
      </c>
      <c r="C69" s="53">
        <v>0</v>
      </c>
      <c r="D69" s="52"/>
      <c r="E69" s="54"/>
    </row>
    <row r="70" spans="1:5" x14ac:dyDescent="0.2">
      <c r="A70" s="54"/>
      <c r="B70" s="54"/>
      <c r="C70" s="54"/>
      <c r="D70" s="54"/>
      <c r="E70" s="54"/>
    </row>
    <row r="71" spans="1:5" x14ac:dyDescent="0.2">
      <c r="A71" s="49" t="s">
        <v>304</v>
      </c>
      <c r="B71" s="49"/>
      <c r="C71" s="49"/>
      <c r="D71" s="49"/>
      <c r="E71" s="49"/>
    </row>
    <row r="72" spans="1:5" x14ac:dyDescent="0.2">
      <c r="A72" s="50" t="s">
        <v>105</v>
      </c>
      <c r="B72" s="50" t="s">
        <v>106</v>
      </c>
      <c r="C72" s="50" t="s">
        <v>107</v>
      </c>
      <c r="D72" s="50" t="s">
        <v>219</v>
      </c>
      <c r="E72" s="50" t="s">
        <v>122</v>
      </c>
    </row>
    <row r="73" spans="1:5" x14ac:dyDescent="0.2">
      <c r="A73" s="56">
        <v>4300</v>
      </c>
      <c r="B73" s="52" t="s">
        <v>305</v>
      </c>
      <c r="C73" s="53">
        <v>1420416.1400000001</v>
      </c>
      <c r="D73" s="52"/>
      <c r="E73" s="52"/>
    </row>
    <row r="74" spans="1:5" x14ac:dyDescent="0.2">
      <c r="A74" s="56">
        <v>4310</v>
      </c>
      <c r="B74" s="52" t="s">
        <v>306</v>
      </c>
      <c r="C74" s="53">
        <f>SUM(C75:C76)</f>
        <v>1403704.59</v>
      </c>
      <c r="D74" s="52"/>
      <c r="E74" s="52"/>
    </row>
    <row r="75" spans="1:5" x14ac:dyDescent="0.2">
      <c r="A75" s="56">
        <v>4311</v>
      </c>
      <c r="B75" s="52" t="s">
        <v>307</v>
      </c>
      <c r="C75" s="53">
        <v>0</v>
      </c>
      <c r="D75" s="52"/>
      <c r="E75" s="52"/>
    </row>
    <row r="76" spans="1:5" x14ac:dyDescent="0.2">
      <c r="A76" s="56">
        <v>4319</v>
      </c>
      <c r="B76" s="52" t="s">
        <v>308</v>
      </c>
      <c r="C76" s="53">
        <v>1403704.59</v>
      </c>
      <c r="D76" s="52"/>
      <c r="E76" s="52"/>
    </row>
    <row r="77" spans="1:5" x14ac:dyDescent="0.2">
      <c r="A77" s="56">
        <v>4320</v>
      </c>
      <c r="B77" s="52" t="s">
        <v>309</v>
      </c>
      <c r="C77" s="53">
        <v>0</v>
      </c>
      <c r="D77" s="52"/>
      <c r="E77" s="52"/>
    </row>
    <row r="78" spans="1:5" x14ac:dyDescent="0.2">
      <c r="A78" s="56">
        <v>4321</v>
      </c>
      <c r="B78" s="52" t="s">
        <v>310</v>
      </c>
      <c r="C78" s="53">
        <v>0</v>
      </c>
      <c r="D78" s="52"/>
      <c r="E78" s="52"/>
    </row>
    <row r="79" spans="1:5" x14ac:dyDescent="0.2">
      <c r="A79" s="56">
        <v>4322</v>
      </c>
      <c r="B79" s="52" t="s">
        <v>311</v>
      </c>
      <c r="C79" s="53">
        <v>0</v>
      </c>
      <c r="D79" s="52"/>
      <c r="E79" s="52"/>
    </row>
    <row r="80" spans="1:5" x14ac:dyDescent="0.2">
      <c r="A80" s="56">
        <v>4323</v>
      </c>
      <c r="B80" s="52" t="s">
        <v>312</v>
      </c>
      <c r="C80" s="53">
        <v>0</v>
      </c>
      <c r="D80" s="52"/>
      <c r="E80" s="52"/>
    </row>
    <row r="81" spans="1:5" x14ac:dyDescent="0.2">
      <c r="A81" s="56">
        <v>4324</v>
      </c>
      <c r="B81" s="52" t="s">
        <v>313</v>
      </c>
      <c r="C81" s="53">
        <v>0</v>
      </c>
      <c r="D81" s="52"/>
      <c r="E81" s="52"/>
    </row>
    <row r="82" spans="1:5" x14ac:dyDescent="0.2">
      <c r="A82" s="56">
        <v>4325</v>
      </c>
      <c r="B82" s="52" t="s">
        <v>314</v>
      </c>
      <c r="C82" s="53">
        <v>0</v>
      </c>
      <c r="D82" s="52"/>
      <c r="E82" s="52"/>
    </row>
    <row r="83" spans="1:5" x14ac:dyDescent="0.2">
      <c r="A83" s="56">
        <v>4330</v>
      </c>
      <c r="B83" s="52" t="s">
        <v>315</v>
      </c>
      <c r="C83" s="53">
        <v>0</v>
      </c>
      <c r="D83" s="52"/>
      <c r="E83" s="52"/>
    </row>
    <row r="84" spans="1:5" x14ac:dyDescent="0.2">
      <c r="A84" s="56">
        <v>4331</v>
      </c>
      <c r="B84" s="52" t="s">
        <v>315</v>
      </c>
      <c r="C84" s="53">
        <v>0</v>
      </c>
      <c r="D84" s="52"/>
      <c r="E84" s="52"/>
    </row>
    <row r="85" spans="1:5" x14ac:dyDescent="0.2">
      <c r="A85" s="56">
        <v>4340</v>
      </c>
      <c r="B85" s="52" t="s">
        <v>316</v>
      </c>
      <c r="C85" s="53">
        <v>0</v>
      </c>
      <c r="D85" s="52"/>
      <c r="E85" s="52"/>
    </row>
    <row r="86" spans="1:5" x14ac:dyDescent="0.2">
      <c r="A86" s="56">
        <v>4341</v>
      </c>
      <c r="B86" s="52" t="s">
        <v>316</v>
      </c>
      <c r="C86" s="53">
        <v>0</v>
      </c>
      <c r="D86" s="52"/>
      <c r="E86" s="52"/>
    </row>
    <row r="87" spans="1:5" x14ac:dyDescent="0.2">
      <c r="A87" s="56">
        <v>4390</v>
      </c>
      <c r="B87" s="52" t="s">
        <v>317</v>
      </c>
      <c r="C87" s="53">
        <f>SUM(C88:C94)</f>
        <v>16711.55</v>
      </c>
      <c r="D87" s="52"/>
      <c r="E87" s="52"/>
    </row>
    <row r="88" spans="1:5" x14ac:dyDescent="0.2">
      <c r="A88" s="56">
        <v>4392</v>
      </c>
      <c r="B88" s="52" t="s">
        <v>318</v>
      </c>
      <c r="C88" s="53">
        <v>0</v>
      </c>
      <c r="D88" s="52"/>
      <c r="E88" s="52"/>
    </row>
    <row r="89" spans="1:5" x14ac:dyDescent="0.2">
      <c r="A89" s="56">
        <v>4393</v>
      </c>
      <c r="B89" s="52" t="s">
        <v>319</v>
      </c>
      <c r="C89" s="53">
        <v>0</v>
      </c>
      <c r="D89" s="52"/>
      <c r="E89" s="52"/>
    </row>
    <row r="90" spans="1:5" x14ac:dyDescent="0.2">
      <c r="A90" s="56">
        <v>4394</v>
      </c>
      <c r="B90" s="52" t="s">
        <v>320</v>
      </c>
      <c r="C90" s="53">
        <v>0</v>
      </c>
      <c r="D90" s="52"/>
      <c r="E90" s="52"/>
    </row>
    <row r="91" spans="1:5" x14ac:dyDescent="0.2">
      <c r="A91" s="56">
        <v>4395</v>
      </c>
      <c r="B91" s="52" t="s">
        <v>321</v>
      </c>
      <c r="C91" s="53">
        <v>0</v>
      </c>
      <c r="D91" s="52"/>
      <c r="E91" s="52"/>
    </row>
    <row r="92" spans="1:5" x14ac:dyDescent="0.2">
      <c r="A92" s="56">
        <v>4396</v>
      </c>
      <c r="B92" s="52" t="s">
        <v>322</v>
      </c>
      <c r="C92" s="53">
        <v>0</v>
      </c>
      <c r="D92" s="52"/>
      <c r="E92" s="52"/>
    </row>
    <row r="93" spans="1:5" x14ac:dyDescent="0.2">
      <c r="A93" s="56">
        <v>4397</v>
      </c>
      <c r="B93" s="52" t="s">
        <v>323</v>
      </c>
      <c r="C93" s="53">
        <v>0</v>
      </c>
      <c r="D93" s="52"/>
      <c r="E93" s="52"/>
    </row>
    <row r="94" spans="1:5" x14ac:dyDescent="0.2">
      <c r="A94" s="56">
        <v>4399</v>
      </c>
      <c r="B94" s="52" t="s">
        <v>317</v>
      </c>
      <c r="C94" s="53">
        <v>16711.55</v>
      </c>
      <c r="D94" s="52"/>
      <c r="E94" s="52"/>
    </row>
    <row r="95" spans="1:5" x14ac:dyDescent="0.2">
      <c r="A95" s="54"/>
      <c r="B95" s="54"/>
      <c r="C95" s="54"/>
      <c r="D95" s="54"/>
      <c r="E95" s="54"/>
    </row>
    <row r="96" spans="1:5" x14ac:dyDescent="0.2">
      <c r="A96" s="49" t="s">
        <v>324</v>
      </c>
      <c r="B96" s="49"/>
      <c r="C96" s="49"/>
      <c r="D96" s="49"/>
      <c r="E96" s="49"/>
    </row>
    <row r="97" spans="1:5" x14ac:dyDescent="0.2">
      <c r="A97" s="50" t="s">
        <v>105</v>
      </c>
      <c r="B97" s="50" t="s">
        <v>106</v>
      </c>
      <c r="C97" s="50" t="s">
        <v>107</v>
      </c>
      <c r="D97" s="50" t="s">
        <v>325</v>
      </c>
      <c r="E97" s="50" t="s">
        <v>122</v>
      </c>
    </row>
    <row r="98" spans="1:5" x14ac:dyDescent="0.2">
      <c r="A98" s="56">
        <v>5000</v>
      </c>
      <c r="B98" s="52" t="s">
        <v>326</v>
      </c>
      <c r="C98" s="53">
        <v>34369319.979999997</v>
      </c>
      <c r="D98" s="57">
        <v>1</v>
      </c>
      <c r="E98" s="52"/>
    </row>
    <row r="99" spans="1:5" x14ac:dyDescent="0.2">
      <c r="A99" s="56">
        <v>5100</v>
      </c>
      <c r="B99" s="52" t="s">
        <v>327</v>
      </c>
      <c r="C99" s="53">
        <v>26634952.329999998</v>
      </c>
      <c r="D99" s="57">
        <v>1</v>
      </c>
      <c r="E99" s="52"/>
    </row>
    <row r="100" spans="1:5" x14ac:dyDescent="0.2">
      <c r="A100" s="56">
        <v>5110</v>
      </c>
      <c r="B100" s="52" t="s">
        <v>328</v>
      </c>
      <c r="C100" s="53">
        <v>15307545.23</v>
      </c>
      <c r="D100" s="57">
        <v>0.57471644928601984</v>
      </c>
      <c r="E100" s="52"/>
    </row>
    <row r="101" spans="1:5" x14ac:dyDescent="0.2">
      <c r="A101" s="56">
        <v>5111</v>
      </c>
      <c r="B101" s="52" t="s">
        <v>329</v>
      </c>
      <c r="C101" s="53">
        <v>7511808.8600000003</v>
      </c>
      <c r="D101" s="57">
        <v>0.28202824495162149</v>
      </c>
      <c r="E101" s="52"/>
    </row>
    <row r="102" spans="1:5" x14ac:dyDescent="0.2">
      <c r="A102" s="56">
        <v>5112</v>
      </c>
      <c r="B102" s="52" t="s">
        <v>330</v>
      </c>
      <c r="C102" s="53">
        <v>1650340.92</v>
      </c>
      <c r="D102" s="57">
        <v>6.1961474514867283E-2</v>
      </c>
      <c r="E102" s="52"/>
    </row>
    <row r="103" spans="1:5" x14ac:dyDescent="0.2">
      <c r="A103" s="56">
        <v>5113</v>
      </c>
      <c r="B103" s="52" t="s">
        <v>331</v>
      </c>
      <c r="C103" s="53">
        <v>777900.19</v>
      </c>
      <c r="D103" s="57">
        <v>2.9205991449206398E-2</v>
      </c>
      <c r="E103" s="52"/>
    </row>
    <row r="104" spans="1:5" x14ac:dyDescent="0.2">
      <c r="A104" s="56">
        <v>5114</v>
      </c>
      <c r="B104" s="52" t="s">
        <v>332</v>
      </c>
      <c r="C104" s="53">
        <v>2605619.64</v>
      </c>
      <c r="D104" s="57">
        <v>9.7827081036867033E-2</v>
      </c>
      <c r="E104" s="52"/>
    </row>
    <row r="105" spans="1:5" x14ac:dyDescent="0.2">
      <c r="A105" s="56">
        <v>5115</v>
      </c>
      <c r="B105" s="52" t="s">
        <v>333</v>
      </c>
      <c r="C105" s="53">
        <v>1281315.96</v>
      </c>
      <c r="D105" s="57">
        <v>4.8106561037723476E-2</v>
      </c>
      <c r="E105" s="52"/>
    </row>
    <row r="106" spans="1:5" x14ac:dyDescent="0.2">
      <c r="A106" s="56">
        <v>5116</v>
      </c>
      <c r="B106" s="52" t="s">
        <v>334</v>
      </c>
      <c r="C106" s="53">
        <v>1480559.66</v>
      </c>
      <c r="D106" s="57">
        <v>5.5587096295734204E-2</v>
      </c>
      <c r="E106" s="52"/>
    </row>
    <row r="107" spans="1:5" x14ac:dyDescent="0.2">
      <c r="A107" s="56">
        <v>5120</v>
      </c>
      <c r="B107" s="52" t="s">
        <v>335</v>
      </c>
      <c r="C107" s="53">
        <v>1260520.3799999999</v>
      </c>
      <c r="D107" s="57">
        <v>4.7325798236185539E-2</v>
      </c>
      <c r="E107" s="52"/>
    </row>
    <row r="108" spans="1:5" x14ac:dyDescent="0.2">
      <c r="A108" s="56">
        <v>5121</v>
      </c>
      <c r="B108" s="52" t="s">
        <v>336</v>
      </c>
      <c r="C108" s="53">
        <v>451924.98</v>
      </c>
      <c r="D108" s="57">
        <v>1.6967365828208337E-2</v>
      </c>
      <c r="E108" s="52"/>
    </row>
    <row r="109" spans="1:5" x14ac:dyDescent="0.2">
      <c r="A109" s="56">
        <v>5122</v>
      </c>
      <c r="B109" s="52" t="s">
        <v>337</v>
      </c>
      <c r="C109" s="53">
        <v>216.03</v>
      </c>
      <c r="D109" s="57">
        <v>8.1107710396266367E-6</v>
      </c>
      <c r="E109" s="52"/>
    </row>
    <row r="110" spans="1:5" x14ac:dyDescent="0.2">
      <c r="A110" s="56">
        <v>5123</v>
      </c>
      <c r="B110" s="52" t="s">
        <v>338</v>
      </c>
      <c r="C110" s="53">
        <v>415300.07</v>
      </c>
      <c r="D110" s="57">
        <v>1.5592296350094501E-2</v>
      </c>
      <c r="E110" s="52"/>
    </row>
    <row r="111" spans="1:5" x14ac:dyDescent="0.2">
      <c r="A111" s="56">
        <v>5124</v>
      </c>
      <c r="B111" s="52" t="s">
        <v>339</v>
      </c>
      <c r="C111" s="53">
        <v>0</v>
      </c>
      <c r="D111" s="57">
        <v>0</v>
      </c>
      <c r="E111" s="52"/>
    </row>
    <row r="112" spans="1:5" x14ac:dyDescent="0.2">
      <c r="A112" s="56">
        <v>5125</v>
      </c>
      <c r="B112" s="52" t="s">
        <v>340</v>
      </c>
      <c r="C112" s="53">
        <v>17151.34</v>
      </c>
      <c r="D112" s="57">
        <v>6.4394108115905168E-4</v>
      </c>
      <c r="E112" s="52"/>
    </row>
    <row r="113" spans="1:5" x14ac:dyDescent="0.2">
      <c r="A113" s="56">
        <v>5126</v>
      </c>
      <c r="B113" s="52" t="s">
        <v>341</v>
      </c>
      <c r="C113" s="53">
        <v>156029.07999999999</v>
      </c>
      <c r="D113" s="57">
        <v>5.8580574151904253E-3</v>
      </c>
      <c r="E113" s="52"/>
    </row>
    <row r="114" spans="1:5" x14ac:dyDescent="0.2">
      <c r="A114" s="56">
        <v>5127</v>
      </c>
      <c r="B114" s="52" t="s">
        <v>342</v>
      </c>
      <c r="C114" s="53">
        <v>1200</v>
      </c>
      <c r="D114" s="57">
        <v>4.505358166713866E-5</v>
      </c>
      <c r="E114" s="52"/>
    </row>
    <row r="115" spans="1:5" x14ac:dyDescent="0.2">
      <c r="A115" s="56">
        <v>5128</v>
      </c>
      <c r="B115" s="52" t="s">
        <v>343</v>
      </c>
      <c r="C115" s="53">
        <v>0</v>
      </c>
      <c r="D115" s="57">
        <v>0</v>
      </c>
      <c r="E115" s="52"/>
    </row>
    <row r="116" spans="1:5" x14ac:dyDescent="0.2">
      <c r="A116" s="56">
        <v>5129</v>
      </c>
      <c r="B116" s="52" t="s">
        <v>344</v>
      </c>
      <c r="C116" s="53">
        <v>218698.88</v>
      </c>
      <c r="D116" s="57">
        <v>8.2109732088264647E-3</v>
      </c>
      <c r="E116" s="52"/>
    </row>
    <row r="117" spans="1:5" x14ac:dyDescent="0.2">
      <c r="A117" s="56">
        <v>5130</v>
      </c>
      <c r="B117" s="52" t="s">
        <v>345</v>
      </c>
      <c r="C117" s="53">
        <v>10066886.719999999</v>
      </c>
      <c r="D117" s="57">
        <v>0.37795775247779462</v>
      </c>
      <c r="E117" s="52"/>
    </row>
    <row r="118" spans="1:5" x14ac:dyDescent="0.2">
      <c r="A118" s="56">
        <v>5131</v>
      </c>
      <c r="B118" s="52" t="s">
        <v>346</v>
      </c>
      <c r="C118" s="53">
        <v>938476.95</v>
      </c>
      <c r="D118" s="57">
        <v>3.5234789924626836E-2</v>
      </c>
      <c r="E118" s="52"/>
    </row>
    <row r="119" spans="1:5" x14ac:dyDescent="0.2">
      <c r="A119" s="56">
        <v>5132</v>
      </c>
      <c r="B119" s="52" t="s">
        <v>347</v>
      </c>
      <c r="C119" s="53">
        <v>374983.3</v>
      </c>
      <c r="D119" s="57">
        <v>1.407861727530263E-2</v>
      </c>
      <c r="E119" s="52"/>
    </row>
    <row r="120" spans="1:5" x14ac:dyDescent="0.2">
      <c r="A120" s="56">
        <v>5133</v>
      </c>
      <c r="B120" s="52" t="s">
        <v>348</v>
      </c>
      <c r="C120" s="53">
        <v>1968358.13</v>
      </c>
      <c r="D120" s="57">
        <v>7.3901319800109444E-2</v>
      </c>
      <c r="E120" s="52"/>
    </row>
    <row r="121" spans="1:5" x14ac:dyDescent="0.2">
      <c r="A121" s="56">
        <v>5134</v>
      </c>
      <c r="B121" s="52" t="s">
        <v>349</v>
      </c>
      <c r="C121" s="53">
        <v>393365.77</v>
      </c>
      <c r="D121" s="57">
        <v>1.476878070312657E-2</v>
      </c>
      <c r="E121" s="52"/>
    </row>
    <row r="122" spans="1:5" x14ac:dyDescent="0.2">
      <c r="A122" s="56">
        <v>5135</v>
      </c>
      <c r="B122" s="52" t="s">
        <v>350</v>
      </c>
      <c r="C122" s="53">
        <v>4011451.88</v>
      </c>
      <c r="D122" s="57">
        <v>0.15060856239948076</v>
      </c>
      <c r="E122" s="52"/>
    </row>
    <row r="123" spans="1:5" x14ac:dyDescent="0.2">
      <c r="A123" s="56">
        <v>5136</v>
      </c>
      <c r="B123" s="52" t="s">
        <v>351</v>
      </c>
      <c r="C123" s="53">
        <v>1097936.68</v>
      </c>
      <c r="D123" s="57">
        <v>4.1221649898105901E-2</v>
      </c>
      <c r="E123" s="52"/>
    </row>
    <row r="124" spans="1:5" x14ac:dyDescent="0.2">
      <c r="A124" s="56">
        <v>5137</v>
      </c>
      <c r="B124" s="52" t="s">
        <v>352</v>
      </c>
      <c r="C124" s="53">
        <v>88308.47</v>
      </c>
      <c r="D124" s="57">
        <v>3.3155107208708867E-3</v>
      </c>
      <c r="E124" s="52"/>
    </row>
    <row r="125" spans="1:5" x14ac:dyDescent="0.2">
      <c r="A125" s="56">
        <v>5138</v>
      </c>
      <c r="B125" s="52" t="s">
        <v>353</v>
      </c>
      <c r="C125" s="53">
        <v>24359.01</v>
      </c>
      <c r="D125" s="57">
        <v>9.1455053863803931E-4</v>
      </c>
      <c r="E125" s="52"/>
    </row>
    <row r="126" spans="1:5" x14ac:dyDescent="0.2">
      <c r="A126" s="56">
        <v>5139</v>
      </c>
      <c r="B126" s="52" t="s">
        <v>354</v>
      </c>
      <c r="C126" s="53">
        <v>1169646.53</v>
      </c>
      <c r="D126" s="57">
        <v>4.3913971217533626E-2</v>
      </c>
      <c r="E126" s="52"/>
    </row>
    <row r="127" spans="1:5" x14ac:dyDescent="0.2">
      <c r="A127" s="56">
        <v>5200</v>
      </c>
      <c r="B127" s="52" t="s">
        <v>355</v>
      </c>
      <c r="C127" s="53">
        <v>0</v>
      </c>
      <c r="D127" s="57">
        <v>0</v>
      </c>
      <c r="E127" s="52"/>
    </row>
    <row r="128" spans="1:5" x14ac:dyDescent="0.2">
      <c r="A128" s="56">
        <v>5210</v>
      </c>
      <c r="B128" s="52" t="s">
        <v>356</v>
      </c>
      <c r="C128" s="53">
        <v>0</v>
      </c>
      <c r="D128" s="57">
        <v>0</v>
      </c>
      <c r="E128" s="52"/>
    </row>
    <row r="129" spans="1:5" x14ac:dyDescent="0.2">
      <c r="A129" s="56">
        <v>5211</v>
      </c>
      <c r="B129" s="52" t="s">
        <v>357</v>
      </c>
      <c r="C129" s="53">
        <v>0</v>
      </c>
      <c r="D129" s="57">
        <v>0</v>
      </c>
      <c r="E129" s="52"/>
    </row>
    <row r="130" spans="1:5" x14ac:dyDescent="0.2">
      <c r="A130" s="56">
        <v>5212</v>
      </c>
      <c r="B130" s="52" t="s">
        <v>358</v>
      </c>
      <c r="C130" s="53">
        <v>0</v>
      </c>
      <c r="D130" s="57">
        <v>0</v>
      </c>
      <c r="E130" s="52"/>
    </row>
    <row r="131" spans="1:5" x14ac:dyDescent="0.2">
      <c r="A131" s="56">
        <v>5220</v>
      </c>
      <c r="B131" s="52" t="s">
        <v>359</v>
      </c>
      <c r="C131" s="53">
        <v>0</v>
      </c>
      <c r="D131" s="57">
        <v>0</v>
      </c>
      <c r="E131" s="52"/>
    </row>
    <row r="132" spans="1:5" x14ac:dyDescent="0.2">
      <c r="A132" s="56">
        <v>5221</v>
      </c>
      <c r="B132" s="52" t="s">
        <v>360</v>
      </c>
      <c r="C132" s="53">
        <v>0</v>
      </c>
      <c r="D132" s="57">
        <v>0</v>
      </c>
      <c r="E132" s="52"/>
    </row>
    <row r="133" spans="1:5" x14ac:dyDescent="0.2">
      <c r="A133" s="56">
        <v>5222</v>
      </c>
      <c r="B133" s="52" t="s">
        <v>361</v>
      </c>
      <c r="C133" s="53">
        <v>0</v>
      </c>
      <c r="D133" s="57">
        <v>0</v>
      </c>
      <c r="E133" s="52"/>
    </row>
    <row r="134" spans="1:5" x14ac:dyDescent="0.2">
      <c r="A134" s="56">
        <v>5230</v>
      </c>
      <c r="B134" s="52" t="s">
        <v>301</v>
      </c>
      <c r="C134" s="53">
        <v>0</v>
      </c>
      <c r="D134" s="57">
        <v>0</v>
      </c>
      <c r="E134" s="52"/>
    </row>
    <row r="135" spans="1:5" x14ac:dyDescent="0.2">
      <c r="A135" s="56">
        <v>5231</v>
      </c>
      <c r="B135" s="52" t="s">
        <v>362</v>
      </c>
      <c r="C135" s="53">
        <v>0</v>
      </c>
      <c r="D135" s="57">
        <v>0</v>
      </c>
      <c r="E135" s="52"/>
    </row>
    <row r="136" spans="1:5" x14ac:dyDescent="0.2">
      <c r="A136" s="56">
        <v>5232</v>
      </c>
      <c r="B136" s="52" t="s">
        <v>363</v>
      </c>
      <c r="C136" s="53">
        <v>0</v>
      </c>
      <c r="D136" s="57">
        <v>0</v>
      </c>
      <c r="E136" s="52"/>
    </row>
    <row r="137" spans="1:5" x14ac:dyDescent="0.2">
      <c r="A137" s="56">
        <v>5240</v>
      </c>
      <c r="B137" s="52" t="s">
        <v>364</v>
      </c>
      <c r="C137" s="53">
        <v>0</v>
      </c>
      <c r="D137" s="57">
        <v>0</v>
      </c>
      <c r="E137" s="52"/>
    </row>
    <row r="138" spans="1:5" x14ac:dyDescent="0.2">
      <c r="A138" s="56">
        <v>5241</v>
      </c>
      <c r="B138" s="52" t="s">
        <v>365</v>
      </c>
      <c r="C138" s="53">
        <v>0</v>
      </c>
      <c r="D138" s="57">
        <v>0</v>
      </c>
      <c r="E138" s="52"/>
    </row>
    <row r="139" spans="1:5" x14ac:dyDescent="0.2">
      <c r="A139" s="56">
        <v>5242</v>
      </c>
      <c r="B139" s="52" t="s">
        <v>366</v>
      </c>
      <c r="C139" s="53">
        <v>0</v>
      </c>
      <c r="D139" s="57">
        <v>0</v>
      </c>
      <c r="E139" s="52"/>
    </row>
    <row r="140" spans="1:5" x14ac:dyDescent="0.2">
      <c r="A140" s="56">
        <v>5243</v>
      </c>
      <c r="B140" s="52" t="s">
        <v>367</v>
      </c>
      <c r="C140" s="53">
        <v>0</v>
      </c>
      <c r="D140" s="57">
        <v>0</v>
      </c>
      <c r="E140" s="52"/>
    </row>
    <row r="141" spans="1:5" x14ac:dyDescent="0.2">
      <c r="A141" s="56">
        <v>5244</v>
      </c>
      <c r="B141" s="52" t="s">
        <v>368</v>
      </c>
      <c r="C141" s="53">
        <v>0</v>
      </c>
      <c r="D141" s="57">
        <v>0</v>
      </c>
      <c r="E141" s="52"/>
    </row>
    <row r="142" spans="1:5" x14ac:dyDescent="0.2">
      <c r="A142" s="56">
        <v>5250</v>
      </c>
      <c r="B142" s="52" t="s">
        <v>302</v>
      </c>
      <c r="C142" s="53">
        <v>0</v>
      </c>
      <c r="D142" s="57">
        <v>0</v>
      </c>
      <c r="E142" s="52"/>
    </row>
    <row r="143" spans="1:5" x14ac:dyDescent="0.2">
      <c r="A143" s="56">
        <v>5251</v>
      </c>
      <c r="B143" s="52" t="s">
        <v>369</v>
      </c>
      <c r="C143" s="53">
        <v>0</v>
      </c>
      <c r="D143" s="57">
        <v>0</v>
      </c>
      <c r="E143" s="52"/>
    </row>
    <row r="144" spans="1:5" x14ac:dyDescent="0.2">
      <c r="A144" s="56">
        <v>5252</v>
      </c>
      <c r="B144" s="52" t="s">
        <v>370</v>
      </c>
      <c r="C144" s="53">
        <v>0</v>
      </c>
      <c r="D144" s="57">
        <v>0</v>
      </c>
      <c r="E144" s="52"/>
    </row>
    <row r="145" spans="1:5" x14ac:dyDescent="0.2">
      <c r="A145" s="56">
        <v>5259</v>
      </c>
      <c r="B145" s="52" t="s">
        <v>371</v>
      </c>
      <c r="C145" s="53">
        <v>0</v>
      </c>
      <c r="D145" s="57">
        <v>0</v>
      </c>
      <c r="E145" s="52"/>
    </row>
    <row r="146" spans="1:5" x14ac:dyDescent="0.2">
      <c r="A146" s="56">
        <v>5260</v>
      </c>
      <c r="B146" s="52" t="s">
        <v>372</v>
      </c>
      <c r="C146" s="53">
        <v>0</v>
      </c>
      <c r="D146" s="57">
        <v>0</v>
      </c>
      <c r="E146" s="52"/>
    </row>
    <row r="147" spans="1:5" x14ac:dyDescent="0.2">
      <c r="A147" s="56">
        <v>5261</v>
      </c>
      <c r="B147" s="52" t="s">
        <v>373</v>
      </c>
      <c r="C147" s="53">
        <v>0</v>
      </c>
      <c r="D147" s="57">
        <v>0</v>
      </c>
      <c r="E147" s="52"/>
    </row>
    <row r="148" spans="1:5" x14ac:dyDescent="0.2">
      <c r="A148" s="56">
        <v>5262</v>
      </c>
      <c r="B148" s="52" t="s">
        <v>374</v>
      </c>
      <c r="C148" s="53">
        <v>0</v>
      </c>
      <c r="D148" s="57">
        <v>0</v>
      </c>
      <c r="E148" s="52"/>
    </row>
    <row r="149" spans="1:5" x14ac:dyDescent="0.2">
      <c r="A149" s="56">
        <v>5270</v>
      </c>
      <c r="B149" s="52" t="s">
        <v>375</v>
      </c>
      <c r="C149" s="53">
        <v>0</v>
      </c>
      <c r="D149" s="57">
        <v>0</v>
      </c>
      <c r="E149" s="52"/>
    </row>
    <row r="150" spans="1:5" x14ac:dyDescent="0.2">
      <c r="A150" s="56">
        <v>5271</v>
      </c>
      <c r="B150" s="52" t="s">
        <v>376</v>
      </c>
      <c r="C150" s="53">
        <v>0</v>
      </c>
      <c r="D150" s="57">
        <v>0</v>
      </c>
      <c r="E150" s="52"/>
    </row>
    <row r="151" spans="1:5" x14ac:dyDescent="0.2">
      <c r="A151" s="56">
        <v>5280</v>
      </c>
      <c r="B151" s="52" t="s">
        <v>377</v>
      </c>
      <c r="C151" s="53">
        <v>0</v>
      </c>
      <c r="D151" s="57">
        <v>0</v>
      </c>
      <c r="E151" s="52"/>
    </row>
    <row r="152" spans="1:5" x14ac:dyDescent="0.2">
      <c r="A152" s="56">
        <v>5281</v>
      </c>
      <c r="B152" s="52" t="s">
        <v>378</v>
      </c>
      <c r="C152" s="53">
        <v>0</v>
      </c>
      <c r="D152" s="57">
        <v>0</v>
      </c>
      <c r="E152" s="52"/>
    </row>
    <row r="153" spans="1:5" x14ac:dyDescent="0.2">
      <c r="A153" s="56">
        <v>5282</v>
      </c>
      <c r="B153" s="52" t="s">
        <v>379</v>
      </c>
      <c r="C153" s="53">
        <v>0</v>
      </c>
      <c r="D153" s="57">
        <v>0</v>
      </c>
      <c r="E153" s="52"/>
    </row>
    <row r="154" spans="1:5" x14ac:dyDescent="0.2">
      <c r="A154" s="56">
        <v>5283</v>
      </c>
      <c r="B154" s="52" t="s">
        <v>380</v>
      </c>
      <c r="C154" s="53">
        <v>0</v>
      </c>
      <c r="D154" s="57">
        <v>0</v>
      </c>
      <c r="E154" s="52"/>
    </row>
    <row r="155" spans="1:5" x14ac:dyDescent="0.2">
      <c r="A155" s="56">
        <v>5284</v>
      </c>
      <c r="B155" s="52" t="s">
        <v>381</v>
      </c>
      <c r="C155" s="53">
        <v>0</v>
      </c>
      <c r="D155" s="57">
        <v>0</v>
      </c>
      <c r="E155" s="52"/>
    </row>
    <row r="156" spans="1:5" x14ac:dyDescent="0.2">
      <c r="A156" s="56">
        <v>5285</v>
      </c>
      <c r="B156" s="52" t="s">
        <v>382</v>
      </c>
      <c r="C156" s="53">
        <v>0</v>
      </c>
      <c r="D156" s="57">
        <v>0</v>
      </c>
      <c r="E156" s="52"/>
    </row>
    <row r="157" spans="1:5" x14ac:dyDescent="0.2">
      <c r="A157" s="56">
        <v>5290</v>
      </c>
      <c r="B157" s="52" t="s">
        <v>383</v>
      </c>
      <c r="C157" s="53">
        <v>0</v>
      </c>
      <c r="D157" s="57">
        <v>0</v>
      </c>
      <c r="E157" s="52"/>
    </row>
    <row r="158" spans="1:5" x14ac:dyDescent="0.2">
      <c r="A158" s="56">
        <v>5291</v>
      </c>
      <c r="B158" s="52" t="s">
        <v>384</v>
      </c>
      <c r="C158" s="53">
        <v>0</v>
      </c>
      <c r="D158" s="57">
        <v>0</v>
      </c>
      <c r="E158" s="52"/>
    </row>
    <row r="159" spans="1:5" x14ac:dyDescent="0.2">
      <c r="A159" s="56">
        <v>5292</v>
      </c>
      <c r="B159" s="52" t="s">
        <v>385</v>
      </c>
      <c r="C159" s="53">
        <v>0</v>
      </c>
      <c r="D159" s="57">
        <v>0</v>
      </c>
      <c r="E159" s="52"/>
    </row>
    <row r="160" spans="1:5" x14ac:dyDescent="0.2">
      <c r="A160" s="56">
        <v>5300</v>
      </c>
      <c r="B160" s="52" t="s">
        <v>386</v>
      </c>
      <c r="C160" s="53">
        <v>0</v>
      </c>
      <c r="D160" s="57">
        <v>0</v>
      </c>
      <c r="E160" s="52"/>
    </row>
    <row r="161" spans="1:5" x14ac:dyDescent="0.2">
      <c r="A161" s="56">
        <v>5310</v>
      </c>
      <c r="B161" s="52" t="s">
        <v>294</v>
      </c>
      <c r="C161" s="53">
        <v>0</v>
      </c>
      <c r="D161" s="57">
        <v>0</v>
      </c>
      <c r="E161" s="52"/>
    </row>
    <row r="162" spans="1:5" x14ac:dyDescent="0.2">
      <c r="A162" s="56">
        <v>5311</v>
      </c>
      <c r="B162" s="52" t="s">
        <v>387</v>
      </c>
      <c r="C162" s="53">
        <v>0</v>
      </c>
      <c r="D162" s="57">
        <v>0</v>
      </c>
      <c r="E162" s="52"/>
    </row>
    <row r="163" spans="1:5" x14ac:dyDescent="0.2">
      <c r="A163" s="56">
        <v>5312</v>
      </c>
      <c r="B163" s="52" t="s">
        <v>388</v>
      </c>
      <c r="C163" s="53">
        <v>0</v>
      </c>
      <c r="D163" s="57">
        <v>0</v>
      </c>
      <c r="E163" s="52"/>
    </row>
    <row r="164" spans="1:5" x14ac:dyDescent="0.2">
      <c r="A164" s="56">
        <v>5320</v>
      </c>
      <c r="B164" s="52" t="s">
        <v>295</v>
      </c>
      <c r="C164" s="53">
        <v>0</v>
      </c>
      <c r="D164" s="57">
        <v>0</v>
      </c>
      <c r="E164" s="52"/>
    </row>
    <row r="165" spans="1:5" x14ac:dyDescent="0.2">
      <c r="A165" s="56">
        <v>5321</v>
      </c>
      <c r="B165" s="52" t="s">
        <v>389</v>
      </c>
      <c r="C165" s="53">
        <v>0</v>
      </c>
      <c r="D165" s="57">
        <v>0</v>
      </c>
      <c r="E165" s="52"/>
    </row>
    <row r="166" spans="1:5" x14ac:dyDescent="0.2">
      <c r="A166" s="56">
        <v>5322</v>
      </c>
      <c r="B166" s="52" t="s">
        <v>390</v>
      </c>
      <c r="C166" s="53">
        <v>0</v>
      </c>
      <c r="D166" s="57">
        <v>0</v>
      </c>
      <c r="E166" s="52"/>
    </row>
    <row r="167" spans="1:5" x14ac:dyDescent="0.2">
      <c r="A167" s="56">
        <v>5330</v>
      </c>
      <c r="B167" s="52" t="s">
        <v>296</v>
      </c>
      <c r="C167" s="53">
        <v>0</v>
      </c>
      <c r="D167" s="57">
        <v>0</v>
      </c>
      <c r="E167" s="52"/>
    </row>
    <row r="168" spans="1:5" x14ac:dyDescent="0.2">
      <c r="A168" s="56">
        <v>5331</v>
      </c>
      <c r="B168" s="52" t="s">
        <v>391</v>
      </c>
      <c r="C168" s="53">
        <v>0</v>
      </c>
      <c r="D168" s="57">
        <v>0</v>
      </c>
      <c r="E168" s="52"/>
    </row>
    <row r="169" spans="1:5" x14ac:dyDescent="0.2">
      <c r="A169" s="56">
        <v>5332</v>
      </c>
      <c r="B169" s="52" t="s">
        <v>392</v>
      </c>
      <c r="C169" s="53">
        <v>0</v>
      </c>
      <c r="D169" s="57">
        <v>0</v>
      </c>
      <c r="E169" s="52"/>
    </row>
    <row r="170" spans="1:5" x14ac:dyDescent="0.2">
      <c r="A170" s="56">
        <v>5400</v>
      </c>
      <c r="B170" s="52" t="s">
        <v>393</v>
      </c>
      <c r="C170" s="53">
        <v>0</v>
      </c>
      <c r="D170" s="57">
        <v>0</v>
      </c>
      <c r="E170" s="52"/>
    </row>
    <row r="171" spans="1:5" x14ac:dyDescent="0.2">
      <c r="A171" s="56">
        <v>5410</v>
      </c>
      <c r="B171" s="52" t="s">
        <v>394</v>
      </c>
      <c r="C171" s="53">
        <v>0</v>
      </c>
      <c r="D171" s="57">
        <v>0</v>
      </c>
      <c r="E171" s="52"/>
    </row>
    <row r="172" spans="1:5" x14ac:dyDescent="0.2">
      <c r="A172" s="56">
        <v>5411</v>
      </c>
      <c r="B172" s="52" t="s">
        <v>395</v>
      </c>
      <c r="C172" s="53">
        <v>0</v>
      </c>
      <c r="D172" s="57">
        <v>0</v>
      </c>
      <c r="E172" s="52"/>
    </row>
    <row r="173" spans="1:5" x14ac:dyDescent="0.2">
      <c r="A173" s="56">
        <v>5412</v>
      </c>
      <c r="B173" s="52" t="s">
        <v>396</v>
      </c>
      <c r="C173" s="53">
        <v>0</v>
      </c>
      <c r="D173" s="57">
        <v>0</v>
      </c>
      <c r="E173" s="52"/>
    </row>
    <row r="174" spans="1:5" x14ac:dyDescent="0.2">
      <c r="A174" s="56">
        <v>5420</v>
      </c>
      <c r="B174" s="52" t="s">
        <v>397</v>
      </c>
      <c r="C174" s="53">
        <v>0</v>
      </c>
      <c r="D174" s="57">
        <v>0</v>
      </c>
      <c r="E174" s="52"/>
    </row>
    <row r="175" spans="1:5" x14ac:dyDescent="0.2">
      <c r="A175" s="56">
        <v>5421</v>
      </c>
      <c r="B175" s="52" t="s">
        <v>398</v>
      </c>
      <c r="C175" s="53">
        <v>0</v>
      </c>
      <c r="D175" s="57">
        <v>0</v>
      </c>
      <c r="E175" s="52"/>
    </row>
    <row r="176" spans="1:5" x14ac:dyDescent="0.2">
      <c r="A176" s="56">
        <v>5422</v>
      </c>
      <c r="B176" s="52" t="s">
        <v>399</v>
      </c>
      <c r="C176" s="53">
        <v>0</v>
      </c>
      <c r="D176" s="57">
        <v>0</v>
      </c>
      <c r="E176" s="52"/>
    </row>
    <row r="177" spans="1:5" x14ac:dyDescent="0.2">
      <c r="A177" s="56">
        <v>5430</v>
      </c>
      <c r="B177" s="52" t="s">
        <v>400</v>
      </c>
      <c r="C177" s="53">
        <v>0</v>
      </c>
      <c r="D177" s="57">
        <v>0</v>
      </c>
      <c r="E177" s="52"/>
    </row>
    <row r="178" spans="1:5" x14ac:dyDescent="0.2">
      <c r="A178" s="56">
        <v>5431</v>
      </c>
      <c r="B178" s="52" t="s">
        <v>401</v>
      </c>
      <c r="C178" s="53">
        <v>0</v>
      </c>
      <c r="D178" s="57">
        <v>0</v>
      </c>
      <c r="E178" s="52"/>
    </row>
    <row r="179" spans="1:5" x14ac:dyDescent="0.2">
      <c r="A179" s="56">
        <v>5432</v>
      </c>
      <c r="B179" s="52" t="s">
        <v>402</v>
      </c>
      <c r="C179" s="53">
        <v>0</v>
      </c>
      <c r="D179" s="57">
        <v>0</v>
      </c>
      <c r="E179" s="52"/>
    </row>
    <row r="180" spans="1:5" x14ac:dyDescent="0.2">
      <c r="A180" s="56">
        <v>5440</v>
      </c>
      <c r="B180" s="52" t="s">
        <v>403</v>
      </c>
      <c r="C180" s="53">
        <v>0</v>
      </c>
      <c r="D180" s="57">
        <v>0</v>
      </c>
      <c r="E180" s="52"/>
    </row>
    <row r="181" spans="1:5" x14ac:dyDescent="0.2">
      <c r="A181" s="56">
        <v>5441</v>
      </c>
      <c r="B181" s="52" t="s">
        <v>403</v>
      </c>
      <c r="C181" s="53">
        <v>0</v>
      </c>
      <c r="D181" s="57">
        <v>0</v>
      </c>
      <c r="E181" s="52"/>
    </row>
    <row r="182" spans="1:5" x14ac:dyDescent="0.2">
      <c r="A182" s="56">
        <v>5450</v>
      </c>
      <c r="B182" s="52" t="s">
        <v>404</v>
      </c>
      <c r="C182" s="53">
        <v>0</v>
      </c>
      <c r="D182" s="57">
        <v>0</v>
      </c>
      <c r="E182" s="52"/>
    </row>
    <row r="183" spans="1:5" x14ac:dyDescent="0.2">
      <c r="A183" s="56">
        <v>5451</v>
      </c>
      <c r="B183" s="52" t="s">
        <v>405</v>
      </c>
      <c r="C183" s="53">
        <v>0</v>
      </c>
      <c r="D183" s="57">
        <v>0</v>
      </c>
      <c r="E183" s="52"/>
    </row>
    <row r="184" spans="1:5" x14ac:dyDescent="0.2">
      <c r="A184" s="56">
        <v>5452</v>
      </c>
      <c r="B184" s="52" t="s">
        <v>406</v>
      </c>
      <c r="C184" s="53">
        <v>0</v>
      </c>
      <c r="D184" s="57">
        <v>0</v>
      </c>
      <c r="E184" s="52"/>
    </row>
    <row r="185" spans="1:5" x14ac:dyDescent="0.2">
      <c r="A185" s="56">
        <v>5500</v>
      </c>
      <c r="B185" s="52" t="s">
        <v>407</v>
      </c>
      <c r="C185" s="53">
        <v>7734367.6500000004</v>
      </c>
      <c r="D185" s="57">
        <v>0.29038413713579192</v>
      </c>
      <c r="E185" s="52"/>
    </row>
    <row r="186" spans="1:5" x14ac:dyDescent="0.2">
      <c r="A186" s="56">
        <v>5510</v>
      </c>
      <c r="B186" s="52" t="s">
        <v>408</v>
      </c>
      <c r="C186" s="53">
        <f>SUM(C187:C194)</f>
        <v>7734367.6500000004</v>
      </c>
      <c r="D186" s="57">
        <v>0</v>
      </c>
      <c r="E186" s="52"/>
    </row>
    <row r="187" spans="1:5" x14ac:dyDescent="0.2">
      <c r="A187" s="56">
        <v>5511</v>
      </c>
      <c r="B187" s="52" t="s">
        <v>409</v>
      </c>
      <c r="C187" s="53">
        <v>0</v>
      </c>
      <c r="D187" s="57">
        <v>0</v>
      </c>
      <c r="E187" s="52"/>
    </row>
    <row r="188" spans="1:5" x14ac:dyDescent="0.2">
      <c r="A188" s="56">
        <v>5512</v>
      </c>
      <c r="B188" s="52" t="s">
        <v>410</v>
      </c>
      <c r="C188" s="53">
        <v>0</v>
      </c>
      <c r="D188" s="57">
        <v>0</v>
      </c>
      <c r="E188" s="52"/>
    </row>
    <row r="189" spans="1:5" x14ac:dyDescent="0.2">
      <c r="A189" s="56">
        <v>5513</v>
      </c>
      <c r="B189" s="52" t="s">
        <v>411</v>
      </c>
      <c r="C189" s="53">
        <v>937344.14</v>
      </c>
      <c r="D189" s="57">
        <v>3.5192258968086546E-2</v>
      </c>
      <c r="E189" s="52"/>
    </row>
    <row r="190" spans="1:5" x14ac:dyDescent="0.2">
      <c r="A190" s="56">
        <v>5514</v>
      </c>
      <c r="B190" s="52" t="s">
        <v>412</v>
      </c>
      <c r="C190" s="53">
        <v>0</v>
      </c>
      <c r="D190" s="57">
        <v>0</v>
      </c>
      <c r="E190" s="52"/>
    </row>
    <row r="191" spans="1:5" x14ac:dyDescent="0.2">
      <c r="A191" s="56">
        <v>5515</v>
      </c>
      <c r="B191" s="52" t="s">
        <v>413</v>
      </c>
      <c r="C191" s="53">
        <v>6161178.0700000003</v>
      </c>
      <c r="D191" s="57">
        <v>0.23131928278544062</v>
      </c>
      <c r="E191" s="52"/>
    </row>
    <row r="192" spans="1:5" x14ac:dyDescent="0.2">
      <c r="A192" s="56">
        <v>5516</v>
      </c>
      <c r="B192" s="52" t="s">
        <v>414</v>
      </c>
      <c r="C192" s="53">
        <v>0</v>
      </c>
      <c r="D192" s="57">
        <v>0</v>
      </c>
      <c r="E192" s="52"/>
    </row>
    <row r="193" spans="1:5" x14ac:dyDescent="0.2">
      <c r="A193" s="56">
        <v>5517</v>
      </c>
      <c r="B193" s="52" t="s">
        <v>415</v>
      </c>
      <c r="C193" s="53">
        <v>635845.43999999994</v>
      </c>
      <c r="D193" s="57">
        <v>2.3872595382264758E-2</v>
      </c>
      <c r="E193" s="52"/>
    </row>
    <row r="194" spans="1:5" x14ac:dyDescent="0.2">
      <c r="A194" s="56">
        <v>5518</v>
      </c>
      <c r="B194" s="52" t="s">
        <v>416</v>
      </c>
      <c r="C194" s="53">
        <v>0</v>
      </c>
      <c r="D194" s="57">
        <v>0</v>
      </c>
      <c r="E194" s="52"/>
    </row>
    <row r="195" spans="1:5" x14ac:dyDescent="0.2">
      <c r="A195" s="56">
        <v>5520</v>
      </c>
      <c r="B195" s="52" t="s">
        <v>417</v>
      </c>
      <c r="C195" s="53">
        <v>0</v>
      </c>
      <c r="D195" s="57">
        <v>0</v>
      </c>
      <c r="E195" s="52"/>
    </row>
    <row r="196" spans="1:5" x14ac:dyDescent="0.2">
      <c r="A196" s="56">
        <v>5521</v>
      </c>
      <c r="B196" s="52" t="s">
        <v>418</v>
      </c>
      <c r="C196" s="53">
        <v>0</v>
      </c>
      <c r="D196" s="57">
        <v>0</v>
      </c>
      <c r="E196" s="52"/>
    </row>
    <row r="197" spans="1:5" x14ac:dyDescent="0.2">
      <c r="A197" s="56">
        <v>5522</v>
      </c>
      <c r="B197" s="52" t="s">
        <v>419</v>
      </c>
      <c r="C197" s="53">
        <v>0</v>
      </c>
      <c r="D197" s="57">
        <v>0</v>
      </c>
      <c r="E197" s="52"/>
    </row>
    <row r="198" spans="1:5" x14ac:dyDescent="0.2">
      <c r="A198" s="56">
        <v>5530</v>
      </c>
      <c r="B198" s="52" t="s">
        <v>420</v>
      </c>
      <c r="C198" s="53">
        <v>0</v>
      </c>
      <c r="D198" s="57">
        <v>0</v>
      </c>
      <c r="E198" s="52"/>
    </row>
    <row r="199" spans="1:5" x14ac:dyDescent="0.2">
      <c r="A199" s="56">
        <v>5531</v>
      </c>
      <c r="B199" s="52" t="s">
        <v>421</v>
      </c>
      <c r="C199" s="53">
        <v>0</v>
      </c>
      <c r="D199" s="57">
        <v>0</v>
      </c>
      <c r="E199" s="52"/>
    </row>
    <row r="200" spans="1:5" x14ac:dyDescent="0.2">
      <c r="A200" s="56">
        <v>5532</v>
      </c>
      <c r="B200" s="52" t="s">
        <v>422</v>
      </c>
      <c r="C200" s="53">
        <v>0</v>
      </c>
      <c r="D200" s="57">
        <v>0</v>
      </c>
      <c r="E200" s="52"/>
    </row>
    <row r="201" spans="1:5" x14ac:dyDescent="0.2">
      <c r="A201" s="56">
        <v>5533</v>
      </c>
      <c r="B201" s="52" t="s">
        <v>423</v>
      </c>
      <c r="C201" s="53">
        <v>0</v>
      </c>
      <c r="D201" s="57">
        <v>0</v>
      </c>
      <c r="E201" s="52"/>
    </row>
    <row r="202" spans="1:5" x14ac:dyDescent="0.2">
      <c r="A202" s="56">
        <v>5534</v>
      </c>
      <c r="B202" s="52" t="s">
        <v>424</v>
      </c>
      <c r="C202" s="53">
        <v>0</v>
      </c>
      <c r="D202" s="57">
        <v>0</v>
      </c>
      <c r="E202" s="52"/>
    </row>
    <row r="203" spans="1:5" x14ac:dyDescent="0.2">
      <c r="A203" s="56">
        <v>5535</v>
      </c>
      <c r="B203" s="52" t="s">
        <v>425</v>
      </c>
      <c r="C203" s="53">
        <v>0</v>
      </c>
      <c r="D203" s="57">
        <v>0</v>
      </c>
      <c r="E203" s="52"/>
    </row>
    <row r="204" spans="1:5" x14ac:dyDescent="0.2">
      <c r="A204" s="56">
        <v>5540</v>
      </c>
      <c r="B204" s="52" t="s">
        <v>426</v>
      </c>
      <c r="C204" s="53">
        <v>0</v>
      </c>
      <c r="D204" s="57">
        <v>0</v>
      </c>
      <c r="E204" s="52"/>
    </row>
    <row r="205" spans="1:5" x14ac:dyDescent="0.2">
      <c r="A205" s="56">
        <v>5541</v>
      </c>
      <c r="B205" s="52" t="s">
        <v>426</v>
      </c>
      <c r="C205" s="53">
        <v>0</v>
      </c>
      <c r="D205" s="57">
        <v>0</v>
      </c>
      <c r="E205" s="52"/>
    </row>
    <row r="206" spans="1:5" x14ac:dyDescent="0.2">
      <c r="A206" s="56">
        <v>5550</v>
      </c>
      <c r="B206" s="52" t="s">
        <v>427</v>
      </c>
      <c r="C206" s="53">
        <v>0</v>
      </c>
      <c r="D206" s="57">
        <v>0</v>
      </c>
      <c r="E206" s="52"/>
    </row>
    <row r="207" spans="1:5" x14ac:dyDescent="0.2">
      <c r="A207" s="56">
        <v>5551</v>
      </c>
      <c r="B207" s="52" t="s">
        <v>427</v>
      </c>
      <c r="C207" s="53">
        <v>0</v>
      </c>
      <c r="D207" s="57">
        <v>0</v>
      </c>
      <c r="E207" s="52"/>
    </row>
    <row r="208" spans="1:5" x14ac:dyDescent="0.2">
      <c r="A208" s="56">
        <v>5590</v>
      </c>
      <c r="B208" s="52" t="s">
        <v>428</v>
      </c>
      <c r="C208" s="53">
        <v>0</v>
      </c>
      <c r="D208" s="57">
        <v>0</v>
      </c>
      <c r="E208" s="52"/>
    </row>
    <row r="209" spans="1:5" x14ac:dyDescent="0.2">
      <c r="A209" s="56">
        <v>5591</v>
      </c>
      <c r="B209" s="52" t="s">
        <v>429</v>
      </c>
      <c r="C209" s="53">
        <v>0</v>
      </c>
      <c r="D209" s="57">
        <v>0</v>
      </c>
      <c r="E209" s="52"/>
    </row>
    <row r="210" spans="1:5" x14ac:dyDescent="0.2">
      <c r="A210" s="56">
        <v>5592</v>
      </c>
      <c r="B210" s="52" t="s">
        <v>430</v>
      </c>
      <c r="C210" s="53">
        <v>0</v>
      </c>
      <c r="D210" s="57">
        <v>0</v>
      </c>
      <c r="E210" s="52"/>
    </row>
    <row r="211" spans="1:5" x14ac:dyDescent="0.2">
      <c r="A211" s="56">
        <v>5593</v>
      </c>
      <c r="B211" s="52" t="s">
        <v>431</v>
      </c>
      <c r="C211" s="53">
        <v>0</v>
      </c>
      <c r="D211" s="57">
        <v>0</v>
      </c>
      <c r="E211" s="52"/>
    </row>
    <row r="212" spans="1:5" x14ac:dyDescent="0.2">
      <c r="A212" s="56">
        <v>5594</v>
      </c>
      <c r="B212" s="52" t="s">
        <v>432</v>
      </c>
      <c r="C212" s="53">
        <v>0</v>
      </c>
      <c r="D212" s="57">
        <v>0</v>
      </c>
      <c r="E212" s="52"/>
    </row>
    <row r="213" spans="1:5" x14ac:dyDescent="0.2">
      <c r="A213" s="56">
        <v>5595</v>
      </c>
      <c r="B213" s="52" t="s">
        <v>433</v>
      </c>
      <c r="C213" s="53">
        <v>0</v>
      </c>
      <c r="D213" s="57">
        <v>0</v>
      </c>
      <c r="E213" s="52"/>
    </row>
    <row r="214" spans="1:5" x14ac:dyDescent="0.2">
      <c r="A214" s="56">
        <v>5596</v>
      </c>
      <c r="B214" s="52" t="s">
        <v>321</v>
      </c>
      <c r="C214" s="53">
        <v>0</v>
      </c>
      <c r="D214" s="57">
        <v>0</v>
      </c>
      <c r="E214" s="52"/>
    </row>
    <row r="215" spans="1:5" x14ac:dyDescent="0.2">
      <c r="A215" s="56">
        <v>5597</v>
      </c>
      <c r="B215" s="52" t="s">
        <v>434</v>
      </c>
      <c r="C215" s="53">
        <v>0</v>
      </c>
      <c r="D215" s="57">
        <v>0</v>
      </c>
      <c r="E215" s="52"/>
    </row>
    <row r="216" spans="1:5" x14ac:dyDescent="0.2">
      <c r="A216" s="56">
        <v>5598</v>
      </c>
      <c r="B216" s="52" t="s">
        <v>435</v>
      </c>
      <c r="C216" s="53">
        <v>0</v>
      </c>
      <c r="D216" s="57">
        <v>0</v>
      </c>
      <c r="E216" s="52"/>
    </row>
    <row r="217" spans="1:5" x14ac:dyDescent="0.2">
      <c r="A217" s="56">
        <v>5599</v>
      </c>
      <c r="B217" s="52" t="s">
        <v>436</v>
      </c>
      <c r="C217" s="53">
        <v>0</v>
      </c>
      <c r="D217" s="57">
        <v>0</v>
      </c>
      <c r="E217" s="52"/>
    </row>
    <row r="218" spans="1:5" x14ac:dyDescent="0.2">
      <c r="A218" s="56">
        <v>5600</v>
      </c>
      <c r="B218" s="52" t="s">
        <v>437</v>
      </c>
      <c r="C218" s="53">
        <v>0</v>
      </c>
      <c r="D218" s="57">
        <v>0</v>
      </c>
      <c r="E218" s="52"/>
    </row>
    <row r="219" spans="1:5" x14ac:dyDescent="0.2">
      <c r="A219" s="56">
        <v>5610</v>
      </c>
      <c r="B219" s="52" t="s">
        <v>438</v>
      </c>
      <c r="C219" s="53">
        <v>0</v>
      </c>
      <c r="D219" s="57">
        <v>0</v>
      </c>
      <c r="E219" s="52"/>
    </row>
    <row r="220" spans="1:5" x14ac:dyDescent="0.2">
      <c r="A220" s="56">
        <v>5611</v>
      </c>
      <c r="B220" s="52" t="s">
        <v>439</v>
      </c>
      <c r="C220" s="53">
        <v>0</v>
      </c>
      <c r="D220" s="57">
        <v>0</v>
      </c>
      <c r="E220" s="52"/>
    </row>
    <row r="222" spans="1:5" x14ac:dyDescent="0.2">
      <c r="B222" s="41" t="s">
        <v>723</v>
      </c>
    </row>
  </sheetData>
  <mergeCells count="3">
    <mergeCell ref="A1:C1"/>
    <mergeCell ref="A2:C2"/>
    <mergeCell ref="A3:C3"/>
  </mergeCells>
  <pageMargins left="0.70866141732283472" right="0.70866141732283472" top="0.74803149606299213" bottom="0.74803149606299213" header="0.31496062992125984" footer="0.31496062992125984"/>
  <pageSetup paperSize="9" scale="63" fitToHeight="0"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x14ac:dyDescent="0.2">
      <c r="A1" s="830" t="s">
        <v>73</v>
      </c>
      <c r="B1" s="830"/>
      <c r="C1" s="830"/>
      <c r="D1" s="58" t="s">
        <v>98</v>
      </c>
      <c r="E1" s="59">
        <v>2020</v>
      </c>
    </row>
    <row r="2" spans="1:5" x14ac:dyDescent="0.2">
      <c r="A2" s="830" t="s">
        <v>442</v>
      </c>
      <c r="B2" s="830"/>
      <c r="C2" s="830"/>
      <c r="D2" s="58" t="s">
        <v>100</v>
      </c>
      <c r="E2" s="59" t="s">
        <v>441</v>
      </c>
    </row>
    <row r="3" spans="1:5" x14ac:dyDescent="0.2">
      <c r="A3" s="830" t="s">
        <v>724</v>
      </c>
      <c r="B3" s="830"/>
      <c r="C3" s="830"/>
      <c r="D3" s="58" t="s">
        <v>102</v>
      </c>
      <c r="E3" s="59">
        <v>4</v>
      </c>
    </row>
    <row r="4" spans="1:5" x14ac:dyDescent="0.2">
      <c r="A4" s="61" t="s">
        <v>103</v>
      </c>
      <c r="B4" s="62"/>
      <c r="C4" s="62"/>
      <c r="D4" s="62"/>
      <c r="E4" s="62"/>
    </row>
    <row r="6" spans="1:5" x14ac:dyDescent="0.2">
      <c r="A6" s="62" t="s">
        <v>443</v>
      </c>
      <c r="B6" s="62"/>
      <c r="C6" s="62"/>
      <c r="D6" s="62"/>
      <c r="E6" s="62"/>
    </row>
    <row r="7" spans="1:5" x14ac:dyDescent="0.2">
      <c r="A7" s="63" t="s">
        <v>105</v>
      </c>
      <c r="B7" s="63" t="s">
        <v>106</v>
      </c>
      <c r="C7" s="63" t="s">
        <v>107</v>
      </c>
      <c r="D7" s="63" t="s">
        <v>108</v>
      </c>
      <c r="E7" s="63" t="s">
        <v>219</v>
      </c>
    </row>
    <row r="8" spans="1:5" x14ac:dyDescent="0.2">
      <c r="A8" s="64">
        <v>3110</v>
      </c>
      <c r="B8" s="60" t="s">
        <v>295</v>
      </c>
      <c r="C8" s="65">
        <v>0</v>
      </c>
    </row>
    <row r="9" spans="1:5" x14ac:dyDescent="0.2">
      <c r="A9" s="64">
        <v>3120</v>
      </c>
      <c r="B9" s="60" t="s">
        <v>444</v>
      </c>
      <c r="C9" s="65">
        <v>42480337.960000001</v>
      </c>
    </row>
    <row r="10" spans="1:5" x14ac:dyDescent="0.2">
      <c r="A10" s="64">
        <v>3130</v>
      </c>
      <c r="B10" s="60" t="s">
        <v>445</v>
      </c>
      <c r="C10" s="65">
        <v>0</v>
      </c>
    </row>
    <row r="12" spans="1:5" x14ac:dyDescent="0.2">
      <c r="A12" s="62" t="s">
        <v>446</v>
      </c>
      <c r="B12" s="62"/>
      <c r="C12" s="62"/>
      <c r="D12" s="62"/>
      <c r="E12" s="62"/>
    </row>
    <row r="13" spans="1:5" x14ac:dyDescent="0.2">
      <c r="A13" s="63" t="s">
        <v>105</v>
      </c>
      <c r="B13" s="63" t="s">
        <v>106</v>
      </c>
      <c r="C13" s="63" t="s">
        <v>107</v>
      </c>
      <c r="D13" s="63" t="s">
        <v>447</v>
      </c>
      <c r="E13" s="63"/>
    </row>
    <row r="14" spans="1:5" x14ac:dyDescent="0.2">
      <c r="A14" s="64">
        <v>3210</v>
      </c>
      <c r="B14" s="60" t="s">
        <v>448</v>
      </c>
      <c r="C14" s="65">
        <v>84440334.120000005</v>
      </c>
    </row>
    <row r="15" spans="1:5" x14ac:dyDescent="0.2">
      <c r="A15" s="64">
        <v>3220</v>
      </c>
      <c r="B15" s="60" t="s">
        <v>449</v>
      </c>
      <c r="C15" s="65">
        <v>104700037.84</v>
      </c>
    </row>
    <row r="16" spans="1:5" x14ac:dyDescent="0.2">
      <c r="A16" s="64">
        <v>3230</v>
      </c>
      <c r="B16" s="60" t="s">
        <v>450</v>
      </c>
      <c r="C16" s="65">
        <v>0</v>
      </c>
    </row>
    <row r="17" spans="1:3" x14ac:dyDescent="0.2">
      <c r="A17" s="64">
        <v>3231</v>
      </c>
      <c r="B17" s="60" t="s">
        <v>451</v>
      </c>
      <c r="C17" s="65">
        <v>0</v>
      </c>
    </row>
    <row r="18" spans="1:3" x14ac:dyDescent="0.2">
      <c r="A18" s="64">
        <v>3232</v>
      </c>
      <c r="B18" s="60" t="s">
        <v>452</v>
      </c>
      <c r="C18" s="65">
        <v>0</v>
      </c>
    </row>
    <row r="19" spans="1:3" x14ac:dyDescent="0.2">
      <c r="A19" s="64">
        <v>3233</v>
      </c>
      <c r="B19" s="60" t="s">
        <v>453</v>
      </c>
      <c r="C19" s="65">
        <v>0</v>
      </c>
    </row>
    <row r="20" spans="1:3" x14ac:dyDescent="0.2">
      <c r="A20" s="64">
        <v>3239</v>
      </c>
      <c r="B20" s="60" t="s">
        <v>454</v>
      </c>
      <c r="C20" s="65">
        <v>0</v>
      </c>
    </row>
    <row r="21" spans="1:3" x14ac:dyDescent="0.2">
      <c r="A21" s="64">
        <v>3240</v>
      </c>
      <c r="B21" s="60" t="s">
        <v>455</v>
      </c>
      <c r="C21" s="65">
        <v>0</v>
      </c>
    </row>
    <row r="22" spans="1:3" x14ac:dyDescent="0.2">
      <c r="A22" s="64">
        <v>3241</v>
      </c>
      <c r="B22" s="60" t="s">
        <v>456</v>
      </c>
      <c r="C22" s="65">
        <v>0</v>
      </c>
    </row>
    <row r="23" spans="1:3" x14ac:dyDescent="0.2">
      <c r="A23" s="64">
        <v>3242</v>
      </c>
      <c r="B23" s="60" t="s">
        <v>457</v>
      </c>
      <c r="C23" s="65">
        <v>0</v>
      </c>
    </row>
    <row r="24" spans="1:3" x14ac:dyDescent="0.2">
      <c r="A24" s="64">
        <v>3243</v>
      </c>
      <c r="B24" s="60" t="s">
        <v>458</v>
      </c>
      <c r="C24" s="65">
        <v>0</v>
      </c>
    </row>
    <row r="25" spans="1:3" x14ac:dyDescent="0.2">
      <c r="A25" s="64">
        <v>3250</v>
      </c>
      <c r="B25" s="60" t="s">
        <v>459</v>
      </c>
      <c r="C25" s="65">
        <v>0</v>
      </c>
    </row>
    <row r="26" spans="1:3" x14ac:dyDescent="0.2">
      <c r="A26" s="64">
        <v>3251</v>
      </c>
      <c r="B26" s="60" t="s">
        <v>460</v>
      </c>
      <c r="C26" s="65">
        <v>0</v>
      </c>
    </row>
    <row r="27" spans="1:3" x14ac:dyDescent="0.2">
      <c r="A27" s="64">
        <v>3252</v>
      </c>
      <c r="B27" s="60" t="s">
        <v>461</v>
      </c>
      <c r="C27" s="65">
        <v>0</v>
      </c>
    </row>
    <row r="29" spans="1:3" x14ac:dyDescent="0.2">
      <c r="B29" s="41" t="s">
        <v>723</v>
      </c>
    </row>
  </sheetData>
  <mergeCells count="3">
    <mergeCell ref="A1:C1"/>
    <mergeCell ref="A2:C2"/>
    <mergeCell ref="A3:C3"/>
  </mergeCells>
  <pageMargins left="0.7" right="0.7" top="0.75" bottom="0.75" header="0.3" footer="0.3"/>
  <pageSetup paperSize="9" fitToHeight="0"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2"/>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16384" width="9.140625" style="60"/>
  </cols>
  <sheetData>
    <row r="1" spans="1:5" s="66" customFormat="1" x14ac:dyDescent="0.25">
      <c r="A1" s="830" t="s">
        <v>73</v>
      </c>
      <c r="B1" s="830"/>
      <c r="C1" s="830"/>
      <c r="D1" s="58" t="s">
        <v>98</v>
      </c>
      <c r="E1" s="59">
        <v>2020</v>
      </c>
    </row>
    <row r="2" spans="1:5" s="66" customFormat="1" x14ac:dyDescent="0.25">
      <c r="A2" s="830" t="s">
        <v>462</v>
      </c>
      <c r="B2" s="830"/>
      <c r="C2" s="830"/>
      <c r="D2" s="58" t="s">
        <v>100</v>
      </c>
      <c r="E2" s="59" t="s">
        <v>441</v>
      </c>
    </row>
    <row r="3" spans="1:5" s="66" customFormat="1" x14ac:dyDescent="0.25">
      <c r="A3" s="830" t="s">
        <v>724</v>
      </c>
      <c r="B3" s="830"/>
      <c r="C3" s="830"/>
      <c r="D3" s="58" t="s">
        <v>102</v>
      </c>
      <c r="E3" s="59">
        <v>4</v>
      </c>
    </row>
    <row r="4" spans="1:5" x14ac:dyDescent="0.2">
      <c r="A4" s="61" t="s">
        <v>103</v>
      </c>
      <c r="B4" s="62"/>
      <c r="C4" s="62"/>
      <c r="D4" s="62"/>
      <c r="E4" s="62"/>
    </row>
    <row r="6" spans="1:5" x14ac:dyDescent="0.2">
      <c r="A6" s="62" t="s">
        <v>463</v>
      </c>
      <c r="B6" s="62"/>
      <c r="C6" s="62"/>
      <c r="D6" s="62"/>
      <c r="E6" s="62"/>
    </row>
    <row r="7" spans="1:5" x14ac:dyDescent="0.2">
      <c r="A7" s="63" t="s">
        <v>105</v>
      </c>
      <c r="B7" s="63" t="s">
        <v>106</v>
      </c>
      <c r="C7" s="63" t="s">
        <v>464</v>
      </c>
      <c r="D7" s="63" t="s">
        <v>465</v>
      </c>
      <c r="E7" s="63"/>
    </row>
    <row r="8" spans="1:5" x14ac:dyDescent="0.2">
      <c r="A8" s="64">
        <v>1111</v>
      </c>
      <c r="B8" s="60" t="s">
        <v>466</v>
      </c>
      <c r="C8" s="65">
        <v>48936</v>
      </c>
      <c r="D8" s="65">
        <v>81325.5</v>
      </c>
    </row>
    <row r="9" spans="1:5" x14ac:dyDescent="0.2">
      <c r="A9" s="64">
        <v>1112</v>
      </c>
      <c r="B9" s="60" t="s">
        <v>467</v>
      </c>
      <c r="C9" s="65">
        <v>58085425.25</v>
      </c>
      <c r="D9" s="65">
        <v>6284278.6900000004</v>
      </c>
    </row>
    <row r="10" spans="1:5" x14ac:dyDescent="0.2">
      <c r="A10" s="64">
        <v>1113</v>
      </c>
      <c r="B10" s="60" t="s">
        <v>468</v>
      </c>
      <c r="C10" s="65">
        <v>0</v>
      </c>
      <c r="D10" s="65">
        <v>0</v>
      </c>
    </row>
    <row r="11" spans="1:5" x14ac:dyDescent="0.2">
      <c r="A11" s="64">
        <v>1114</v>
      </c>
      <c r="B11" s="60" t="s">
        <v>109</v>
      </c>
      <c r="C11" s="65">
        <v>18312209.469999999</v>
      </c>
      <c r="D11" s="65">
        <v>37187651.450000003</v>
      </c>
    </row>
    <row r="12" spans="1:5" x14ac:dyDescent="0.2">
      <c r="A12" s="64">
        <v>1115</v>
      </c>
      <c r="B12" s="60" t="s">
        <v>110</v>
      </c>
      <c r="C12" s="65">
        <v>0</v>
      </c>
      <c r="D12" s="65">
        <v>0</v>
      </c>
    </row>
    <row r="13" spans="1:5" x14ac:dyDescent="0.2">
      <c r="A13" s="64">
        <v>1116</v>
      </c>
      <c r="B13" s="60" t="s">
        <v>469</v>
      </c>
      <c r="C13" s="65">
        <v>0</v>
      </c>
      <c r="D13" s="65">
        <v>0</v>
      </c>
    </row>
    <row r="14" spans="1:5" x14ac:dyDescent="0.2">
      <c r="A14" s="64">
        <v>1119</v>
      </c>
      <c r="B14" s="60" t="s">
        <v>470</v>
      </c>
      <c r="C14" s="65">
        <v>0</v>
      </c>
      <c r="D14" s="65">
        <v>0</v>
      </c>
    </row>
    <row r="15" spans="1:5" x14ac:dyDescent="0.2">
      <c r="A15" s="67">
        <v>1110</v>
      </c>
      <c r="B15" s="68" t="s">
        <v>471</v>
      </c>
      <c r="C15" s="69">
        <f>SUM(C8:C14)</f>
        <v>76446570.719999999</v>
      </c>
      <c r="D15" s="69">
        <f>SUM(D8:D14)</f>
        <v>43553255.640000001</v>
      </c>
    </row>
    <row r="18" spans="1:5" x14ac:dyDescent="0.2">
      <c r="A18" s="62" t="s">
        <v>472</v>
      </c>
      <c r="B18" s="62"/>
      <c r="C18" s="62"/>
      <c r="D18" s="62"/>
      <c r="E18" s="62"/>
    </row>
    <row r="19" spans="1:5" x14ac:dyDescent="0.2">
      <c r="A19" s="63" t="s">
        <v>105</v>
      </c>
      <c r="B19" s="63" t="s">
        <v>106</v>
      </c>
      <c r="C19" s="63" t="s">
        <v>107</v>
      </c>
      <c r="D19" s="63" t="s">
        <v>473</v>
      </c>
      <c r="E19" s="63" t="s">
        <v>474</v>
      </c>
    </row>
    <row r="20" spans="1:5" x14ac:dyDescent="0.2">
      <c r="A20" s="64">
        <v>1230</v>
      </c>
      <c r="B20" s="60" t="s">
        <v>158</v>
      </c>
      <c r="C20" s="65">
        <v>81008816.930000007</v>
      </c>
      <c r="D20" s="60">
        <v>100</v>
      </c>
      <c r="E20" s="65">
        <v>4742989.1900000004</v>
      </c>
    </row>
    <row r="21" spans="1:5" x14ac:dyDescent="0.2">
      <c r="A21" s="64">
        <v>1231</v>
      </c>
      <c r="B21" s="60" t="s">
        <v>159</v>
      </c>
      <c r="C21" s="65">
        <v>426412.5</v>
      </c>
      <c r="D21" s="60">
        <v>100</v>
      </c>
      <c r="E21" s="124"/>
    </row>
    <row r="22" spans="1:5" x14ac:dyDescent="0.2">
      <c r="A22" s="64">
        <v>1232</v>
      </c>
      <c r="B22" s="60" t="s">
        <v>160</v>
      </c>
      <c r="C22" s="65">
        <v>0</v>
      </c>
      <c r="E22" s="124"/>
    </row>
    <row r="23" spans="1:5" x14ac:dyDescent="0.2">
      <c r="A23" s="64">
        <v>1233</v>
      </c>
      <c r="B23" s="60" t="s">
        <v>161</v>
      </c>
      <c r="C23" s="65">
        <v>70761198.890000001</v>
      </c>
      <c r="D23" s="60">
        <v>100</v>
      </c>
      <c r="E23" s="124"/>
    </row>
    <row r="24" spans="1:5" x14ac:dyDescent="0.2">
      <c r="A24" s="64">
        <v>1234</v>
      </c>
      <c r="B24" s="60" t="s">
        <v>162</v>
      </c>
      <c r="C24" s="65">
        <v>0</v>
      </c>
      <c r="E24" s="124"/>
    </row>
    <row r="25" spans="1:5" x14ac:dyDescent="0.2">
      <c r="A25" s="64">
        <v>1235</v>
      </c>
      <c r="B25" s="60" t="s">
        <v>163</v>
      </c>
      <c r="C25" s="65">
        <v>0</v>
      </c>
      <c r="E25" s="124"/>
    </row>
    <row r="26" spans="1:5" x14ac:dyDescent="0.2">
      <c r="A26" s="64">
        <v>1236</v>
      </c>
      <c r="B26" s="60" t="s">
        <v>164</v>
      </c>
      <c r="C26" s="65">
        <v>9821205.5399999991</v>
      </c>
      <c r="D26" s="60">
        <v>100</v>
      </c>
      <c r="E26" s="124">
        <v>4742989.1900000004</v>
      </c>
    </row>
    <row r="27" spans="1:5" x14ac:dyDescent="0.2">
      <c r="A27" s="64">
        <v>1239</v>
      </c>
      <c r="B27" s="60" t="s">
        <v>165</v>
      </c>
      <c r="C27" s="65">
        <v>0</v>
      </c>
      <c r="E27" s="124"/>
    </row>
    <row r="28" spans="1:5" x14ac:dyDescent="0.2">
      <c r="A28" s="64">
        <v>1240</v>
      </c>
      <c r="B28" s="60" t="s">
        <v>166</v>
      </c>
      <c r="C28" s="65">
        <v>57938612.630000003</v>
      </c>
      <c r="D28" s="60">
        <v>100</v>
      </c>
      <c r="E28" s="65">
        <v>27171054.710000001</v>
      </c>
    </row>
    <row r="29" spans="1:5" x14ac:dyDescent="0.2">
      <c r="A29" s="64">
        <v>1241</v>
      </c>
      <c r="B29" s="60" t="s">
        <v>167</v>
      </c>
      <c r="C29" s="65">
        <v>13831607.23</v>
      </c>
      <c r="D29" s="60">
        <v>100</v>
      </c>
      <c r="E29" s="124">
        <v>3481155.04</v>
      </c>
    </row>
    <row r="30" spans="1:5" x14ac:dyDescent="0.2">
      <c r="A30" s="64">
        <v>1242</v>
      </c>
      <c r="B30" s="60" t="s">
        <v>168</v>
      </c>
      <c r="C30" s="65">
        <v>43478391.240000002</v>
      </c>
      <c r="D30" s="60">
        <v>100</v>
      </c>
      <c r="E30" s="124">
        <v>23689899.670000002</v>
      </c>
    </row>
    <row r="31" spans="1:5" x14ac:dyDescent="0.2">
      <c r="A31" s="64">
        <v>1243</v>
      </c>
      <c r="B31" s="60" t="s">
        <v>169</v>
      </c>
      <c r="C31" s="65">
        <v>0</v>
      </c>
      <c r="E31" s="124"/>
    </row>
    <row r="32" spans="1:5" x14ac:dyDescent="0.2">
      <c r="A32" s="64">
        <v>1244</v>
      </c>
      <c r="B32" s="60" t="s">
        <v>170</v>
      </c>
      <c r="C32" s="65">
        <v>346486.14</v>
      </c>
      <c r="E32" s="124"/>
    </row>
    <row r="33" spans="1:5" x14ac:dyDescent="0.2">
      <c r="A33" s="64">
        <v>1245</v>
      </c>
      <c r="B33" s="60" t="s">
        <v>171</v>
      </c>
      <c r="C33" s="65">
        <v>75369</v>
      </c>
      <c r="E33" s="124"/>
    </row>
    <row r="34" spans="1:5" x14ac:dyDescent="0.2">
      <c r="A34" s="64">
        <v>1246</v>
      </c>
      <c r="B34" s="60" t="s">
        <v>172</v>
      </c>
      <c r="C34" s="65">
        <v>206759.02</v>
      </c>
      <c r="D34" s="60">
        <v>100</v>
      </c>
      <c r="E34" s="124"/>
    </row>
    <row r="35" spans="1:5" x14ac:dyDescent="0.2">
      <c r="A35" s="64">
        <v>1247</v>
      </c>
      <c r="B35" s="60" t="s">
        <v>173</v>
      </c>
      <c r="C35" s="65">
        <v>0</v>
      </c>
      <c r="E35" s="124"/>
    </row>
    <row r="36" spans="1:5" x14ac:dyDescent="0.2">
      <c r="A36" s="64">
        <v>1248</v>
      </c>
      <c r="B36" s="60" t="s">
        <v>174</v>
      </c>
      <c r="C36" s="65">
        <v>0</v>
      </c>
      <c r="E36" s="124"/>
    </row>
    <row r="37" spans="1:5" x14ac:dyDescent="0.2">
      <c r="A37" s="64">
        <v>1250</v>
      </c>
      <c r="B37" s="60" t="s">
        <v>178</v>
      </c>
      <c r="C37" s="65">
        <v>4411045.8899999997</v>
      </c>
      <c r="D37" s="60">
        <v>100</v>
      </c>
      <c r="E37" s="65">
        <v>-35481.670000000013</v>
      </c>
    </row>
    <row r="38" spans="1:5" x14ac:dyDescent="0.2">
      <c r="A38" s="64">
        <v>1251</v>
      </c>
      <c r="B38" s="60" t="s">
        <v>179</v>
      </c>
      <c r="C38" s="65">
        <v>3419419.48</v>
      </c>
      <c r="D38" s="60">
        <v>100</v>
      </c>
      <c r="E38" s="124">
        <v>-8723.4199999999983</v>
      </c>
    </row>
    <row r="39" spans="1:5" x14ac:dyDescent="0.2">
      <c r="A39" s="64">
        <v>1252</v>
      </c>
      <c r="B39" s="60" t="s">
        <v>180</v>
      </c>
      <c r="C39" s="65">
        <v>87767.07</v>
      </c>
      <c r="D39" s="60">
        <v>100</v>
      </c>
      <c r="E39" s="124">
        <v>-63258.25</v>
      </c>
    </row>
    <row r="40" spans="1:5" x14ac:dyDescent="0.2">
      <c r="A40" s="64">
        <v>1253</v>
      </c>
      <c r="B40" s="60" t="s">
        <v>181</v>
      </c>
      <c r="C40" s="65">
        <v>0</v>
      </c>
      <c r="E40" s="124"/>
    </row>
    <row r="41" spans="1:5" x14ac:dyDescent="0.2">
      <c r="A41" s="64">
        <v>1254</v>
      </c>
      <c r="B41" s="60" t="s">
        <v>182</v>
      </c>
      <c r="C41" s="65">
        <v>903859.34</v>
      </c>
      <c r="D41" s="60">
        <v>100</v>
      </c>
      <c r="E41" s="124">
        <v>36499.999999999985</v>
      </c>
    </row>
    <row r="42" spans="1:5" x14ac:dyDescent="0.2">
      <c r="A42" s="64">
        <v>1259</v>
      </c>
      <c r="B42" s="60" t="s">
        <v>183</v>
      </c>
      <c r="C42" s="65">
        <v>0</v>
      </c>
      <c r="E42" s="124"/>
    </row>
    <row r="44" spans="1:5" x14ac:dyDescent="0.2">
      <c r="A44" s="62" t="s">
        <v>475</v>
      </c>
      <c r="B44" s="62"/>
      <c r="C44" s="62"/>
      <c r="D44" s="62"/>
    </row>
    <row r="45" spans="1:5" x14ac:dyDescent="0.2">
      <c r="A45" s="63" t="s">
        <v>105</v>
      </c>
      <c r="B45" s="63" t="s">
        <v>106</v>
      </c>
      <c r="C45" s="70" t="s">
        <v>476</v>
      </c>
      <c r="D45" s="70" t="s">
        <v>464</v>
      </c>
    </row>
    <row r="46" spans="1:5" x14ac:dyDescent="0.2">
      <c r="A46" s="67">
        <v>5500</v>
      </c>
      <c r="B46" s="68" t="s">
        <v>407</v>
      </c>
      <c r="C46" s="65">
        <v>4929588.76</v>
      </c>
      <c r="D46" s="65">
        <v>7734367.6500000004</v>
      </c>
    </row>
    <row r="47" spans="1:5" x14ac:dyDescent="0.2">
      <c r="A47" s="64">
        <v>5510</v>
      </c>
      <c r="B47" s="60" t="s">
        <v>408</v>
      </c>
      <c r="C47" s="65">
        <f>SUM(C48:C55)</f>
        <v>4929588.76</v>
      </c>
      <c r="D47" s="65">
        <f>SUM(D48:D55)</f>
        <v>7734367.6500000004</v>
      </c>
    </row>
    <row r="48" spans="1:5" x14ac:dyDescent="0.2">
      <c r="A48" s="64">
        <v>5511</v>
      </c>
      <c r="B48" s="60" t="s">
        <v>409</v>
      </c>
      <c r="C48" s="65">
        <v>0</v>
      </c>
      <c r="D48" s="65">
        <v>0</v>
      </c>
    </row>
    <row r="49" spans="1:4" x14ac:dyDescent="0.2">
      <c r="A49" s="64">
        <v>5512</v>
      </c>
      <c r="B49" s="60" t="s">
        <v>410</v>
      </c>
      <c r="C49" s="65">
        <v>0</v>
      </c>
      <c r="D49" s="65">
        <v>0</v>
      </c>
    </row>
    <row r="50" spans="1:4" x14ac:dyDescent="0.2">
      <c r="A50" s="64">
        <v>5513</v>
      </c>
      <c r="B50" s="60" t="s">
        <v>411</v>
      </c>
      <c r="C50" s="65">
        <v>703008.11</v>
      </c>
      <c r="D50" s="65">
        <v>937344.14</v>
      </c>
    </row>
    <row r="51" spans="1:4" x14ac:dyDescent="0.2">
      <c r="A51" s="64">
        <v>5514</v>
      </c>
      <c r="B51" s="60" t="s">
        <v>412</v>
      </c>
      <c r="C51" s="65">
        <v>0</v>
      </c>
      <c r="D51" s="65">
        <v>0</v>
      </c>
    </row>
    <row r="52" spans="1:4" x14ac:dyDescent="0.2">
      <c r="A52" s="64">
        <v>5515</v>
      </c>
      <c r="B52" s="60" t="s">
        <v>413</v>
      </c>
      <c r="C52" s="65">
        <v>3749696.57</v>
      </c>
      <c r="D52" s="65">
        <v>6161178.0700000003</v>
      </c>
    </row>
    <row r="53" spans="1:4" x14ac:dyDescent="0.2">
      <c r="A53" s="64">
        <v>5516</v>
      </c>
      <c r="B53" s="60" t="s">
        <v>414</v>
      </c>
      <c r="C53" s="65">
        <v>0</v>
      </c>
      <c r="D53" s="65">
        <v>0</v>
      </c>
    </row>
    <row r="54" spans="1:4" x14ac:dyDescent="0.2">
      <c r="A54" s="64">
        <v>5517</v>
      </c>
      <c r="B54" s="60" t="s">
        <v>415</v>
      </c>
      <c r="C54" s="65">
        <v>476884.08</v>
      </c>
      <c r="D54" s="65">
        <v>635845.43999999994</v>
      </c>
    </row>
    <row r="55" spans="1:4" x14ac:dyDescent="0.2">
      <c r="A55" s="64">
        <v>5518</v>
      </c>
      <c r="B55" s="60" t="s">
        <v>416</v>
      </c>
      <c r="C55" s="65">
        <v>0</v>
      </c>
      <c r="D55" s="65">
        <v>0</v>
      </c>
    </row>
    <row r="56" spans="1:4" x14ac:dyDescent="0.2">
      <c r="A56" s="64">
        <v>5520</v>
      </c>
      <c r="B56" s="60" t="s">
        <v>417</v>
      </c>
      <c r="C56" s="65">
        <v>0</v>
      </c>
      <c r="D56" s="65">
        <v>0</v>
      </c>
    </row>
    <row r="57" spans="1:4" x14ac:dyDescent="0.2">
      <c r="A57" s="64">
        <v>5521</v>
      </c>
      <c r="B57" s="60" t="s">
        <v>418</v>
      </c>
      <c r="C57" s="65">
        <v>0</v>
      </c>
      <c r="D57" s="65">
        <v>0</v>
      </c>
    </row>
    <row r="58" spans="1:4" x14ac:dyDescent="0.2">
      <c r="A58" s="64">
        <v>5522</v>
      </c>
      <c r="B58" s="60" t="s">
        <v>419</v>
      </c>
      <c r="C58" s="65">
        <v>0</v>
      </c>
      <c r="D58" s="65">
        <v>0</v>
      </c>
    </row>
    <row r="59" spans="1:4" x14ac:dyDescent="0.2">
      <c r="A59" s="64">
        <v>5530</v>
      </c>
      <c r="B59" s="60" t="s">
        <v>420</v>
      </c>
      <c r="C59" s="65">
        <v>0</v>
      </c>
      <c r="D59" s="65">
        <v>0</v>
      </c>
    </row>
    <row r="60" spans="1:4" x14ac:dyDescent="0.2">
      <c r="A60" s="64">
        <v>5531</v>
      </c>
      <c r="B60" s="60" t="s">
        <v>421</v>
      </c>
      <c r="C60" s="65">
        <v>0</v>
      </c>
      <c r="D60" s="65">
        <v>0</v>
      </c>
    </row>
    <row r="61" spans="1:4" x14ac:dyDescent="0.2">
      <c r="A61" s="64">
        <v>5532</v>
      </c>
      <c r="B61" s="60" t="s">
        <v>422</v>
      </c>
      <c r="C61" s="65">
        <v>0</v>
      </c>
      <c r="D61" s="65">
        <v>0</v>
      </c>
    </row>
    <row r="62" spans="1:4" x14ac:dyDescent="0.2">
      <c r="A62" s="64">
        <v>5533</v>
      </c>
      <c r="B62" s="60" t="s">
        <v>423</v>
      </c>
      <c r="C62" s="65">
        <v>0</v>
      </c>
      <c r="D62" s="65">
        <v>0</v>
      </c>
    </row>
    <row r="63" spans="1:4" x14ac:dyDescent="0.2">
      <c r="A63" s="64">
        <v>5534</v>
      </c>
      <c r="B63" s="60" t="s">
        <v>424</v>
      </c>
      <c r="C63" s="65">
        <v>0</v>
      </c>
      <c r="D63" s="65">
        <v>0</v>
      </c>
    </row>
    <row r="64" spans="1:4" x14ac:dyDescent="0.2">
      <c r="A64" s="64">
        <v>5535</v>
      </c>
      <c r="B64" s="60" t="s">
        <v>425</v>
      </c>
      <c r="C64" s="65">
        <v>0</v>
      </c>
      <c r="D64" s="65">
        <v>0</v>
      </c>
    </row>
    <row r="65" spans="1:4" x14ac:dyDescent="0.2">
      <c r="A65" s="64">
        <v>5540</v>
      </c>
      <c r="B65" s="60" t="s">
        <v>426</v>
      </c>
      <c r="C65" s="65">
        <v>0</v>
      </c>
      <c r="D65" s="65">
        <v>0</v>
      </c>
    </row>
    <row r="66" spans="1:4" x14ac:dyDescent="0.2">
      <c r="A66" s="64">
        <v>5541</v>
      </c>
      <c r="B66" s="60" t="s">
        <v>426</v>
      </c>
      <c r="C66" s="65">
        <v>0</v>
      </c>
      <c r="D66" s="65">
        <v>0</v>
      </c>
    </row>
    <row r="67" spans="1:4" x14ac:dyDescent="0.2">
      <c r="A67" s="64">
        <v>5550</v>
      </c>
      <c r="B67" s="60" t="s">
        <v>427</v>
      </c>
      <c r="C67" s="65">
        <v>0</v>
      </c>
      <c r="D67" s="65">
        <v>0</v>
      </c>
    </row>
    <row r="68" spans="1:4" x14ac:dyDescent="0.2">
      <c r="A68" s="64">
        <v>5551</v>
      </c>
      <c r="B68" s="60" t="s">
        <v>427</v>
      </c>
      <c r="C68" s="65">
        <v>0</v>
      </c>
      <c r="D68" s="65">
        <v>0</v>
      </c>
    </row>
    <row r="69" spans="1:4" x14ac:dyDescent="0.2">
      <c r="A69" s="64">
        <v>5590</v>
      </c>
      <c r="B69" s="60" t="s">
        <v>428</v>
      </c>
      <c r="C69" s="65">
        <v>0</v>
      </c>
      <c r="D69" s="65">
        <v>0</v>
      </c>
    </row>
    <row r="70" spans="1:4" x14ac:dyDescent="0.2">
      <c r="A70" s="64">
        <v>5591</v>
      </c>
      <c r="B70" s="60" t="s">
        <v>429</v>
      </c>
      <c r="C70" s="65">
        <v>0</v>
      </c>
      <c r="D70" s="65">
        <v>0</v>
      </c>
    </row>
    <row r="71" spans="1:4" x14ac:dyDescent="0.2">
      <c r="A71" s="64">
        <v>5592</v>
      </c>
      <c r="B71" s="60" t="s">
        <v>430</v>
      </c>
      <c r="C71" s="65">
        <v>0</v>
      </c>
      <c r="D71" s="65">
        <v>0</v>
      </c>
    </row>
    <row r="72" spans="1:4" x14ac:dyDescent="0.2">
      <c r="A72" s="64">
        <v>5593</v>
      </c>
      <c r="B72" s="60" t="s">
        <v>431</v>
      </c>
      <c r="C72" s="65">
        <v>0</v>
      </c>
      <c r="D72" s="65">
        <v>0</v>
      </c>
    </row>
    <row r="73" spans="1:4" x14ac:dyDescent="0.2">
      <c r="A73" s="64">
        <v>5594</v>
      </c>
      <c r="B73" s="60" t="s">
        <v>477</v>
      </c>
      <c r="C73" s="65">
        <v>0</v>
      </c>
      <c r="D73" s="65">
        <v>0</v>
      </c>
    </row>
    <row r="74" spans="1:4" x14ac:dyDescent="0.2">
      <c r="A74" s="64">
        <v>5595</v>
      </c>
      <c r="B74" s="60" t="s">
        <v>433</v>
      </c>
      <c r="C74" s="65">
        <v>0</v>
      </c>
      <c r="D74" s="65">
        <v>0</v>
      </c>
    </row>
    <row r="75" spans="1:4" x14ac:dyDescent="0.2">
      <c r="A75" s="64">
        <v>5596</v>
      </c>
      <c r="B75" s="60" t="s">
        <v>321</v>
      </c>
      <c r="C75" s="65">
        <v>0</v>
      </c>
      <c r="D75" s="65">
        <v>0</v>
      </c>
    </row>
    <row r="76" spans="1:4" x14ac:dyDescent="0.2">
      <c r="A76" s="64">
        <v>5597</v>
      </c>
      <c r="B76" s="60" t="s">
        <v>434</v>
      </c>
      <c r="C76" s="65">
        <v>0</v>
      </c>
      <c r="D76" s="65">
        <v>0</v>
      </c>
    </row>
    <row r="77" spans="1:4" x14ac:dyDescent="0.2">
      <c r="A77" s="64">
        <v>5599</v>
      </c>
      <c r="B77" s="60" t="s">
        <v>436</v>
      </c>
      <c r="C77" s="65">
        <v>0</v>
      </c>
      <c r="D77" s="65">
        <v>0</v>
      </c>
    </row>
    <row r="78" spans="1:4" x14ac:dyDescent="0.2">
      <c r="A78" s="67">
        <v>5600</v>
      </c>
      <c r="B78" s="68" t="s">
        <v>437</v>
      </c>
      <c r="C78" s="65">
        <v>0</v>
      </c>
      <c r="D78" s="65">
        <v>0</v>
      </c>
    </row>
    <row r="79" spans="1:4" x14ac:dyDescent="0.2">
      <c r="A79" s="64">
        <v>5610</v>
      </c>
      <c r="B79" s="60" t="s">
        <v>438</v>
      </c>
      <c r="C79" s="65">
        <v>0</v>
      </c>
      <c r="D79" s="65">
        <v>0</v>
      </c>
    </row>
    <row r="80" spans="1:4" x14ac:dyDescent="0.2">
      <c r="A80" s="64">
        <v>5611</v>
      </c>
      <c r="B80" s="60" t="s">
        <v>439</v>
      </c>
      <c r="C80" s="65">
        <v>0</v>
      </c>
      <c r="D80" s="65">
        <v>0</v>
      </c>
    </row>
    <row r="82" spans="2:2" x14ac:dyDescent="0.2">
      <c r="B82" s="41" t="s">
        <v>723</v>
      </c>
    </row>
  </sheetData>
  <mergeCells count="3">
    <mergeCell ref="A1:C1"/>
    <mergeCell ref="A2:C2"/>
    <mergeCell ref="A3:C3"/>
  </mergeCells>
  <dataValidations count="3">
    <dataValidation allowBlank="1" showInputMessage="1" showErrorMessage="1" prompt="Importe del trimestre anterior." sqref="C45"/>
    <dataValidation allowBlank="1" showInputMessage="1" showErrorMessage="1" prompt="Saldo al 31 de diciembre del año anterior que se presenta" sqref="D7"/>
    <dataValidation allowBlank="1" showInputMessage="1" showErrorMessage="1" prompt="Importe final del periodo que corresponde la información financiera trimestral que se presenta." sqref="C7 C19 D45"/>
  </dataValidations>
  <pageMargins left="0.7" right="0.7" top="0.75" bottom="0.75" header="0.3" footer="0.3"/>
  <pageSetup paperSize="9" scale="70" fitToHeight="0"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view="pageBreakPreview" zoomScaleNormal="100" zoomScaleSheetLayoutView="100" workbookViewId="0">
      <selection sqref="A1:C1"/>
    </sheetView>
  </sheetViews>
  <sheetFormatPr baseColWidth="10" defaultRowHeight="11.25" x14ac:dyDescent="0.2"/>
  <cols>
    <col min="1" max="1" width="3.28515625" style="75" customWidth="1"/>
    <col min="2" max="2" width="63.140625" style="75" customWidth="1"/>
    <col min="3" max="3" width="17.7109375" style="75" customWidth="1"/>
    <col min="4" max="16384" width="11.42578125" style="75"/>
  </cols>
  <sheetData>
    <row r="1" spans="1:3" s="71" customFormat="1" x14ac:dyDescent="0.25">
      <c r="A1" s="831" t="s">
        <v>73</v>
      </c>
      <c r="B1" s="832"/>
      <c r="C1" s="833"/>
    </row>
    <row r="2" spans="1:3" s="71" customFormat="1" x14ac:dyDescent="0.25">
      <c r="A2" s="834" t="s">
        <v>478</v>
      </c>
      <c r="B2" s="835"/>
      <c r="C2" s="836"/>
    </row>
    <row r="3" spans="1:3" s="71" customFormat="1" x14ac:dyDescent="0.25">
      <c r="A3" s="834" t="s">
        <v>725</v>
      </c>
      <c r="B3" s="835"/>
      <c r="C3" s="836"/>
    </row>
    <row r="4" spans="1:3" s="72" customFormat="1" x14ac:dyDescent="0.2">
      <c r="A4" s="837" t="s">
        <v>479</v>
      </c>
      <c r="B4" s="838"/>
      <c r="C4" s="839"/>
    </row>
    <row r="5" spans="1:3" x14ac:dyDescent="0.2">
      <c r="A5" s="73" t="s">
        <v>480</v>
      </c>
      <c r="B5" s="73"/>
      <c r="C5" s="74">
        <v>118809654.09999999</v>
      </c>
    </row>
    <row r="6" spans="1:3" x14ac:dyDescent="0.2">
      <c r="B6" s="76"/>
      <c r="C6" s="77"/>
    </row>
    <row r="7" spans="1:3" x14ac:dyDescent="0.2">
      <c r="A7" s="78" t="s">
        <v>481</v>
      </c>
      <c r="B7" s="78"/>
      <c r="C7" s="79">
        <f>SUM(C8:C13)</f>
        <v>0</v>
      </c>
    </row>
    <row r="8" spans="1:3" x14ac:dyDescent="0.2">
      <c r="A8" s="80" t="s">
        <v>482</v>
      </c>
      <c r="B8" s="81" t="s">
        <v>306</v>
      </c>
      <c r="C8" s="82">
        <v>0</v>
      </c>
    </row>
    <row r="9" spans="1:3" x14ac:dyDescent="0.2">
      <c r="A9" s="83" t="s">
        <v>483</v>
      </c>
      <c r="B9" s="84" t="s">
        <v>484</v>
      </c>
      <c r="C9" s="82">
        <v>0</v>
      </c>
    </row>
    <row r="10" spans="1:3" x14ac:dyDescent="0.2">
      <c r="A10" s="83" t="s">
        <v>485</v>
      </c>
      <c r="B10" s="84" t="s">
        <v>315</v>
      </c>
      <c r="C10" s="82">
        <v>0</v>
      </c>
    </row>
    <row r="11" spans="1:3" x14ac:dyDescent="0.2">
      <c r="A11" s="83" t="s">
        <v>486</v>
      </c>
      <c r="B11" s="84" t="s">
        <v>316</v>
      </c>
      <c r="C11" s="82">
        <v>0</v>
      </c>
    </row>
    <row r="12" spans="1:3" x14ac:dyDescent="0.2">
      <c r="A12" s="83" t="s">
        <v>487</v>
      </c>
      <c r="B12" s="84" t="s">
        <v>317</v>
      </c>
      <c r="C12" s="82">
        <v>0</v>
      </c>
    </row>
    <row r="13" spans="1:3" x14ac:dyDescent="0.2">
      <c r="A13" s="85" t="s">
        <v>488</v>
      </c>
      <c r="B13" s="86" t="s">
        <v>489</v>
      </c>
      <c r="C13" s="82">
        <v>0</v>
      </c>
    </row>
    <row r="14" spans="1:3" x14ac:dyDescent="0.2">
      <c r="B14" s="87"/>
      <c r="C14" s="88"/>
    </row>
    <row r="15" spans="1:3" x14ac:dyDescent="0.2">
      <c r="A15" s="78" t="s">
        <v>490</v>
      </c>
      <c r="B15" s="76"/>
      <c r="C15" s="79">
        <f>SUM(C16:C18)</f>
        <v>0</v>
      </c>
    </row>
    <row r="16" spans="1:3" x14ac:dyDescent="0.2">
      <c r="A16" s="89">
        <v>3.1</v>
      </c>
      <c r="B16" s="84" t="s">
        <v>491</v>
      </c>
      <c r="C16" s="82">
        <v>0</v>
      </c>
    </row>
    <row r="17" spans="1:3" x14ac:dyDescent="0.2">
      <c r="A17" s="90">
        <v>3.2</v>
      </c>
      <c r="B17" s="84" t="s">
        <v>492</v>
      </c>
      <c r="C17" s="82">
        <v>0</v>
      </c>
    </row>
    <row r="18" spans="1:3" x14ac:dyDescent="0.2">
      <c r="A18" s="90">
        <v>3.3</v>
      </c>
      <c r="B18" s="86" t="s">
        <v>493</v>
      </c>
      <c r="C18" s="91">
        <v>0</v>
      </c>
    </row>
    <row r="19" spans="1:3" x14ac:dyDescent="0.2">
      <c r="B19" s="92"/>
      <c r="C19" s="93"/>
    </row>
    <row r="20" spans="1:3" x14ac:dyDescent="0.2">
      <c r="A20" s="94" t="s">
        <v>494</v>
      </c>
      <c r="B20" s="94"/>
      <c r="C20" s="74">
        <f>C5+C7-C15</f>
        <v>118809654.09999999</v>
      </c>
    </row>
    <row r="21" spans="1:3" ht="21" customHeight="1" x14ac:dyDescent="0.2">
      <c r="A21" s="874" t="s">
        <v>723</v>
      </c>
      <c r="B21" s="874"/>
      <c r="C21" s="874"/>
    </row>
  </sheetData>
  <mergeCells count="5">
    <mergeCell ref="A1:C1"/>
    <mergeCell ref="A2:C2"/>
    <mergeCell ref="A3:C3"/>
    <mergeCell ref="A4:C4"/>
    <mergeCell ref="A21:C21"/>
  </mergeCells>
  <pageMargins left="0.7" right="0.7" top="0.75" bottom="0.75" header="0.3" footer="0.3"/>
  <pageSetup paperSize="9" fitToHeight="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1"/>
  <sheetViews>
    <sheetView showGridLines="0" view="pageBreakPreview" zoomScaleNormal="100" zoomScaleSheetLayoutView="100" workbookViewId="0">
      <selection sqref="A1:C1"/>
    </sheetView>
  </sheetViews>
  <sheetFormatPr baseColWidth="10" defaultRowHeight="11.25" x14ac:dyDescent="0.2"/>
  <cols>
    <col min="1" max="1" width="3.7109375" style="75" customWidth="1"/>
    <col min="2" max="2" width="62.140625" style="75" customWidth="1"/>
    <col min="3" max="3" width="17.7109375" style="75" customWidth="1"/>
    <col min="4" max="16384" width="11.42578125" style="75"/>
  </cols>
  <sheetData>
    <row r="1" spans="1:3" s="95" customFormat="1" x14ac:dyDescent="0.25">
      <c r="A1" s="840" t="s">
        <v>73</v>
      </c>
      <c r="B1" s="841"/>
      <c r="C1" s="842"/>
    </row>
    <row r="2" spans="1:3" s="95" customFormat="1" x14ac:dyDescent="0.25">
      <c r="A2" s="843" t="s">
        <v>495</v>
      </c>
      <c r="B2" s="844"/>
      <c r="C2" s="845"/>
    </row>
    <row r="3" spans="1:3" s="95" customFormat="1" x14ac:dyDescent="0.25">
      <c r="A3" s="843" t="s">
        <v>725</v>
      </c>
      <c r="B3" s="844"/>
      <c r="C3" s="845"/>
    </row>
    <row r="4" spans="1:3" x14ac:dyDescent="0.2">
      <c r="A4" s="837" t="s">
        <v>479</v>
      </c>
      <c r="B4" s="838"/>
      <c r="C4" s="839"/>
    </row>
    <row r="5" spans="1:3" x14ac:dyDescent="0.2">
      <c r="A5" s="96" t="s">
        <v>496</v>
      </c>
      <c r="B5" s="73"/>
      <c r="C5" s="97">
        <v>34369319.979999997</v>
      </c>
    </row>
    <row r="6" spans="1:3" x14ac:dyDescent="0.2">
      <c r="A6" s="98"/>
      <c r="B6" s="76"/>
      <c r="C6" s="99"/>
    </row>
    <row r="7" spans="1:3" x14ac:dyDescent="0.2">
      <c r="A7" s="78" t="s">
        <v>497</v>
      </c>
      <c r="B7" s="100"/>
      <c r="C7" s="79">
        <v>0</v>
      </c>
    </row>
    <row r="8" spans="1:3" x14ac:dyDescent="0.2">
      <c r="A8" s="101">
        <v>2.1</v>
      </c>
      <c r="B8" s="102" t="s">
        <v>338</v>
      </c>
      <c r="C8" s="103">
        <v>0</v>
      </c>
    </row>
    <row r="9" spans="1:3" x14ac:dyDescent="0.2">
      <c r="A9" s="101">
        <v>2.2000000000000002</v>
      </c>
      <c r="B9" s="102" t="s">
        <v>335</v>
      </c>
      <c r="C9" s="103">
        <v>0</v>
      </c>
    </row>
    <row r="10" spans="1:3" x14ac:dyDescent="0.2">
      <c r="A10" s="104">
        <v>2.2999999999999998</v>
      </c>
      <c r="B10" s="105" t="s">
        <v>167</v>
      </c>
      <c r="C10" s="103">
        <v>0</v>
      </c>
    </row>
    <row r="11" spans="1:3" x14ac:dyDescent="0.2">
      <c r="A11" s="104">
        <v>2.4</v>
      </c>
      <c r="B11" s="105" t="s">
        <v>168</v>
      </c>
      <c r="C11" s="103">
        <v>0</v>
      </c>
    </row>
    <row r="12" spans="1:3" x14ac:dyDescent="0.2">
      <c r="A12" s="104">
        <v>2.5</v>
      </c>
      <c r="B12" s="105" t="s">
        <v>169</v>
      </c>
      <c r="C12" s="103">
        <v>0</v>
      </c>
    </row>
    <row r="13" spans="1:3" x14ac:dyDescent="0.2">
      <c r="A13" s="104">
        <v>2.6</v>
      </c>
      <c r="B13" s="105" t="s">
        <v>170</v>
      </c>
      <c r="C13" s="103">
        <v>0</v>
      </c>
    </row>
    <row r="14" spans="1:3" x14ac:dyDescent="0.2">
      <c r="A14" s="104">
        <v>2.7</v>
      </c>
      <c r="B14" s="105" t="s">
        <v>171</v>
      </c>
      <c r="C14" s="103">
        <v>0</v>
      </c>
    </row>
    <row r="15" spans="1:3" x14ac:dyDescent="0.2">
      <c r="A15" s="104">
        <v>2.8</v>
      </c>
      <c r="B15" s="105" t="s">
        <v>172</v>
      </c>
      <c r="C15" s="103">
        <v>0</v>
      </c>
    </row>
    <row r="16" spans="1:3" x14ac:dyDescent="0.2">
      <c r="A16" s="104">
        <v>2.9</v>
      </c>
      <c r="B16" s="105" t="s">
        <v>174</v>
      </c>
      <c r="C16" s="103">
        <v>0</v>
      </c>
    </row>
    <row r="17" spans="1:3" x14ac:dyDescent="0.2">
      <c r="A17" s="104" t="s">
        <v>498</v>
      </c>
      <c r="B17" s="105" t="s">
        <v>499</v>
      </c>
      <c r="C17" s="103">
        <v>0</v>
      </c>
    </row>
    <row r="18" spans="1:3" x14ac:dyDescent="0.2">
      <c r="A18" s="104" t="s">
        <v>500</v>
      </c>
      <c r="B18" s="105" t="s">
        <v>178</v>
      </c>
      <c r="C18" s="103">
        <v>0</v>
      </c>
    </row>
    <row r="19" spans="1:3" x14ac:dyDescent="0.2">
      <c r="A19" s="104" t="s">
        <v>501</v>
      </c>
      <c r="B19" s="105" t="s">
        <v>502</v>
      </c>
      <c r="C19" s="103">
        <v>0</v>
      </c>
    </row>
    <row r="20" spans="1:3" x14ac:dyDescent="0.2">
      <c r="A20" s="104" t="s">
        <v>503</v>
      </c>
      <c r="B20" s="105" t="s">
        <v>504</v>
      </c>
      <c r="C20" s="103">
        <v>0</v>
      </c>
    </row>
    <row r="21" spans="1:3" x14ac:dyDescent="0.2">
      <c r="A21" s="104" t="s">
        <v>505</v>
      </c>
      <c r="B21" s="105" t="s">
        <v>506</v>
      </c>
      <c r="C21" s="103">
        <v>0</v>
      </c>
    </row>
    <row r="22" spans="1:3" x14ac:dyDescent="0.2">
      <c r="A22" s="104" t="s">
        <v>507</v>
      </c>
      <c r="B22" s="105" t="s">
        <v>508</v>
      </c>
      <c r="C22" s="103">
        <v>0</v>
      </c>
    </row>
    <row r="23" spans="1:3" x14ac:dyDescent="0.2">
      <c r="A23" s="104" t="s">
        <v>509</v>
      </c>
      <c r="B23" s="105" t="s">
        <v>510</v>
      </c>
      <c r="C23" s="103">
        <v>0</v>
      </c>
    </row>
    <row r="24" spans="1:3" x14ac:dyDescent="0.2">
      <c r="A24" s="104" t="s">
        <v>511</v>
      </c>
      <c r="B24" s="105" t="s">
        <v>512</v>
      </c>
      <c r="C24" s="103">
        <v>0</v>
      </c>
    </row>
    <row r="25" spans="1:3" x14ac:dyDescent="0.2">
      <c r="A25" s="104" t="s">
        <v>513</v>
      </c>
      <c r="B25" s="105" t="s">
        <v>514</v>
      </c>
      <c r="C25" s="103">
        <v>0</v>
      </c>
    </row>
    <row r="26" spans="1:3" x14ac:dyDescent="0.2">
      <c r="A26" s="104" t="s">
        <v>515</v>
      </c>
      <c r="B26" s="105" t="s">
        <v>516</v>
      </c>
      <c r="C26" s="103">
        <v>0</v>
      </c>
    </row>
    <row r="27" spans="1:3" x14ac:dyDescent="0.2">
      <c r="A27" s="104" t="s">
        <v>517</v>
      </c>
      <c r="B27" s="105" t="s">
        <v>518</v>
      </c>
      <c r="C27" s="103">
        <v>0</v>
      </c>
    </row>
    <row r="28" spans="1:3" x14ac:dyDescent="0.2">
      <c r="A28" s="104" t="s">
        <v>519</v>
      </c>
      <c r="B28" s="102" t="s">
        <v>520</v>
      </c>
      <c r="C28" s="103">
        <v>0</v>
      </c>
    </row>
    <row r="29" spans="1:3" x14ac:dyDescent="0.2">
      <c r="A29" s="106"/>
      <c r="B29" s="107"/>
      <c r="C29" s="108"/>
    </row>
    <row r="30" spans="1:3" x14ac:dyDescent="0.2">
      <c r="A30" s="109" t="s">
        <v>521</v>
      </c>
      <c r="B30" s="110"/>
      <c r="C30" s="111">
        <v>0</v>
      </c>
    </row>
    <row r="31" spans="1:3" x14ac:dyDescent="0.2">
      <c r="A31" s="104" t="s">
        <v>522</v>
      </c>
      <c r="B31" s="105" t="s">
        <v>408</v>
      </c>
      <c r="C31" s="103">
        <v>0</v>
      </c>
    </row>
    <row r="32" spans="1:3" x14ac:dyDescent="0.2">
      <c r="A32" s="104" t="s">
        <v>523</v>
      </c>
      <c r="B32" s="105" t="s">
        <v>417</v>
      </c>
      <c r="C32" s="103">
        <v>0</v>
      </c>
    </row>
    <row r="33" spans="1:3" x14ac:dyDescent="0.2">
      <c r="A33" s="104" t="s">
        <v>524</v>
      </c>
      <c r="B33" s="105" t="s">
        <v>420</v>
      </c>
      <c r="C33" s="103">
        <v>0</v>
      </c>
    </row>
    <row r="34" spans="1:3" x14ac:dyDescent="0.2">
      <c r="A34" s="104" t="s">
        <v>525</v>
      </c>
      <c r="B34" s="105" t="s">
        <v>526</v>
      </c>
      <c r="C34" s="103">
        <v>0</v>
      </c>
    </row>
    <row r="35" spans="1:3" x14ac:dyDescent="0.2">
      <c r="A35" s="104" t="s">
        <v>527</v>
      </c>
      <c r="B35" s="105" t="s">
        <v>528</v>
      </c>
      <c r="C35" s="103">
        <v>0</v>
      </c>
    </row>
    <row r="36" spans="1:3" x14ac:dyDescent="0.2">
      <c r="A36" s="104" t="s">
        <v>529</v>
      </c>
      <c r="B36" s="105" t="s">
        <v>428</v>
      </c>
      <c r="C36" s="103">
        <v>0</v>
      </c>
    </row>
    <row r="37" spans="1:3" x14ac:dyDescent="0.2">
      <c r="A37" s="104" t="s">
        <v>530</v>
      </c>
      <c r="B37" s="102" t="s">
        <v>531</v>
      </c>
      <c r="C37" s="112">
        <v>0</v>
      </c>
    </row>
    <row r="38" spans="1:3" x14ac:dyDescent="0.2">
      <c r="A38" s="98"/>
      <c r="B38" s="113"/>
      <c r="C38" s="114"/>
    </row>
    <row r="39" spans="1:3" x14ac:dyDescent="0.2">
      <c r="A39" s="115" t="s">
        <v>532</v>
      </c>
      <c r="B39" s="73"/>
      <c r="C39" s="74">
        <v>34369319.979999997</v>
      </c>
    </row>
    <row r="40" spans="1:3" ht="27.75" customHeight="1" x14ac:dyDescent="0.2">
      <c r="A40" s="875" t="s">
        <v>723</v>
      </c>
      <c r="B40" s="875"/>
      <c r="C40" s="875"/>
    </row>
    <row r="41" spans="1:3" x14ac:dyDescent="0.2">
      <c r="B41" s="41"/>
    </row>
  </sheetData>
  <mergeCells count="5">
    <mergeCell ref="A1:C1"/>
    <mergeCell ref="A2:C2"/>
    <mergeCell ref="A3:C3"/>
    <mergeCell ref="A4:C4"/>
    <mergeCell ref="A40:C40"/>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60" customWidth="1"/>
    <col min="2" max="2" width="68.5703125" style="60" bestFit="1" customWidth="1"/>
    <col min="3" max="3" width="17.42578125" style="60" bestFit="1" customWidth="1"/>
    <col min="4" max="5" width="23.7109375" style="60" bestFit="1" customWidth="1"/>
    <col min="6" max="6" width="19.28515625" style="60" customWidth="1"/>
    <col min="7" max="7" width="20.5703125" style="60" customWidth="1"/>
    <col min="8" max="10" width="20.28515625" style="60" customWidth="1"/>
    <col min="11" max="16384" width="9.140625" style="60"/>
  </cols>
  <sheetData>
    <row r="1" spans="1:10" x14ac:dyDescent="0.2">
      <c r="A1" s="830" t="s">
        <v>73</v>
      </c>
      <c r="B1" s="847"/>
      <c r="C1" s="847"/>
      <c r="D1" s="847"/>
      <c r="E1" s="847"/>
      <c r="F1" s="847"/>
      <c r="G1" s="58" t="s">
        <v>98</v>
      </c>
      <c r="H1" s="59">
        <v>2020</v>
      </c>
    </row>
    <row r="2" spans="1:10" x14ac:dyDescent="0.2">
      <c r="A2" s="830" t="s">
        <v>533</v>
      </c>
      <c r="B2" s="847"/>
      <c r="C2" s="847"/>
      <c r="D2" s="847"/>
      <c r="E2" s="847"/>
      <c r="F2" s="847"/>
      <c r="G2" s="58" t="s">
        <v>100</v>
      </c>
      <c r="H2" s="59" t="s">
        <v>441</v>
      </c>
    </row>
    <row r="3" spans="1:10" x14ac:dyDescent="0.2">
      <c r="A3" s="848" t="s">
        <v>724</v>
      </c>
      <c r="B3" s="849"/>
      <c r="C3" s="849"/>
      <c r="D3" s="849"/>
      <c r="E3" s="849"/>
      <c r="F3" s="849"/>
      <c r="G3" s="58" t="s">
        <v>102</v>
      </c>
      <c r="H3" s="59">
        <v>4</v>
      </c>
    </row>
    <row r="4" spans="1:10" x14ac:dyDescent="0.2">
      <c r="A4" s="61" t="s">
        <v>103</v>
      </c>
      <c r="B4" s="62"/>
      <c r="C4" s="62"/>
      <c r="D4" s="62"/>
      <c r="E4" s="62"/>
      <c r="F4" s="62"/>
      <c r="G4" s="62"/>
      <c r="H4" s="62"/>
    </row>
    <row r="7" spans="1:10" x14ac:dyDescent="0.2">
      <c r="A7" s="63" t="s">
        <v>105</v>
      </c>
      <c r="B7" s="63" t="s">
        <v>534</v>
      </c>
      <c r="C7" s="63" t="s">
        <v>465</v>
      </c>
      <c r="D7" s="63" t="s">
        <v>535</v>
      </c>
      <c r="E7" s="63" t="s">
        <v>536</v>
      </c>
      <c r="F7" s="63" t="s">
        <v>464</v>
      </c>
      <c r="G7" s="63" t="s">
        <v>537</v>
      </c>
      <c r="H7" s="63" t="s">
        <v>538</v>
      </c>
      <c r="I7" s="63" t="s">
        <v>539</v>
      </c>
      <c r="J7" s="63" t="s">
        <v>540</v>
      </c>
    </row>
    <row r="8" spans="1:10" s="68" customFormat="1" x14ac:dyDescent="0.2">
      <c r="A8" s="67">
        <v>7000</v>
      </c>
      <c r="B8" s="68" t="s">
        <v>541</v>
      </c>
    </row>
    <row r="9" spans="1:10" x14ac:dyDescent="0.2">
      <c r="A9" s="60">
        <v>7110</v>
      </c>
      <c r="B9" s="60" t="s">
        <v>537</v>
      </c>
      <c r="C9" s="65">
        <v>0</v>
      </c>
      <c r="D9" s="65">
        <v>0</v>
      </c>
      <c r="E9" s="65">
        <v>0</v>
      </c>
      <c r="F9" s="65">
        <v>0</v>
      </c>
    </row>
    <row r="10" spans="1:10" x14ac:dyDescent="0.2">
      <c r="A10" s="60">
        <v>7120</v>
      </c>
      <c r="B10" s="60" t="s">
        <v>542</v>
      </c>
      <c r="C10" s="65">
        <v>0</v>
      </c>
      <c r="D10" s="65">
        <v>0</v>
      </c>
      <c r="E10" s="65">
        <v>0</v>
      </c>
      <c r="F10" s="65">
        <v>0</v>
      </c>
    </row>
    <row r="11" spans="1:10" x14ac:dyDescent="0.2">
      <c r="A11" s="60">
        <v>7130</v>
      </c>
      <c r="B11" s="60" t="s">
        <v>543</v>
      </c>
      <c r="C11" s="65">
        <v>0</v>
      </c>
      <c r="D11" s="65">
        <v>0</v>
      </c>
      <c r="E11" s="65">
        <v>0</v>
      </c>
      <c r="F11" s="65">
        <v>0</v>
      </c>
    </row>
    <row r="12" spans="1:10" x14ac:dyDescent="0.2">
      <c r="A12" s="60">
        <v>7140</v>
      </c>
      <c r="B12" s="60" t="s">
        <v>544</v>
      </c>
      <c r="C12" s="65">
        <v>0</v>
      </c>
      <c r="D12" s="65">
        <v>0</v>
      </c>
      <c r="E12" s="65">
        <v>0</v>
      </c>
      <c r="F12" s="65">
        <v>0</v>
      </c>
    </row>
    <row r="13" spans="1:10" x14ac:dyDescent="0.2">
      <c r="A13" s="60">
        <v>7150</v>
      </c>
      <c r="B13" s="60" t="s">
        <v>545</v>
      </c>
      <c r="C13" s="65">
        <v>0</v>
      </c>
      <c r="D13" s="65">
        <v>0</v>
      </c>
      <c r="E13" s="65">
        <v>0</v>
      </c>
      <c r="F13" s="65">
        <v>0</v>
      </c>
    </row>
    <row r="14" spans="1:10" x14ac:dyDescent="0.2">
      <c r="A14" s="60">
        <v>7160</v>
      </c>
      <c r="B14" s="60" t="s">
        <v>546</v>
      </c>
      <c r="C14" s="65">
        <v>0</v>
      </c>
      <c r="D14" s="65">
        <v>0</v>
      </c>
      <c r="E14" s="65">
        <v>0</v>
      </c>
      <c r="F14" s="65">
        <v>0</v>
      </c>
    </row>
    <row r="15" spans="1:10" x14ac:dyDescent="0.2">
      <c r="A15" s="60">
        <v>7210</v>
      </c>
      <c r="B15" s="60" t="s">
        <v>547</v>
      </c>
      <c r="C15" s="65">
        <v>0</v>
      </c>
      <c r="D15" s="65">
        <v>0</v>
      </c>
      <c r="E15" s="65">
        <v>0</v>
      </c>
      <c r="F15" s="65">
        <v>0</v>
      </c>
    </row>
    <row r="16" spans="1:10" x14ac:dyDescent="0.2">
      <c r="A16" s="60">
        <v>7220</v>
      </c>
      <c r="B16" s="60" t="s">
        <v>548</v>
      </c>
      <c r="C16" s="65">
        <v>0</v>
      </c>
      <c r="D16" s="65">
        <v>0</v>
      </c>
      <c r="E16" s="65">
        <v>0</v>
      </c>
      <c r="F16" s="65">
        <v>0</v>
      </c>
    </row>
    <row r="17" spans="1:6" x14ac:dyDescent="0.2">
      <c r="A17" s="60">
        <v>7230</v>
      </c>
      <c r="B17" s="60" t="s">
        <v>549</v>
      </c>
      <c r="C17" s="65">
        <v>0</v>
      </c>
      <c r="D17" s="65">
        <v>0</v>
      </c>
      <c r="E17" s="65">
        <v>0</v>
      </c>
      <c r="F17" s="65">
        <v>0</v>
      </c>
    </row>
    <row r="18" spans="1:6" x14ac:dyDescent="0.2">
      <c r="A18" s="60">
        <v>7240</v>
      </c>
      <c r="B18" s="60" t="s">
        <v>550</v>
      </c>
      <c r="C18" s="65">
        <v>0</v>
      </c>
      <c r="D18" s="65">
        <v>0</v>
      </c>
      <c r="E18" s="65">
        <v>0</v>
      </c>
      <c r="F18" s="65">
        <v>0</v>
      </c>
    </row>
    <row r="19" spans="1:6" x14ac:dyDescent="0.2">
      <c r="A19" s="60">
        <v>7250</v>
      </c>
      <c r="B19" s="60" t="s">
        <v>551</v>
      </c>
      <c r="C19" s="65">
        <v>0</v>
      </c>
      <c r="D19" s="65">
        <v>0</v>
      </c>
      <c r="E19" s="65">
        <v>0</v>
      </c>
      <c r="F19" s="65">
        <v>0</v>
      </c>
    </row>
    <row r="20" spans="1:6" x14ac:dyDescent="0.2">
      <c r="A20" s="60">
        <v>7260</v>
      </c>
      <c r="B20" s="60" t="s">
        <v>552</v>
      </c>
      <c r="C20" s="65">
        <v>0</v>
      </c>
      <c r="D20" s="65">
        <v>0</v>
      </c>
      <c r="E20" s="65">
        <v>0</v>
      </c>
      <c r="F20" s="65">
        <v>0</v>
      </c>
    </row>
    <row r="21" spans="1:6" x14ac:dyDescent="0.2">
      <c r="A21" s="60">
        <v>7310</v>
      </c>
      <c r="B21" s="60" t="s">
        <v>553</v>
      </c>
      <c r="C21" s="65">
        <v>0</v>
      </c>
      <c r="D21" s="65">
        <v>0</v>
      </c>
      <c r="E21" s="65">
        <v>0</v>
      </c>
      <c r="F21" s="65">
        <v>0</v>
      </c>
    </row>
    <row r="22" spans="1:6" x14ac:dyDescent="0.2">
      <c r="A22" s="60">
        <v>7320</v>
      </c>
      <c r="B22" s="60" t="s">
        <v>554</v>
      </c>
      <c r="C22" s="65">
        <v>0</v>
      </c>
      <c r="D22" s="65">
        <v>0</v>
      </c>
      <c r="E22" s="65">
        <v>0</v>
      </c>
      <c r="F22" s="65">
        <v>0</v>
      </c>
    </row>
    <row r="23" spans="1:6" x14ac:dyDescent="0.2">
      <c r="A23" s="60">
        <v>7330</v>
      </c>
      <c r="B23" s="60" t="s">
        <v>555</v>
      </c>
      <c r="C23" s="65">
        <v>0</v>
      </c>
      <c r="D23" s="65">
        <v>0</v>
      </c>
      <c r="E23" s="65">
        <v>0</v>
      </c>
      <c r="F23" s="65">
        <v>0</v>
      </c>
    </row>
    <row r="24" spans="1:6" x14ac:dyDescent="0.2">
      <c r="A24" s="60">
        <v>7340</v>
      </c>
      <c r="B24" s="60" t="s">
        <v>556</v>
      </c>
      <c r="C24" s="65">
        <v>0</v>
      </c>
      <c r="D24" s="65">
        <v>0</v>
      </c>
      <c r="E24" s="65">
        <v>0</v>
      </c>
      <c r="F24" s="65">
        <v>0</v>
      </c>
    </row>
    <row r="25" spans="1:6" x14ac:dyDescent="0.2">
      <c r="A25" s="60">
        <v>7350</v>
      </c>
      <c r="B25" s="60" t="s">
        <v>557</v>
      </c>
      <c r="C25" s="65">
        <v>0</v>
      </c>
      <c r="D25" s="65">
        <v>0</v>
      </c>
      <c r="E25" s="65">
        <v>0</v>
      </c>
      <c r="F25" s="65">
        <v>0</v>
      </c>
    </row>
    <row r="26" spans="1:6" x14ac:dyDescent="0.2">
      <c r="A26" s="60">
        <v>7360</v>
      </c>
      <c r="B26" s="60" t="s">
        <v>558</v>
      </c>
      <c r="C26" s="65">
        <v>0</v>
      </c>
      <c r="D26" s="65">
        <v>0</v>
      </c>
      <c r="E26" s="65">
        <v>0</v>
      </c>
      <c r="F26" s="65">
        <v>0</v>
      </c>
    </row>
    <row r="27" spans="1:6" x14ac:dyDescent="0.2">
      <c r="A27" s="60">
        <v>7410</v>
      </c>
      <c r="B27" s="60" t="s">
        <v>559</v>
      </c>
      <c r="C27" s="65">
        <v>0</v>
      </c>
      <c r="D27" s="65">
        <v>0</v>
      </c>
      <c r="E27" s="65">
        <v>0</v>
      </c>
      <c r="F27" s="65">
        <v>0</v>
      </c>
    </row>
    <row r="28" spans="1:6" x14ac:dyDescent="0.2">
      <c r="A28" s="60">
        <v>7420</v>
      </c>
      <c r="B28" s="60" t="s">
        <v>560</v>
      </c>
      <c r="C28" s="65">
        <v>0</v>
      </c>
      <c r="D28" s="65">
        <v>0</v>
      </c>
      <c r="E28" s="65">
        <v>0</v>
      </c>
      <c r="F28" s="65">
        <v>0</v>
      </c>
    </row>
    <row r="29" spans="1:6" x14ac:dyDescent="0.2">
      <c r="A29" s="60">
        <v>7510</v>
      </c>
      <c r="B29" s="60" t="s">
        <v>561</v>
      </c>
      <c r="C29" s="65">
        <v>0</v>
      </c>
      <c r="D29" s="65">
        <v>0</v>
      </c>
      <c r="E29" s="65">
        <v>0</v>
      </c>
      <c r="F29" s="65">
        <v>0</v>
      </c>
    </row>
    <row r="30" spans="1:6" x14ac:dyDescent="0.2">
      <c r="A30" s="60">
        <v>7520</v>
      </c>
      <c r="B30" s="60" t="s">
        <v>562</v>
      </c>
      <c r="C30" s="65">
        <v>0</v>
      </c>
      <c r="D30" s="65">
        <v>0</v>
      </c>
      <c r="E30" s="65">
        <v>0</v>
      </c>
      <c r="F30" s="65">
        <v>0</v>
      </c>
    </row>
    <row r="31" spans="1:6" x14ac:dyDescent="0.2">
      <c r="A31" s="60">
        <v>7610</v>
      </c>
      <c r="B31" s="60" t="s">
        <v>563</v>
      </c>
      <c r="C31" s="65">
        <v>0</v>
      </c>
      <c r="D31" s="65">
        <v>0</v>
      </c>
      <c r="E31" s="65">
        <v>0</v>
      </c>
      <c r="F31" s="65">
        <v>0</v>
      </c>
    </row>
    <row r="32" spans="1:6" x14ac:dyDescent="0.2">
      <c r="A32" s="60">
        <v>7620</v>
      </c>
      <c r="B32" s="60" t="s">
        <v>564</v>
      </c>
      <c r="C32" s="65">
        <v>0</v>
      </c>
      <c r="D32" s="65">
        <v>0</v>
      </c>
      <c r="E32" s="65">
        <v>0</v>
      </c>
      <c r="F32" s="65">
        <v>0</v>
      </c>
    </row>
    <row r="33" spans="1:6" x14ac:dyDescent="0.2">
      <c r="A33" s="60">
        <v>7630</v>
      </c>
      <c r="B33" s="60" t="s">
        <v>565</v>
      </c>
      <c r="C33" s="65">
        <v>0</v>
      </c>
      <c r="D33" s="65">
        <v>0</v>
      </c>
      <c r="E33" s="65">
        <v>0</v>
      </c>
      <c r="F33" s="65">
        <v>0</v>
      </c>
    </row>
    <row r="34" spans="1:6" x14ac:dyDescent="0.2">
      <c r="A34" s="60">
        <v>7640</v>
      </c>
      <c r="B34" s="60" t="s">
        <v>566</v>
      </c>
      <c r="C34" s="65">
        <v>0</v>
      </c>
      <c r="D34" s="65">
        <v>0</v>
      </c>
      <c r="E34" s="65">
        <v>0</v>
      </c>
      <c r="F34" s="65">
        <v>0</v>
      </c>
    </row>
    <row r="35" spans="1:6" s="68" customFormat="1" x14ac:dyDescent="0.2">
      <c r="A35" s="67">
        <v>8000</v>
      </c>
      <c r="B35" s="68" t="s">
        <v>567</v>
      </c>
    </row>
    <row r="36" spans="1:6" x14ac:dyDescent="0.2">
      <c r="A36" s="60">
        <v>8110</v>
      </c>
      <c r="B36" s="60" t="s">
        <v>568</v>
      </c>
      <c r="C36" s="65">
        <v>0</v>
      </c>
      <c r="D36" s="65">
        <v>0</v>
      </c>
      <c r="E36" s="65">
        <v>0</v>
      </c>
      <c r="F36" s="65">
        <v>0</v>
      </c>
    </row>
    <row r="37" spans="1:6" x14ac:dyDescent="0.2">
      <c r="A37" s="60">
        <v>8120</v>
      </c>
      <c r="B37" s="60" t="s">
        <v>569</v>
      </c>
      <c r="C37" s="65">
        <v>0</v>
      </c>
      <c r="D37" s="65">
        <v>0</v>
      </c>
      <c r="E37" s="65">
        <v>0</v>
      </c>
      <c r="F37" s="65">
        <v>0</v>
      </c>
    </row>
    <row r="38" spans="1:6" x14ac:dyDescent="0.2">
      <c r="A38" s="60">
        <v>8130</v>
      </c>
      <c r="B38" s="60" t="s">
        <v>570</v>
      </c>
      <c r="C38" s="65">
        <v>0</v>
      </c>
      <c r="D38" s="65">
        <v>0</v>
      </c>
      <c r="E38" s="65">
        <v>0</v>
      </c>
      <c r="F38" s="65">
        <v>0</v>
      </c>
    </row>
    <row r="39" spans="1:6" x14ac:dyDescent="0.2">
      <c r="A39" s="60">
        <v>8140</v>
      </c>
      <c r="B39" s="60" t="s">
        <v>571</v>
      </c>
      <c r="C39" s="65">
        <v>0</v>
      </c>
      <c r="D39" s="65">
        <v>0</v>
      </c>
      <c r="E39" s="65">
        <v>0</v>
      </c>
      <c r="F39" s="65">
        <v>0</v>
      </c>
    </row>
    <row r="40" spans="1:6" x14ac:dyDescent="0.2">
      <c r="A40" s="60">
        <v>8150</v>
      </c>
      <c r="B40" s="60" t="s">
        <v>572</v>
      </c>
      <c r="C40" s="65">
        <v>0</v>
      </c>
      <c r="D40" s="65">
        <v>0</v>
      </c>
      <c r="E40" s="65">
        <v>0</v>
      </c>
      <c r="F40" s="65">
        <v>0</v>
      </c>
    </row>
    <row r="41" spans="1:6" x14ac:dyDescent="0.2">
      <c r="A41" s="60">
        <v>8210</v>
      </c>
      <c r="B41" s="60" t="s">
        <v>573</v>
      </c>
      <c r="C41" s="65">
        <v>0</v>
      </c>
      <c r="D41" s="65">
        <v>0</v>
      </c>
      <c r="E41" s="65">
        <v>0</v>
      </c>
      <c r="F41" s="65">
        <v>0</v>
      </c>
    </row>
    <row r="42" spans="1:6" x14ac:dyDescent="0.2">
      <c r="A42" s="60">
        <v>8220</v>
      </c>
      <c r="B42" s="60" t="s">
        <v>574</v>
      </c>
      <c r="C42" s="65">
        <v>0</v>
      </c>
      <c r="D42" s="65">
        <v>0</v>
      </c>
      <c r="E42" s="65">
        <v>0</v>
      </c>
      <c r="F42" s="65">
        <v>0</v>
      </c>
    </row>
    <row r="43" spans="1:6" x14ac:dyDescent="0.2">
      <c r="A43" s="60">
        <v>8230</v>
      </c>
      <c r="B43" s="60" t="s">
        <v>575</v>
      </c>
      <c r="C43" s="65">
        <v>0</v>
      </c>
      <c r="D43" s="65">
        <v>0</v>
      </c>
      <c r="E43" s="65">
        <v>0</v>
      </c>
      <c r="F43" s="65">
        <v>0</v>
      </c>
    </row>
    <row r="44" spans="1:6" x14ac:dyDescent="0.2">
      <c r="A44" s="60">
        <v>8240</v>
      </c>
      <c r="B44" s="60" t="s">
        <v>576</v>
      </c>
      <c r="C44" s="65">
        <v>0</v>
      </c>
      <c r="D44" s="65">
        <v>0</v>
      </c>
      <c r="E44" s="65">
        <v>0</v>
      </c>
      <c r="F44" s="65">
        <v>0</v>
      </c>
    </row>
    <row r="45" spans="1:6" x14ac:dyDescent="0.2">
      <c r="A45" s="60">
        <v>8250</v>
      </c>
      <c r="B45" s="60" t="s">
        <v>577</v>
      </c>
      <c r="C45" s="65">
        <v>0</v>
      </c>
      <c r="D45" s="65">
        <v>0</v>
      </c>
      <c r="E45" s="65">
        <v>0</v>
      </c>
      <c r="F45" s="65">
        <v>0</v>
      </c>
    </row>
    <row r="46" spans="1:6" x14ac:dyDescent="0.2">
      <c r="A46" s="60">
        <v>8260</v>
      </c>
      <c r="B46" s="60" t="s">
        <v>578</v>
      </c>
      <c r="C46" s="65">
        <v>0</v>
      </c>
      <c r="D46" s="65">
        <v>0</v>
      </c>
      <c r="E46" s="65">
        <v>0</v>
      </c>
      <c r="F46" s="65">
        <v>0</v>
      </c>
    </row>
    <row r="47" spans="1:6" x14ac:dyDescent="0.2">
      <c r="A47" s="60">
        <v>8270</v>
      </c>
      <c r="B47" s="60" t="s">
        <v>579</v>
      </c>
      <c r="C47" s="65">
        <v>0</v>
      </c>
      <c r="D47" s="65">
        <v>0</v>
      </c>
      <c r="E47" s="65">
        <v>0</v>
      </c>
      <c r="F47" s="65">
        <v>0</v>
      </c>
    </row>
  </sheetData>
  <mergeCells count="3">
    <mergeCell ref="A1:F1"/>
    <mergeCell ref="A2:F2"/>
    <mergeCell ref="A3:F3"/>
  </mergeCells>
  <pageMargins left="0.7" right="0.7" top="0.75" bottom="0.75" header="0.3" footer="0.3"/>
  <pageSetup paperSize="9" scale="53" fitToHeight="0"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2"/>
  <sheetViews>
    <sheetView showGridLines="0" view="pageBreakPreview" zoomScaleNormal="100" zoomScaleSheetLayoutView="100" workbookViewId="0">
      <selection sqref="A1:F1"/>
    </sheetView>
  </sheetViews>
  <sheetFormatPr baseColWidth="10" defaultColWidth="9.140625" defaultRowHeight="11.25" x14ac:dyDescent="0.2"/>
  <cols>
    <col min="1" max="1" width="22.140625" style="41" customWidth="1"/>
    <col min="2" max="2" width="64.5703125" style="41" bestFit="1" customWidth="1"/>
    <col min="3" max="3" width="18" style="41" customWidth="1"/>
    <col min="4" max="4" width="19.140625" style="41" customWidth="1"/>
    <col min="5" max="5" width="28" style="41" customWidth="1"/>
    <col min="6" max="6" width="22.7109375" style="41" customWidth="1"/>
    <col min="7" max="7" width="16.7109375" style="41" customWidth="1"/>
    <col min="8" max="8" width="22.28515625" style="41" customWidth="1"/>
    <col min="9" max="16384" width="9.140625" style="41"/>
  </cols>
  <sheetData>
    <row r="1" spans="1:8" s="38" customFormat="1" x14ac:dyDescent="0.25">
      <c r="A1" s="828" t="s">
        <v>1323</v>
      </c>
      <c r="B1" s="829"/>
      <c r="C1" s="829"/>
      <c r="D1" s="829"/>
      <c r="E1" s="829"/>
      <c r="F1" s="829"/>
      <c r="G1" s="36" t="s">
        <v>98</v>
      </c>
      <c r="H1" s="37">
        <v>2020</v>
      </c>
    </row>
    <row r="2" spans="1:8" s="38" customFormat="1" x14ac:dyDescent="0.25">
      <c r="A2" s="828" t="s">
        <v>99</v>
      </c>
      <c r="B2" s="829"/>
      <c r="C2" s="829"/>
      <c r="D2" s="829"/>
      <c r="E2" s="829"/>
      <c r="F2" s="829"/>
      <c r="G2" s="36" t="s">
        <v>100</v>
      </c>
      <c r="H2" s="37" t="s">
        <v>441</v>
      </c>
    </row>
    <row r="3" spans="1:8" s="38" customFormat="1" x14ac:dyDescent="0.25">
      <c r="A3" s="828" t="s">
        <v>582</v>
      </c>
      <c r="B3" s="829"/>
      <c r="C3" s="829"/>
      <c r="D3" s="829"/>
      <c r="E3" s="829"/>
      <c r="F3" s="829"/>
      <c r="G3" s="36" t="s">
        <v>102</v>
      </c>
      <c r="H3" s="37">
        <v>4</v>
      </c>
    </row>
    <row r="4" spans="1:8" x14ac:dyDescent="0.2">
      <c r="A4" s="39" t="s">
        <v>103</v>
      </c>
      <c r="B4" s="40"/>
      <c r="C4" s="40"/>
      <c r="D4" s="40"/>
      <c r="E4" s="40"/>
      <c r="F4" s="40"/>
      <c r="G4" s="40"/>
      <c r="H4" s="40"/>
    </row>
    <row r="6" spans="1:8" x14ac:dyDescent="0.2">
      <c r="A6" s="40" t="s">
        <v>104</v>
      </c>
      <c r="B6" s="40"/>
      <c r="C6" s="40"/>
      <c r="D6" s="40"/>
      <c r="E6" s="40"/>
      <c r="F6" s="40"/>
      <c r="G6" s="40"/>
      <c r="H6" s="40"/>
    </row>
    <row r="7" spans="1:8" x14ac:dyDescent="0.2">
      <c r="A7" s="42" t="s">
        <v>105</v>
      </c>
      <c r="B7" s="42" t="s">
        <v>106</v>
      </c>
      <c r="C7" s="42" t="s">
        <v>107</v>
      </c>
      <c r="D7" s="42" t="s">
        <v>108</v>
      </c>
      <c r="E7" s="42"/>
      <c r="F7" s="42"/>
      <c r="G7" s="42"/>
      <c r="H7" s="42"/>
    </row>
    <row r="8" spans="1:8" x14ac:dyDescent="0.2">
      <c r="A8" s="43">
        <v>1114</v>
      </c>
      <c r="B8" s="41" t="s">
        <v>109</v>
      </c>
      <c r="C8" s="44">
        <v>0</v>
      </c>
    </row>
    <row r="9" spans="1:8" x14ac:dyDescent="0.2">
      <c r="A9" s="43">
        <v>1115</v>
      </c>
      <c r="B9" s="41" t="s">
        <v>110</v>
      </c>
      <c r="C9" s="44">
        <v>0</v>
      </c>
    </row>
    <row r="10" spans="1:8" x14ac:dyDescent="0.2">
      <c r="A10" s="43">
        <v>1121</v>
      </c>
      <c r="B10" s="41" t="s">
        <v>111</v>
      </c>
      <c r="C10" s="44">
        <v>0</v>
      </c>
    </row>
    <row r="11" spans="1:8" x14ac:dyDescent="0.2">
      <c r="A11" s="43">
        <v>1211</v>
      </c>
      <c r="B11" s="41" t="s">
        <v>112</v>
      </c>
      <c r="C11" s="44">
        <v>0</v>
      </c>
    </row>
    <row r="13" spans="1:8" x14ac:dyDescent="0.2">
      <c r="A13" s="40" t="s">
        <v>113</v>
      </c>
      <c r="B13" s="40"/>
      <c r="C13" s="40"/>
      <c r="D13" s="40"/>
      <c r="E13" s="40"/>
      <c r="F13" s="40"/>
      <c r="G13" s="40"/>
      <c r="H13" s="40"/>
    </row>
    <row r="14" spans="1:8" x14ac:dyDescent="0.2">
      <c r="A14" s="42" t="s">
        <v>105</v>
      </c>
      <c r="B14" s="42" t="s">
        <v>106</v>
      </c>
      <c r="C14" s="42" t="s">
        <v>107</v>
      </c>
      <c r="D14" s="42">
        <v>2019</v>
      </c>
      <c r="E14" s="42">
        <v>2018</v>
      </c>
      <c r="F14" s="42">
        <v>2017</v>
      </c>
      <c r="G14" s="42">
        <v>2016</v>
      </c>
      <c r="H14" s="42" t="s">
        <v>114</v>
      </c>
    </row>
    <row r="15" spans="1:8" x14ac:dyDescent="0.2">
      <c r="A15" s="43">
        <v>1122</v>
      </c>
      <c r="B15" s="41" t="s">
        <v>115</v>
      </c>
      <c r="C15" s="150">
        <v>115979.37</v>
      </c>
      <c r="D15" s="150">
        <v>148798.54</v>
      </c>
      <c r="E15" s="150">
        <v>109450.04000000001</v>
      </c>
      <c r="F15" s="150">
        <v>170631.13</v>
      </c>
      <c r="G15" s="150">
        <v>394600.81000000006</v>
      </c>
    </row>
    <row r="16" spans="1:8" x14ac:dyDescent="0.2">
      <c r="A16" s="193" t="s">
        <v>726</v>
      </c>
      <c r="B16" s="193" t="s">
        <v>727</v>
      </c>
      <c r="C16" s="44">
        <v>10028.200000000001</v>
      </c>
      <c r="D16" s="44">
        <v>20352.2</v>
      </c>
      <c r="E16" s="194">
        <v>10028.200000000001</v>
      </c>
      <c r="F16" s="194">
        <v>18070.439999999999</v>
      </c>
      <c r="G16" s="194">
        <v>18070.439999999999</v>
      </c>
      <c r="H16" s="41" t="s">
        <v>728</v>
      </c>
    </row>
    <row r="17" spans="1:8" x14ac:dyDescent="0.2">
      <c r="A17" s="193" t="s">
        <v>729</v>
      </c>
      <c r="B17" s="193" t="s">
        <v>730</v>
      </c>
      <c r="C17" s="44">
        <v>0</v>
      </c>
      <c r="D17" s="44">
        <v>0</v>
      </c>
      <c r="E17" s="44">
        <v>0</v>
      </c>
      <c r="F17" s="194">
        <v>58534.32</v>
      </c>
      <c r="G17" s="44">
        <v>0</v>
      </c>
    </row>
    <row r="18" spans="1:8" x14ac:dyDescent="0.2">
      <c r="A18" s="193" t="s">
        <v>731</v>
      </c>
      <c r="B18" s="193" t="s">
        <v>732</v>
      </c>
      <c r="C18" s="44">
        <v>7192</v>
      </c>
      <c r="D18" s="44">
        <v>0</v>
      </c>
      <c r="E18" s="44">
        <v>0</v>
      </c>
      <c r="F18" s="194">
        <v>0</v>
      </c>
      <c r="G18" s="44">
        <v>0</v>
      </c>
      <c r="H18" s="41" t="s">
        <v>728</v>
      </c>
    </row>
    <row r="19" spans="1:8" x14ac:dyDescent="0.2">
      <c r="A19" s="195" t="s">
        <v>733</v>
      </c>
      <c r="B19" s="195" t="s">
        <v>734</v>
      </c>
      <c r="C19" s="44">
        <v>10440</v>
      </c>
      <c r="D19" s="44">
        <v>0</v>
      </c>
      <c r="E19" s="44">
        <v>0</v>
      </c>
      <c r="F19" s="194">
        <v>0</v>
      </c>
      <c r="G19" s="44">
        <v>0</v>
      </c>
      <c r="H19" s="41" t="s">
        <v>728</v>
      </c>
    </row>
    <row r="20" spans="1:8" x14ac:dyDescent="0.2">
      <c r="A20" s="195" t="s">
        <v>735</v>
      </c>
      <c r="B20" s="195" t="s">
        <v>736</v>
      </c>
      <c r="C20" s="44">
        <v>0</v>
      </c>
      <c r="D20" s="44">
        <v>0</v>
      </c>
      <c r="E20" s="194">
        <v>0</v>
      </c>
      <c r="F20" s="194">
        <v>0</v>
      </c>
      <c r="G20" s="194">
        <v>271136</v>
      </c>
    </row>
    <row r="21" spans="1:8" x14ac:dyDescent="0.2">
      <c r="A21" s="195" t="s">
        <v>737</v>
      </c>
      <c r="B21" s="195" t="s">
        <v>738</v>
      </c>
      <c r="C21" s="44">
        <v>0</v>
      </c>
      <c r="D21" s="44">
        <v>0</v>
      </c>
      <c r="E21" s="44">
        <v>0</v>
      </c>
      <c r="F21" s="194">
        <v>5707.2</v>
      </c>
      <c r="G21" s="194">
        <v>5707.2</v>
      </c>
    </row>
    <row r="22" spans="1:8" ht="22.5" x14ac:dyDescent="0.2">
      <c r="A22" s="195" t="s">
        <v>739</v>
      </c>
      <c r="B22" s="195" t="s">
        <v>740</v>
      </c>
      <c r="C22" s="44">
        <v>36519.160000000003</v>
      </c>
      <c r="D22" s="44">
        <v>36519.160000000003</v>
      </c>
      <c r="E22" s="194">
        <v>36519.160000000003</v>
      </c>
      <c r="F22" s="44">
        <v>36519.160000000003</v>
      </c>
      <c r="G22" s="44">
        <v>36519.160000000003</v>
      </c>
      <c r="H22" s="196" t="s">
        <v>741</v>
      </c>
    </row>
    <row r="23" spans="1:8" x14ac:dyDescent="0.2">
      <c r="A23" s="195" t="s">
        <v>742</v>
      </c>
      <c r="B23" s="195" t="s">
        <v>743</v>
      </c>
      <c r="C23" s="44">
        <v>0</v>
      </c>
      <c r="D23" s="44">
        <v>11435.76</v>
      </c>
      <c r="E23" s="194">
        <v>11102.67</v>
      </c>
      <c r="F23" s="194">
        <v>0</v>
      </c>
      <c r="G23" s="194">
        <v>11368</v>
      </c>
    </row>
    <row r="24" spans="1:8" x14ac:dyDescent="0.2">
      <c r="A24" s="195" t="s">
        <v>744</v>
      </c>
      <c r="B24" s="195" t="s">
        <v>745</v>
      </c>
      <c r="C24" s="44">
        <v>0</v>
      </c>
      <c r="D24" s="44">
        <v>0</v>
      </c>
      <c r="E24" s="44">
        <v>0</v>
      </c>
      <c r="F24" s="44">
        <v>0</v>
      </c>
      <c r="G24" s="44">
        <v>0</v>
      </c>
    </row>
    <row r="25" spans="1:8" ht="22.5" x14ac:dyDescent="0.2">
      <c r="A25" s="195" t="s">
        <v>746</v>
      </c>
      <c r="B25" s="195" t="s">
        <v>747</v>
      </c>
      <c r="C25" s="44">
        <v>51800.01</v>
      </c>
      <c r="D25" s="44">
        <v>51800.01</v>
      </c>
      <c r="E25" s="194">
        <v>51800.01</v>
      </c>
      <c r="F25" s="194">
        <v>51800.01</v>
      </c>
      <c r="G25" s="194">
        <v>51800.01</v>
      </c>
      <c r="H25" s="196" t="s">
        <v>741</v>
      </c>
    </row>
    <row r="26" spans="1:8" x14ac:dyDescent="0.2">
      <c r="A26" s="195" t="s">
        <v>748</v>
      </c>
      <c r="B26" s="195" t="s">
        <v>749</v>
      </c>
      <c r="C26" s="44">
        <v>0</v>
      </c>
      <c r="D26" s="197">
        <v>28691.41</v>
      </c>
      <c r="E26" s="44">
        <v>0</v>
      </c>
      <c r="F26" s="44">
        <v>0</v>
      </c>
      <c r="G26" s="44">
        <v>0</v>
      </c>
    </row>
    <row r="27" spans="1:8" x14ac:dyDescent="0.2">
      <c r="A27" s="195" t="s">
        <v>750</v>
      </c>
      <c r="B27" s="195" t="s">
        <v>751</v>
      </c>
      <c r="C27" s="44">
        <v>0</v>
      </c>
      <c r="D27" s="44">
        <v>0</v>
      </c>
      <c r="E27" s="44">
        <v>0</v>
      </c>
      <c r="F27" s="44">
        <v>0</v>
      </c>
      <c r="G27" s="44">
        <v>0</v>
      </c>
    </row>
    <row r="28" spans="1:8" x14ac:dyDescent="0.2">
      <c r="A28" s="195" t="s">
        <v>752</v>
      </c>
      <c r="B28" s="195" t="s">
        <v>753</v>
      </c>
      <c r="C28" s="44">
        <v>0</v>
      </c>
      <c r="D28" s="44">
        <v>0</v>
      </c>
      <c r="E28" s="44">
        <v>0</v>
      </c>
      <c r="F28" s="44">
        <v>0</v>
      </c>
      <c r="G28" s="44">
        <v>0</v>
      </c>
    </row>
    <row r="29" spans="1:8" x14ac:dyDescent="0.2">
      <c r="A29" s="43">
        <v>1124</v>
      </c>
      <c r="B29" s="41" t="s">
        <v>116</v>
      </c>
      <c r="C29" s="150">
        <v>3861726.08</v>
      </c>
      <c r="D29" s="150">
        <v>4053002.8800000004</v>
      </c>
      <c r="E29" s="150">
        <v>4735978.8600000003</v>
      </c>
      <c r="F29" s="150">
        <v>4113324.21</v>
      </c>
      <c r="G29" s="150">
        <v>3399037.32</v>
      </c>
    </row>
    <row r="30" spans="1:8" x14ac:dyDescent="0.2">
      <c r="A30" s="193" t="s">
        <v>754</v>
      </c>
      <c r="B30" s="193" t="s">
        <v>755</v>
      </c>
      <c r="C30" s="194">
        <v>3813527.67</v>
      </c>
      <c r="D30" s="197">
        <v>3960309.95</v>
      </c>
      <c r="E30" s="194">
        <v>4550194.13</v>
      </c>
      <c r="F30" s="194">
        <v>3988429.12</v>
      </c>
      <c r="G30" s="194">
        <v>3249509.27</v>
      </c>
      <c r="H30" s="41" t="s">
        <v>756</v>
      </c>
    </row>
    <row r="31" spans="1:8" x14ac:dyDescent="0.2">
      <c r="A31" s="193" t="s">
        <v>757</v>
      </c>
      <c r="B31" s="193" t="s">
        <v>758</v>
      </c>
      <c r="C31" s="194">
        <v>48198.41</v>
      </c>
      <c r="D31" s="197">
        <v>92692.93</v>
      </c>
      <c r="E31" s="194">
        <v>185784.73</v>
      </c>
      <c r="F31" s="194">
        <v>124895.09</v>
      </c>
      <c r="G31" s="194">
        <v>149528.04999999999</v>
      </c>
      <c r="H31" s="41" t="s">
        <v>756</v>
      </c>
    </row>
    <row r="32" spans="1:8" x14ac:dyDescent="0.2">
      <c r="A32" s="43"/>
      <c r="C32" s="44"/>
      <c r="D32" s="44"/>
      <c r="E32" s="44"/>
      <c r="F32" s="44"/>
      <c r="G32" s="44"/>
    </row>
    <row r="33" spans="1:8" x14ac:dyDescent="0.2">
      <c r="A33" s="43"/>
      <c r="C33" s="44"/>
      <c r="D33" s="44"/>
      <c r="E33" s="44"/>
      <c r="F33" s="44"/>
      <c r="G33" s="44"/>
    </row>
    <row r="35" spans="1:8" x14ac:dyDescent="0.2">
      <c r="A35" s="40" t="s">
        <v>117</v>
      </c>
      <c r="B35" s="40"/>
      <c r="C35" s="40"/>
      <c r="D35" s="40"/>
      <c r="E35" s="40"/>
      <c r="F35" s="40"/>
      <c r="G35" s="40"/>
      <c r="H35" s="40"/>
    </row>
    <row r="36" spans="1:8" x14ac:dyDescent="0.2">
      <c r="A36" s="42" t="s">
        <v>105</v>
      </c>
      <c r="B36" s="42" t="s">
        <v>106</v>
      </c>
      <c r="C36" s="42" t="s">
        <v>107</v>
      </c>
      <c r="D36" s="42" t="s">
        <v>118</v>
      </c>
      <c r="E36" s="42" t="s">
        <v>119</v>
      </c>
      <c r="F36" s="42" t="s">
        <v>120</v>
      </c>
      <c r="G36" s="42" t="s">
        <v>121</v>
      </c>
      <c r="H36" s="42" t="s">
        <v>122</v>
      </c>
    </row>
    <row r="37" spans="1:8" x14ac:dyDescent="0.2">
      <c r="A37" s="43">
        <v>1123</v>
      </c>
      <c r="B37" s="41" t="s">
        <v>123</v>
      </c>
      <c r="C37" s="150">
        <v>135280.17000000001</v>
      </c>
      <c r="D37" s="150">
        <v>135280.17000000001</v>
      </c>
      <c r="E37" s="150">
        <v>0</v>
      </c>
      <c r="F37" s="150">
        <v>0</v>
      </c>
      <c r="G37" s="150">
        <v>0</v>
      </c>
    </row>
    <row r="38" spans="1:8" x14ac:dyDescent="0.2">
      <c r="A38" s="198" t="s">
        <v>759</v>
      </c>
      <c r="B38" s="41" t="s">
        <v>760</v>
      </c>
      <c r="C38" s="199">
        <v>5305.63</v>
      </c>
      <c r="D38" s="199">
        <v>5305.63</v>
      </c>
      <c r="E38" s="44"/>
      <c r="F38" s="44"/>
      <c r="G38" s="44"/>
      <c r="H38" s="200" t="s">
        <v>761</v>
      </c>
    </row>
    <row r="39" spans="1:8" x14ac:dyDescent="0.2">
      <c r="A39" s="198" t="s">
        <v>762</v>
      </c>
      <c r="B39" s="41" t="s">
        <v>763</v>
      </c>
      <c r="C39" s="199">
        <v>1419</v>
      </c>
      <c r="D39" s="199">
        <v>1419</v>
      </c>
      <c r="E39" s="44"/>
      <c r="F39" s="44"/>
      <c r="G39" s="44"/>
      <c r="H39" s="200" t="s">
        <v>764</v>
      </c>
    </row>
    <row r="40" spans="1:8" x14ac:dyDescent="0.2">
      <c r="A40" s="198" t="s">
        <v>765</v>
      </c>
      <c r="B40" s="41" t="s">
        <v>766</v>
      </c>
      <c r="C40" s="199">
        <v>4332.82</v>
      </c>
      <c r="D40" s="199">
        <v>4332.82</v>
      </c>
      <c r="E40" s="44"/>
      <c r="F40" s="44"/>
      <c r="G40" s="44"/>
      <c r="H40" s="200" t="s">
        <v>764</v>
      </c>
    </row>
    <row r="41" spans="1:8" x14ac:dyDescent="0.2">
      <c r="A41" s="198" t="s">
        <v>767</v>
      </c>
      <c r="B41" s="41" t="s">
        <v>768</v>
      </c>
      <c r="C41" s="199">
        <v>6191.79</v>
      </c>
      <c r="D41" s="199">
        <v>6191.79</v>
      </c>
      <c r="E41" s="44"/>
      <c r="F41" s="44"/>
      <c r="G41" s="44"/>
      <c r="H41" s="200" t="s">
        <v>764</v>
      </c>
    </row>
    <row r="42" spans="1:8" x14ac:dyDescent="0.2">
      <c r="A42" s="198" t="s">
        <v>769</v>
      </c>
      <c r="B42" s="41" t="s">
        <v>770</v>
      </c>
      <c r="C42" s="199">
        <v>2100</v>
      </c>
      <c r="D42" s="199">
        <v>2100</v>
      </c>
      <c r="E42" s="44"/>
      <c r="F42" s="44"/>
      <c r="G42" s="44"/>
      <c r="H42" s="200" t="s">
        <v>764</v>
      </c>
    </row>
    <row r="43" spans="1:8" x14ac:dyDescent="0.2">
      <c r="A43" s="198" t="s">
        <v>771</v>
      </c>
      <c r="B43" s="41" t="s">
        <v>772</v>
      </c>
      <c r="C43" s="199">
        <v>292.19</v>
      </c>
      <c r="D43" s="199">
        <v>292.19</v>
      </c>
      <c r="E43" s="44"/>
      <c r="F43" s="44"/>
      <c r="G43" s="44"/>
      <c r="H43" s="200" t="s">
        <v>764</v>
      </c>
    </row>
    <row r="44" spans="1:8" x14ac:dyDescent="0.2">
      <c r="A44" s="198" t="s">
        <v>773</v>
      </c>
      <c r="B44" s="41" t="s">
        <v>774</v>
      </c>
      <c r="C44" s="199">
        <v>11984.9</v>
      </c>
      <c r="D44" s="199">
        <v>11984.9</v>
      </c>
      <c r="E44" s="44"/>
      <c r="F44" s="44"/>
      <c r="G44" s="44"/>
      <c r="H44" s="200" t="s">
        <v>764</v>
      </c>
    </row>
    <row r="45" spans="1:8" x14ac:dyDescent="0.2">
      <c r="A45" s="198" t="s">
        <v>775</v>
      </c>
      <c r="B45" s="41" t="s">
        <v>776</v>
      </c>
      <c r="C45" s="199">
        <v>8029.82</v>
      </c>
      <c r="D45" s="199">
        <v>8029.82</v>
      </c>
      <c r="E45" s="44"/>
      <c r="F45" s="44"/>
      <c r="G45" s="44"/>
      <c r="H45" s="200" t="s">
        <v>764</v>
      </c>
    </row>
    <row r="46" spans="1:8" x14ac:dyDescent="0.2">
      <c r="A46" s="198" t="s">
        <v>777</v>
      </c>
      <c r="B46" s="41" t="s">
        <v>778</v>
      </c>
      <c r="C46" s="199">
        <v>34.369999999999997</v>
      </c>
      <c r="D46" s="199">
        <v>34.369999999999997</v>
      </c>
      <c r="E46" s="44"/>
      <c r="F46" s="44"/>
      <c r="G46" s="44"/>
      <c r="H46" s="200" t="s">
        <v>764</v>
      </c>
    </row>
    <row r="47" spans="1:8" x14ac:dyDescent="0.2">
      <c r="A47" s="198" t="s">
        <v>779</v>
      </c>
      <c r="B47" s="41" t="s">
        <v>780</v>
      </c>
      <c r="C47" s="199">
        <v>46.11</v>
      </c>
      <c r="D47" s="199">
        <v>46.11</v>
      </c>
      <c r="E47" s="44"/>
      <c r="F47" s="44"/>
      <c r="G47" s="44"/>
      <c r="H47" s="200" t="s">
        <v>764</v>
      </c>
    </row>
    <row r="48" spans="1:8" x14ac:dyDescent="0.2">
      <c r="A48" s="198" t="s">
        <v>781</v>
      </c>
      <c r="B48" s="41" t="s">
        <v>782</v>
      </c>
      <c r="C48" s="199">
        <v>100</v>
      </c>
      <c r="D48" s="199">
        <v>100</v>
      </c>
      <c r="E48" s="44"/>
      <c r="F48" s="44"/>
      <c r="G48" s="44"/>
      <c r="H48" s="200" t="s">
        <v>764</v>
      </c>
    </row>
    <row r="49" spans="1:8" x14ac:dyDescent="0.2">
      <c r="A49" s="198" t="s">
        <v>783</v>
      </c>
      <c r="B49" s="41" t="s">
        <v>784</v>
      </c>
      <c r="C49" s="199">
        <v>4175.92</v>
      </c>
      <c r="D49" s="199">
        <v>4175.92</v>
      </c>
      <c r="E49" s="44"/>
      <c r="F49" s="44"/>
      <c r="G49" s="44"/>
      <c r="H49" s="200" t="s">
        <v>764</v>
      </c>
    </row>
    <row r="50" spans="1:8" ht="22.5" x14ac:dyDescent="0.2">
      <c r="A50" s="198" t="s">
        <v>785</v>
      </c>
      <c r="B50" s="41" t="s">
        <v>786</v>
      </c>
      <c r="C50" s="199">
        <v>2500</v>
      </c>
      <c r="D50" s="199">
        <v>2500</v>
      </c>
      <c r="E50" s="44"/>
      <c r="F50" s="44"/>
      <c r="G50" s="44"/>
      <c r="H50" s="200" t="s">
        <v>787</v>
      </c>
    </row>
    <row r="51" spans="1:8" ht="22.5" x14ac:dyDescent="0.2">
      <c r="A51" s="198" t="s">
        <v>788</v>
      </c>
      <c r="B51" s="41" t="s">
        <v>789</v>
      </c>
      <c r="C51" s="199">
        <v>2642.73</v>
      </c>
      <c r="D51" s="199">
        <v>2642.73</v>
      </c>
      <c r="E51" s="44"/>
      <c r="F51" s="44"/>
      <c r="G51" s="44"/>
      <c r="H51" s="200" t="s">
        <v>787</v>
      </c>
    </row>
    <row r="52" spans="1:8" ht="22.5" x14ac:dyDescent="0.2">
      <c r="A52" s="198" t="s">
        <v>790</v>
      </c>
      <c r="B52" s="41" t="s">
        <v>791</v>
      </c>
      <c r="C52" s="199">
        <v>2776.3</v>
      </c>
      <c r="D52" s="199">
        <v>2776.3</v>
      </c>
      <c r="E52" s="44"/>
      <c r="F52" s="44"/>
      <c r="G52" s="44"/>
      <c r="H52" s="200" t="s">
        <v>787</v>
      </c>
    </row>
    <row r="53" spans="1:8" ht="22.5" x14ac:dyDescent="0.2">
      <c r="A53" s="198" t="s">
        <v>792</v>
      </c>
      <c r="B53" s="41" t="s">
        <v>793</v>
      </c>
      <c r="C53" s="199">
        <v>16322.42</v>
      </c>
      <c r="D53" s="199">
        <v>16322.42</v>
      </c>
      <c r="E53" s="44"/>
      <c r="F53" s="44"/>
      <c r="G53" s="44"/>
      <c r="H53" s="200" t="s">
        <v>787</v>
      </c>
    </row>
    <row r="54" spans="1:8" ht="22.5" x14ac:dyDescent="0.2">
      <c r="A54" s="198" t="s">
        <v>794</v>
      </c>
      <c r="B54" s="41" t="s">
        <v>795</v>
      </c>
      <c r="C54" s="199">
        <v>250</v>
      </c>
      <c r="D54" s="199">
        <v>250</v>
      </c>
      <c r="E54" s="44"/>
      <c r="F54" s="44"/>
      <c r="G54" s="44"/>
      <c r="H54" s="200" t="s">
        <v>787</v>
      </c>
    </row>
    <row r="55" spans="1:8" ht="22.5" x14ac:dyDescent="0.2">
      <c r="A55" s="198" t="s">
        <v>796</v>
      </c>
      <c r="B55" s="41" t="s">
        <v>797</v>
      </c>
      <c r="C55" s="199">
        <v>250.01</v>
      </c>
      <c r="D55" s="199">
        <v>250.01</v>
      </c>
      <c r="E55" s="44"/>
      <c r="F55" s="44"/>
      <c r="G55" s="44"/>
      <c r="H55" s="200" t="s">
        <v>787</v>
      </c>
    </row>
    <row r="56" spans="1:8" ht="22.5" x14ac:dyDescent="0.2">
      <c r="A56" s="198" t="s">
        <v>798</v>
      </c>
      <c r="B56" s="41" t="s">
        <v>799</v>
      </c>
      <c r="C56" s="199">
        <v>43</v>
      </c>
      <c r="D56" s="199">
        <v>43</v>
      </c>
      <c r="E56" s="44"/>
      <c r="F56" s="44"/>
      <c r="G56" s="44"/>
      <c r="H56" s="200" t="s">
        <v>787</v>
      </c>
    </row>
    <row r="57" spans="1:8" ht="22.5" x14ac:dyDescent="0.2">
      <c r="A57" s="198" t="s">
        <v>800</v>
      </c>
      <c r="B57" s="41" t="s">
        <v>801</v>
      </c>
      <c r="C57" s="199">
        <v>7926</v>
      </c>
      <c r="D57" s="199">
        <v>7926</v>
      </c>
      <c r="E57" s="44"/>
      <c r="F57" s="44"/>
      <c r="G57" s="44"/>
      <c r="H57" s="200" t="s">
        <v>787</v>
      </c>
    </row>
    <row r="58" spans="1:8" ht="22.5" x14ac:dyDescent="0.2">
      <c r="A58" s="198" t="s">
        <v>802</v>
      </c>
      <c r="B58" s="41" t="s">
        <v>803</v>
      </c>
      <c r="C58" s="199">
        <v>418.26</v>
      </c>
      <c r="D58" s="199">
        <v>418.26</v>
      </c>
      <c r="E58" s="44"/>
      <c r="F58" s="44"/>
      <c r="G58" s="44"/>
      <c r="H58" s="200" t="s">
        <v>787</v>
      </c>
    </row>
    <row r="59" spans="1:8" ht="22.5" x14ac:dyDescent="0.2">
      <c r="A59" s="198" t="s">
        <v>804</v>
      </c>
      <c r="B59" s="41" t="s">
        <v>805</v>
      </c>
      <c r="C59" s="199">
        <v>1049.04</v>
      </c>
      <c r="D59" s="199">
        <v>1049.04</v>
      </c>
      <c r="E59" s="44"/>
      <c r="F59" s="44"/>
      <c r="G59" s="44"/>
      <c r="H59" s="200" t="s">
        <v>787</v>
      </c>
    </row>
    <row r="60" spans="1:8" ht="22.5" x14ac:dyDescent="0.2">
      <c r="A60" s="198" t="s">
        <v>806</v>
      </c>
      <c r="B60" s="41" t="s">
        <v>807</v>
      </c>
      <c r="C60" s="199">
        <v>431.55</v>
      </c>
      <c r="D60" s="199">
        <v>431.55</v>
      </c>
      <c r="E60" s="44"/>
      <c r="F60" s="44"/>
      <c r="G60" s="44"/>
      <c r="H60" s="200" t="s">
        <v>787</v>
      </c>
    </row>
    <row r="61" spans="1:8" ht="22.5" x14ac:dyDescent="0.2">
      <c r="A61" s="198" t="s">
        <v>808</v>
      </c>
      <c r="B61" s="41" t="s">
        <v>809</v>
      </c>
      <c r="C61" s="199">
        <v>1462.13</v>
      </c>
      <c r="D61" s="199">
        <v>1462.13</v>
      </c>
      <c r="E61" s="44"/>
      <c r="F61" s="44"/>
      <c r="G61" s="44"/>
      <c r="H61" s="200" t="s">
        <v>787</v>
      </c>
    </row>
    <row r="62" spans="1:8" ht="22.5" x14ac:dyDescent="0.2">
      <c r="A62" s="198" t="s">
        <v>810</v>
      </c>
      <c r="B62" s="41" t="s">
        <v>811</v>
      </c>
      <c r="C62" s="199">
        <v>439.8</v>
      </c>
      <c r="D62" s="199">
        <v>439.8</v>
      </c>
      <c r="E62" s="44"/>
      <c r="F62" s="44"/>
      <c r="G62" s="44"/>
      <c r="H62" s="200" t="s">
        <v>787</v>
      </c>
    </row>
    <row r="63" spans="1:8" ht="22.5" x14ac:dyDescent="0.2">
      <c r="A63" s="198" t="s">
        <v>812</v>
      </c>
      <c r="B63" s="41" t="s">
        <v>813</v>
      </c>
      <c r="C63" s="199">
        <v>693.45</v>
      </c>
      <c r="D63" s="199">
        <v>693.45</v>
      </c>
      <c r="E63" s="44"/>
      <c r="F63" s="44"/>
      <c r="G63" s="44"/>
      <c r="H63" s="200" t="s">
        <v>787</v>
      </c>
    </row>
    <row r="64" spans="1:8" ht="22.5" x14ac:dyDescent="0.2">
      <c r="A64" s="198" t="s">
        <v>814</v>
      </c>
      <c r="B64" s="41" t="s">
        <v>815</v>
      </c>
      <c r="C64" s="199">
        <v>119.1</v>
      </c>
      <c r="D64" s="199">
        <v>119.1</v>
      </c>
      <c r="E64" s="44"/>
      <c r="F64" s="44"/>
      <c r="G64" s="44"/>
      <c r="H64" s="200" t="s">
        <v>787</v>
      </c>
    </row>
    <row r="65" spans="1:8" ht="22.5" x14ac:dyDescent="0.2">
      <c r="A65" s="198" t="s">
        <v>816</v>
      </c>
      <c r="B65" s="41" t="s">
        <v>817</v>
      </c>
      <c r="C65" s="199">
        <v>179.1</v>
      </c>
      <c r="D65" s="199">
        <v>179.1</v>
      </c>
      <c r="E65" s="44"/>
      <c r="F65" s="44"/>
      <c r="G65" s="44"/>
      <c r="H65" s="200" t="s">
        <v>787</v>
      </c>
    </row>
    <row r="66" spans="1:8" ht="22.5" x14ac:dyDescent="0.2">
      <c r="A66" s="198" t="s">
        <v>818</v>
      </c>
      <c r="B66" s="41" t="s">
        <v>819</v>
      </c>
      <c r="C66" s="199">
        <v>232.37</v>
      </c>
      <c r="D66" s="199">
        <v>232.37</v>
      </c>
      <c r="E66" s="44"/>
      <c r="F66" s="44"/>
      <c r="G66" s="44"/>
      <c r="H66" s="200" t="s">
        <v>787</v>
      </c>
    </row>
    <row r="67" spans="1:8" ht="22.5" x14ac:dyDescent="0.2">
      <c r="A67" s="198" t="s">
        <v>820</v>
      </c>
      <c r="B67" s="41" t="s">
        <v>821</v>
      </c>
      <c r="C67" s="199">
        <v>215.78</v>
      </c>
      <c r="D67" s="199">
        <v>215.78</v>
      </c>
      <c r="E67" s="44"/>
      <c r="F67" s="44"/>
      <c r="G67" s="44"/>
      <c r="H67" s="200" t="s">
        <v>787</v>
      </c>
    </row>
    <row r="68" spans="1:8" ht="22.5" x14ac:dyDescent="0.2">
      <c r="A68" s="198" t="s">
        <v>822</v>
      </c>
      <c r="B68" s="41" t="s">
        <v>823</v>
      </c>
      <c r="C68" s="199">
        <v>5000</v>
      </c>
      <c r="D68" s="199">
        <v>5000</v>
      </c>
      <c r="E68" s="44"/>
      <c r="F68" s="44"/>
      <c r="G68" s="44"/>
      <c r="H68" s="200" t="s">
        <v>787</v>
      </c>
    </row>
    <row r="69" spans="1:8" ht="22.5" x14ac:dyDescent="0.2">
      <c r="A69" s="198" t="s">
        <v>824</v>
      </c>
      <c r="B69" s="41" t="s">
        <v>825</v>
      </c>
      <c r="C69" s="199">
        <v>13747</v>
      </c>
      <c r="D69" s="199">
        <v>13747</v>
      </c>
      <c r="E69" s="44"/>
      <c r="F69" s="44"/>
      <c r="G69" s="44"/>
      <c r="H69" s="200" t="s">
        <v>787</v>
      </c>
    </row>
    <row r="70" spans="1:8" ht="22.5" x14ac:dyDescent="0.2">
      <c r="A70" s="198" t="s">
        <v>826</v>
      </c>
      <c r="B70" s="41" t="s">
        <v>827</v>
      </c>
      <c r="C70" s="199">
        <v>2389.04</v>
      </c>
      <c r="D70" s="199">
        <v>2389.04</v>
      </c>
      <c r="E70" s="44"/>
      <c r="F70" s="44"/>
      <c r="G70" s="44"/>
      <c r="H70" s="200" t="s">
        <v>787</v>
      </c>
    </row>
    <row r="71" spans="1:8" ht="22.5" x14ac:dyDescent="0.2">
      <c r="A71" s="198" t="s">
        <v>828</v>
      </c>
      <c r="B71" s="41" t="s">
        <v>829</v>
      </c>
      <c r="C71" s="199">
        <v>1815.5</v>
      </c>
      <c r="D71" s="199">
        <v>1815.5</v>
      </c>
      <c r="E71" s="44"/>
      <c r="F71" s="44"/>
      <c r="G71" s="44"/>
      <c r="H71" s="200" t="s">
        <v>787</v>
      </c>
    </row>
    <row r="72" spans="1:8" ht="22.5" x14ac:dyDescent="0.2">
      <c r="A72" s="198" t="s">
        <v>830</v>
      </c>
      <c r="B72" s="41" t="s">
        <v>831</v>
      </c>
      <c r="C72" s="199">
        <v>1528.03</v>
      </c>
      <c r="D72" s="199">
        <v>1528.03</v>
      </c>
      <c r="E72" s="44"/>
      <c r="F72" s="44"/>
      <c r="G72" s="44"/>
      <c r="H72" s="200" t="s">
        <v>787</v>
      </c>
    </row>
    <row r="73" spans="1:8" ht="22.5" x14ac:dyDescent="0.2">
      <c r="A73" s="198" t="s">
        <v>832</v>
      </c>
      <c r="B73" s="41" t="s">
        <v>833</v>
      </c>
      <c r="C73" s="199">
        <v>2961.59</v>
      </c>
      <c r="D73" s="199">
        <v>2961.59</v>
      </c>
      <c r="E73" s="44"/>
      <c r="F73" s="44"/>
      <c r="G73" s="44"/>
      <c r="H73" s="200" t="s">
        <v>787</v>
      </c>
    </row>
    <row r="74" spans="1:8" ht="22.5" x14ac:dyDescent="0.2">
      <c r="A74" s="198" t="s">
        <v>834</v>
      </c>
      <c r="B74" s="41" t="s">
        <v>835</v>
      </c>
      <c r="C74" s="199">
        <v>367.75</v>
      </c>
      <c r="D74" s="199">
        <v>367.75</v>
      </c>
      <c r="E74" s="44"/>
      <c r="F74" s="44"/>
      <c r="G74" s="44"/>
      <c r="H74" s="200" t="s">
        <v>787</v>
      </c>
    </row>
    <row r="75" spans="1:8" ht="22.5" x14ac:dyDescent="0.2">
      <c r="A75" s="198" t="s">
        <v>836</v>
      </c>
      <c r="B75" s="41" t="s">
        <v>837</v>
      </c>
      <c r="C75" s="199">
        <v>546.04999999999995</v>
      </c>
      <c r="D75" s="199">
        <v>546.04999999999995</v>
      </c>
      <c r="E75" s="44"/>
      <c r="F75" s="44"/>
      <c r="G75" s="44"/>
      <c r="H75" s="200" t="s">
        <v>787</v>
      </c>
    </row>
    <row r="76" spans="1:8" ht="22.5" x14ac:dyDescent="0.2">
      <c r="A76" s="198" t="s">
        <v>838</v>
      </c>
      <c r="B76" s="41" t="s">
        <v>839</v>
      </c>
      <c r="C76" s="199">
        <v>3015.53</v>
      </c>
      <c r="D76" s="199">
        <v>3015.53</v>
      </c>
      <c r="E76" s="44"/>
      <c r="F76" s="44"/>
      <c r="G76" s="44"/>
      <c r="H76" s="200" t="s">
        <v>787</v>
      </c>
    </row>
    <row r="77" spans="1:8" ht="22.5" x14ac:dyDescent="0.2">
      <c r="A77" s="198" t="s">
        <v>840</v>
      </c>
      <c r="B77" s="41" t="s">
        <v>841</v>
      </c>
      <c r="C77" s="199">
        <v>1894.63</v>
      </c>
      <c r="D77" s="199">
        <v>1894.63</v>
      </c>
      <c r="E77" s="44"/>
      <c r="F77" s="44"/>
      <c r="G77" s="44"/>
      <c r="H77" s="200" t="s">
        <v>787</v>
      </c>
    </row>
    <row r="78" spans="1:8" ht="22.5" x14ac:dyDescent="0.2">
      <c r="A78" s="198" t="s">
        <v>842</v>
      </c>
      <c r="B78" s="41" t="s">
        <v>843</v>
      </c>
      <c r="C78" s="199">
        <v>871.29</v>
      </c>
      <c r="D78" s="199">
        <v>871.29</v>
      </c>
      <c r="E78" s="44"/>
      <c r="F78" s="44"/>
      <c r="G78" s="44"/>
      <c r="H78" s="200" t="s">
        <v>787</v>
      </c>
    </row>
    <row r="79" spans="1:8" ht="22.5" x14ac:dyDescent="0.2">
      <c r="A79" s="198" t="s">
        <v>844</v>
      </c>
      <c r="B79" s="41" t="s">
        <v>845</v>
      </c>
      <c r="C79" s="199">
        <v>515.61</v>
      </c>
      <c r="D79" s="199">
        <v>515.61</v>
      </c>
      <c r="E79" s="44"/>
      <c r="F79" s="44"/>
      <c r="G79" s="44"/>
      <c r="H79" s="200" t="s">
        <v>787</v>
      </c>
    </row>
    <row r="80" spans="1:8" ht="22.5" x14ac:dyDescent="0.2">
      <c r="A80" s="198" t="s">
        <v>846</v>
      </c>
      <c r="B80" s="41" t="s">
        <v>847</v>
      </c>
      <c r="C80" s="199">
        <v>85.58</v>
      </c>
      <c r="D80" s="199">
        <v>85.58</v>
      </c>
      <c r="E80" s="44"/>
      <c r="F80" s="44"/>
      <c r="G80" s="44"/>
      <c r="H80" s="200" t="s">
        <v>787</v>
      </c>
    </row>
    <row r="81" spans="1:8" ht="22.5" x14ac:dyDescent="0.2">
      <c r="A81" s="198" t="s">
        <v>848</v>
      </c>
      <c r="B81" s="41" t="s">
        <v>849</v>
      </c>
      <c r="C81" s="199">
        <v>947.6</v>
      </c>
      <c r="D81" s="199">
        <v>947.6</v>
      </c>
      <c r="E81" s="44"/>
      <c r="F81" s="44"/>
      <c r="G81" s="44"/>
      <c r="H81" s="200" t="s">
        <v>787</v>
      </c>
    </row>
    <row r="82" spans="1:8" ht="22.5" x14ac:dyDescent="0.2">
      <c r="A82" s="198" t="s">
        <v>850</v>
      </c>
      <c r="B82" s="41" t="s">
        <v>851</v>
      </c>
      <c r="C82" s="199">
        <v>2000</v>
      </c>
      <c r="D82" s="199">
        <v>2000</v>
      </c>
      <c r="E82" s="44"/>
      <c r="F82" s="44"/>
      <c r="G82" s="44"/>
      <c r="H82" s="200" t="s">
        <v>787</v>
      </c>
    </row>
    <row r="83" spans="1:8" ht="22.5" x14ac:dyDescent="0.2">
      <c r="A83" s="198" t="s">
        <v>852</v>
      </c>
      <c r="B83" s="41" t="s">
        <v>853</v>
      </c>
      <c r="C83" s="199">
        <v>431.55</v>
      </c>
      <c r="D83" s="199">
        <v>431.55</v>
      </c>
      <c r="E83" s="44"/>
      <c r="F83" s="44"/>
      <c r="G83" s="44"/>
      <c r="H83" s="200" t="s">
        <v>787</v>
      </c>
    </row>
    <row r="84" spans="1:8" ht="22.5" x14ac:dyDescent="0.2">
      <c r="A84" s="198" t="s">
        <v>854</v>
      </c>
      <c r="B84" s="41" t="s">
        <v>855</v>
      </c>
      <c r="C84" s="199">
        <v>845.91</v>
      </c>
      <c r="D84" s="199">
        <v>845.91</v>
      </c>
      <c r="E84" s="44"/>
      <c r="F84" s="44"/>
      <c r="G84" s="44"/>
      <c r="H84" s="200" t="s">
        <v>787</v>
      </c>
    </row>
    <row r="85" spans="1:8" ht="22.5" x14ac:dyDescent="0.2">
      <c r="A85" s="198" t="s">
        <v>856</v>
      </c>
      <c r="B85" s="41" t="s">
        <v>857</v>
      </c>
      <c r="C85" s="199">
        <v>1051.83</v>
      </c>
      <c r="D85" s="199">
        <v>1051.83</v>
      </c>
      <c r="E85" s="44"/>
      <c r="F85" s="44"/>
      <c r="G85" s="44"/>
      <c r="H85" s="200" t="s">
        <v>787</v>
      </c>
    </row>
    <row r="86" spans="1:8" ht="22.5" x14ac:dyDescent="0.2">
      <c r="A86" s="198" t="s">
        <v>858</v>
      </c>
      <c r="B86" s="41" t="s">
        <v>859</v>
      </c>
      <c r="C86" s="199">
        <v>215.78</v>
      </c>
      <c r="D86" s="199">
        <v>215.78</v>
      </c>
      <c r="E86" s="44"/>
      <c r="F86" s="44"/>
      <c r="G86" s="44"/>
      <c r="H86" s="200" t="s">
        <v>787</v>
      </c>
    </row>
    <row r="87" spans="1:8" ht="22.5" x14ac:dyDescent="0.2">
      <c r="A87" s="198" t="s">
        <v>860</v>
      </c>
      <c r="B87" s="41" t="s">
        <v>861</v>
      </c>
      <c r="C87" s="199">
        <v>215.78</v>
      </c>
      <c r="D87" s="199">
        <v>215.78</v>
      </c>
      <c r="E87" s="44"/>
      <c r="F87" s="44"/>
      <c r="G87" s="44"/>
      <c r="H87" s="200" t="s">
        <v>787</v>
      </c>
    </row>
    <row r="88" spans="1:8" ht="22.5" x14ac:dyDescent="0.2">
      <c r="A88" s="198" t="s">
        <v>862</v>
      </c>
      <c r="B88" s="41" t="s">
        <v>863</v>
      </c>
      <c r="C88" s="199">
        <v>600</v>
      </c>
      <c r="D88" s="199">
        <v>600</v>
      </c>
      <c r="E88" s="44"/>
      <c r="F88" s="44"/>
      <c r="G88" s="44"/>
      <c r="H88" s="200" t="s">
        <v>787</v>
      </c>
    </row>
    <row r="89" spans="1:8" ht="22.5" x14ac:dyDescent="0.2">
      <c r="A89" s="198" t="s">
        <v>864</v>
      </c>
      <c r="B89" s="41" t="s">
        <v>865</v>
      </c>
      <c r="C89" s="199">
        <v>600</v>
      </c>
      <c r="D89" s="199">
        <v>600</v>
      </c>
      <c r="E89" s="44"/>
      <c r="F89" s="44"/>
      <c r="G89" s="44"/>
      <c r="H89" s="200" t="s">
        <v>787</v>
      </c>
    </row>
    <row r="90" spans="1:8" ht="22.5" x14ac:dyDescent="0.2">
      <c r="A90" s="198" t="s">
        <v>866</v>
      </c>
      <c r="B90" s="41" t="s">
        <v>867</v>
      </c>
      <c r="C90" s="199">
        <v>600</v>
      </c>
      <c r="D90" s="199">
        <v>600</v>
      </c>
      <c r="E90" s="44"/>
      <c r="F90" s="44"/>
      <c r="G90" s="44"/>
      <c r="H90" s="200" t="s">
        <v>787</v>
      </c>
    </row>
    <row r="91" spans="1:8" ht="22.5" x14ac:dyDescent="0.2">
      <c r="A91" s="198" t="s">
        <v>868</v>
      </c>
      <c r="B91" s="41" t="s">
        <v>869</v>
      </c>
      <c r="C91" s="199">
        <v>1089.28</v>
      </c>
      <c r="D91" s="199">
        <v>1089.28</v>
      </c>
      <c r="E91" s="44"/>
      <c r="F91" s="44"/>
      <c r="G91" s="44"/>
      <c r="H91" s="200" t="s">
        <v>787</v>
      </c>
    </row>
    <row r="92" spans="1:8" ht="22.5" x14ac:dyDescent="0.2">
      <c r="A92" s="198" t="s">
        <v>870</v>
      </c>
      <c r="B92" s="41" t="s">
        <v>871</v>
      </c>
      <c r="C92" s="199">
        <v>56.25</v>
      </c>
      <c r="D92" s="199">
        <v>56.25</v>
      </c>
      <c r="E92" s="44"/>
      <c r="F92" s="44"/>
      <c r="G92" s="44"/>
      <c r="H92" s="200" t="s">
        <v>787</v>
      </c>
    </row>
    <row r="93" spans="1:8" ht="22.5" x14ac:dyDescent="0.2">
      <c r="A93" s="198" t="s">
        <v>872</v>
      </c>
      <c r="B93" s="41" t="s">
        <v>873</v>
      </c>
      <c r="C93" s="199">
        <v>600</v>
      </c>
      <c r="D93" s="199">
        <v>600</v>
      </c>
      <c r="E93" s="44"/>
      <c r="F93" s="44"/>
      <c r="G93" s="44"/>
      <c r="H93" s="200" t="s">
        <v>787</v>
      </c>
    </row>
    <row r="94" spans="1:8" ht="22.5" x14ac:dyDescent="0.2">
      <c r="A94" s="198" t="s">
        <v>874</v>
      </c>
      <c r="B94" s="41" t="s">
        <v>875</v>
      </c>
      <c r="C94" s="199">
        <v>23</v>
      </c>
      <c r="D94" s="199">
        <v>23</v>
      </c>
      <c r="E94" s="44"/>
      <c r="F94" s="44"/>
      <c r="G94" s="44"/>
      <c r="H94" s="200" t="s">
        <v>787</v>
      </c>
    </row>
    <row r="95" spans="1:8" ht="22.5" x14ac:dyDescent="0.2">
      <c r="A95" s="198" t="s">
        <v>876</v>
      </c>
      <c r="B95" s="41" t="s">
        <v>877</v>
      </c>
      <c r="C95" s="199">
        <v>600</v>
      </c>
      <c r="D95" s="199">
        <v>600</v>
      </c>
      <c r="E95" s="44"/>
      <c r="F95" s="44"/>
      <c r="G95" s="44"/>
      <c r="H95" s="200" t="s">
        <v>787</v>
      </c>
    </row>
    <row r="96" spans="1:8" ht="22.5" x14ac:dyDescent="0.2">
      <c r="A96" s="198" t="s">
        <v>878</v>
      </c>
      <c r="B96" s="41" t="s">
        <v>879</v>
      </c>
      <c r="C96" s="199">
        <v>2599.2800000000002</v>
      </c>
      <c r="D96" s="199">
        <v>2599.2800000000002</v>
      </c>
      <c r="E96" s="44"/>
      <c r="F96" s="44"/>
      <c r="G96" s="44"/>
      <c r="H96" s="200" t="s">
        <v>787</v>
      </c>
    </row>
    <row r="97" spans="1:8" ht="22.5" x14ac:dyDescent="0.2">
      <c r="A97" s="198" t="s">
        <v>880</v>
      </c>
      <c r="B97" s="41" t="s">
        <v>881</v>
      </c>
      <c r="C97" s="199">
        <v>77.06</v>
      </c>
      <c r="D97" s="199">
        <v>77.06</v>
      </c>
      <c r="E97" s="44"/>
      <c r="F97" s="44"/>
      <c r="G97" s="44"/>
      <c r="H97" s="200" t="s">
        <v>787</v>
      </c>
    </row>
    <row r="98" spans="1:8" ht="22.5" x14ac:dyDescent="0.2">
      <c r="A98" s="198" t="s">
        <v>882</v>
      </c>
      <c r="B98" s="41" t="s">
        <v>883</v>
      </c>
      <c r="C98" s="199">
        <v>55.6</v>
      </c>
      <c r="D98" s="199">
        <v>55.6</v>
      </c>
      <c r="E98" s="44"/>
      <c r="F98" s="44"/>
      <c r="G98" s="44"/>
      <c r="H98" s="200" t="s">
        <v>787</v>
      </c>
    </row>
    <row r="99" spans="1:8" ht="22.5" x14ac:dyDescent="0.2">
      <c r="A99" s="198" t="s">
        <v>884</v>
      </c>
      <c r="B99" s="41" t="s">
        <v>885</v>
      </c>
      <c r="C99" s="199">
        <v>63.2</v>
      </c>
      <c r="D99" s="199">
        <v>63.2</v>
      </c>
      <c r="E99" s="44"/>
      <c r="F99" s="44"/>
      <c r="G99" s="44"/>
      <c r="H99" s="200" t="s">
        <v>787</v>
      </c>
    </row>
    <row r="100" spans="1:8" ht="22.5" x14ac:dyDescent="0.2">
      <c r="A100" s="198" t="s">
        <v>886</v>
      </c>
      <c r="B100" s="41" t="s">
        <v>887</v>
      </c>
      <c r="C100" s="199">
        <v>3945.78</v>
      </c>
      <c r="D100" s="199">
        <v>3945.78</v>
      </c>
      <c r="E100" s="44"/>
      <c r="F100" s="44"/>
      <c r="G100" s="44"/>
      <c r="H100" s="200" t="s">
        <v>787</v>
      </c>
    </row>
    <row r="101" spans="1:8" ht="22.5" x14ac:dyDescent="0.2">
      <c r="A101" s="198" t="s">
        <v>888</v>
      </c>
      <c r="B101" s="41" t="s">
        <v>889</v>
      </c>
      <c r="C101" s="199">
        <v>807.36</v>
      </c>
      <c r="D101" s="199">
        <v>807.36</v>
      </c>
      <c r="E101" s="44"/>
      <c r="F101" s="44"/>
      <c r="G101" s="44"/>
      <c r="H101" s="200" t="s">
        <v>787</v>
      </c>
    </row>
    <row r="102" spans="1:8" ht="22.5" x14ac:dyDescent="0.2">
      <c r="A102" s="198" t="s">
        <v>890</v>
      </c>
      <c r="B102" s="41" t="s">
        <v>891</v>
      </c>
      <c r="C102" s="199">
        <v>200</v>
      </c>
      <c r="D102" s="199">
        <v>200</v>
      </c>
      <c r="E102" s="44"/>
      <c r="F102" s="44"/>
      <c r="G102" s="44"/>
      <c r="H102" s="200" t="s">
        <v>787</v>
      </c>
    </row>
    <row r="103" spans="1:8" ht="22.5" x14ac:dyDescent="0.2">
      <c r="A103" s="198" t="s">
        <v>892</v>
      </c>
      <c r="B103" s="41" t="s">
        <v>893</v>
      </c>
      <c r="C103" s="199">
        <v>953.72</v>
      </c>
      <c r="D103" s="199">
        <v>953.72</v>
      </c>
      <c r="E103" s="44"/>
      <c r="F103" s="44"/>
      <c r="G103" s="44"/>
      <c r="H103" s="200" t="s">
        <v>787</v>
      </c>
    </row>
    <row r="104" spans="1:8" x14ac:dyDescent="0.2">
      <c r="A104" s="43">
        <v>1125</v>
      </c>
      <c r="B104" s="41" t="s">
        <v>124</v>
      </c>
      <c r="C104" s="44">
        <v>0</v>
      </c>
      <c r="D104" s="44">
        <v>0</v>
      </c>
      <c r="E104" s="44">
        <v>0</v>
      </c>
      <c r="F104" s="44">
        <v>0</v>
      </c>
      <c r="G104" s="44">
        <v>0</v>
      </c>
    </row>
    <row r="105" spans="1:8" x14ac:dyDescent="0.2">
      <c r="A105" s="45">
        <v>1126</v>
      </c>
      <c r="B105" s="46" t="s">
        <v>125</v>
      </c>
      <c r="C105" s="44">
        <v>0</v>
      </c>
      <c r="D105" s="44">
        <v>0</v>
      </c>
      <c r="E105" s="44">
        <v>0</v>
      </c>
      <c r="F105" s="44">
        <v>0</v>
      </c>
      <c r="G105" s="44">
        <v>0</v>
      </c>
    </row>
    <row r="106" spans="1:8" x14ac:dyDescent="0.2">
      <c r="A106" s="45">
        <v>1129</v>
      </c>
      <c r="B106" s="46" t="s">
        <v>126</v>
      </c>
      <c r="C106" s="44">
        <v>0</v>
      </c>
      <c r="D106" s="44">
        <v>0</v>
      </c>
      <c r="E106" s="44">
        <v>0</v>
      </c>
      <c r="F106" s="44">
        <v>0</v>
      </c>
      <c r="G106" s="44">
        <v>0</v>
      </c>
    </row>
    <row r="107" spans="1:8" x14ac:dyDescent="0.2">
      <c r="A107" s="43">
        <v>1131</v>
      </c>
      <c r="B107" s="41" t="s">
        <v>127</v>
      </c>
      <c r="C107" s="150">
        <v>267705.81</v>
      </c>
      <c r="D107" s="150">
        <v>55775.47</v>
      </c>
      <c r="E107" s="150">
        <v>0</v>
      </c>
      <c r="F107" s="150">
        <v>0</v>
      </c>
      <c r="G107" s="150">
        <v>211930.34000000003</v>
      </c>
      <c r="H107" s="41" t="s">
        <v>894</v>
      </c>
    </row>
    <row r="108" spans="1:8" x14ac:dyDescent="0.2">
      <c r="A108" s="198" t="s">
        <v>895</v>
      </c>
      <c r="B108" s="41" t="s">
        <v>896</v>
      </c>
      <c r="C108" s="199">
        <v>13357</v>
      </c>
      <c r="D108" s="199"/>
      <c r="E108" s="44"/>
      <c r="F108" s="44"/>
      <c r="G108" s="199">
        <v>13357</v>
      </c>
      <c r="H108" s="41" t="s">
        <v>894</v>
      </c>
    </row>
    <row r="109" spans="1:8" x14ac:dyDescent="0.2">
      <c r="A109" s="198" t="s">
        <v>897</v>
      </c>
      <c r="B109" s="41" t="s">
        <v>898</v>
      </c>
      <c r="C109" s="199">
        <v>4138</v>
      </c>
      <c r="D109" s="199"/>
      <c r="E109" s="44"/>
      <c r="F109" s="44"/>
      <c r="G109" s="199">
        <v>4138</v>
      </c>
      <c r="H109" s="41" t="s">
        <v>894</v>
      </c>
    </row>
    <row r="110" spans="1:8" x14ac:dyDescent="0.2">
      <c r="A110" s="198" t="s">
        <v>899</v>
      </c>
      <c r="B110" s="41" t="s">
        <v>900</v>
      </c>
      <c r="C110" s="199">
        <v>10000</v>
      </c>
      <c r="D110" s="199"/>
      <c r="E110" s="44"/>
      <c r="F110" s="44"/>
      <c r="G110" s="199">
        <v>10000</v>
      </c>
      <c r="H110" s="41" t="s">
        <v>894</v>
      </c>
    </row>
    <row r="111" spans="1:8" x14ac:dyDescent="0.2">
      <c r="A111" s="198" t="s">
        <v>901</v>
      </c>
      <c r="B111" s="41" t="s">
        <v>902</v>
      </c>
      <c r="C111" s="199">
        <v>4280</v>
      </c>
      <c r="D111" s="199"/>
      <c r="E111" s="44"/>
      <c r="F111" s="44"/>
      <c r="G111" s="199">
        <v>4280</v>
      </c>
      <c r="H111" s="41" t="s">
        <v>894</v>
      </c>
    </row>
    <row r="112" spans="1:8" x14ac:dyDescent="0.2">
      <c r="A112" s="198" t="s">
        <v>903</v>
      </c>
      <c r="B112" s="41" t="s">
        <v>869</v>
      </c>
      <c r="C112" s="199">
        <v>1911.78</v>
      </c>
      <c r="D112" s="199"/>
      <c r="E112" s="44"/>
      <c r="F112" s="44"/>
      <c r="G112" s="199">
        <v>1911.78</v>
      </c>
      <c r="H112" s="41" t="s">
        <v>894</v>
      </c>
    </row>
    <row r="113" spans="1:8" x14ac:dyDescent="0.2">
      <c r="A113" s="198" t="s">
        <v>904</v>
      </c>
      <c r="B113" s="41" t="s">
        <v>905</v>
      </c>
      <c r="C113" s="199">
        <v>2900</v>
      </c>
      <c r="D113" s="199"/>
      <c r="E113" s="44"/>
      <c r="F113" s="44"/>
      <c r="G113" s="199">
        <v>2900</v>
      </c>
      <c r="H113" s="41" t="s">
        <v>894</v>
      </c>
    </row>
    <row r="114" spans="1:8" x14ac:dyDescent="0.2">
      <c r="A114" s="198" t="s">
        <v>906</v>
      </c>
      <c r="B114" s="41" t="s">
        <v>907</v>
      </c>
      <c r="C114" s="199">
        <v>24167.26</v>
      </c>
      <c r="D114" s="199"/>
      <c r="E114" s="44"/>
      <c r="F114" s="44"/>
      <c r="G114" s="199">
        <v>24167.26</v>
      </c>
      <c r="H114" s="41" t="s">
        <v>894</v>
      </c>
    </row>
    <row r="115" spans="1:8" x14ac:dyDescent="0.2">
      <c r="A115" s="198" t="s">
        <v>908</v>
      </c>
      <c r="B115" s="41" t="s">
        <v>909</v>
      </c>
      <c r="C115" s="199">
        <v>5916</v>
      </c>
      <c r="D115" s="199"/>
      <c r="E115" s="44"/>
      <c r="F115" s="44"/>
      <c r="G115" s="199">
        <v>5916</v>
      </c>
      <c r="H115" s="41" t="s">
        <v>894</v>
      </c>
    </row>
    <row r="116" spans="1:8" x14ac:dyDescent="0.2">
      <c r="A116" s="198" t="s">
        <v>910</v>
      </c>
      <c r="B116" s="41" t="s">
        <v>911</v>
      </c>
      <c r="C116" s="199">
        <v>4862</v>
      </c>
      <c r="D116" s="199"/>
      <c r="E116" s="44"/>
      <c r="F116" s="44"/>
      <c r="G116" s="199">
        <v>4862</v>
      </c>
      <c r="H116" s="41" t="s">
        <v>894</v>
      </c>
    </row>
    <row r="117" spans="1:8" x14ac:dyDescent="0.2">
      <c r="A117" s="198" t="s">
        <v>912</v>
      </c>
      <c r="B117" s="41" t="s">
        <v>913</v>
      </c>
      <c r="C117" s="199">
        <v>13920</v>
      </c>
      <c r="D117" s="199"/>
      <c r="E117" s="44"/>
      <c r="F117" s="44"/>
      <c r="G117" s="199">
        <v>13920</v>
      </c>
      <c r="H117" s="41" t="s">
        <v>894</v>
      </c>
    </row>
    <row r="118" spans="1:8" x14ac:dyDescent="0.2">
      <c r="A118" s="198" t="s">
        <v>914</v>
      </c>
      <c r="B118" s="41" t="s">
        <v>915</v>
      </c>
      <c r="C118" s="199">
        <v>2320</v>
      </c>
      <c r="D118" s="199"/>
      <c r="E118" s="44"/>
      <c r="F118" s="44"/>
      <c r="G118" s="199">
        <v>2320</v>
      </c>
      <c r="H118" s="41" t="s">
        <v>894</v>
      </c>
    </row>
    <row r="119" spans="1:8" x14ac:dyDescent="0.2">
      <c r="A119" s="198" t="s">
        <v>916</v>
      </c>
      <c r="B119" s="41" t="s">
        <v>917</v>
      </c>
      <c r="C119" s="199">
        <v>8121.66</v>
      </c>
      <c r="D119" s="199"/>
      <c r="E119" s="44"/>
      <c r="F119" s="44"/>
      <c r="G119" s="199">
        <v>8121.66</v>
      </c>
      <c r="H119" s="41" t="s">
        <v>894</v>
      </c>
    </row>
    <row r="120" spans="1:8" x14ac:dyDescent="0.2">
      <c r="A120" s="198" t="s">
        <v>918</v>
      </c>
      <c r="B120" s="41" t="s">
        <v>877</v>
      </c>
      <c r="C120" s="199">
        <v>2320</v>
      </c>
      <c r="D120" s="199"/>
      <c r="E120" s="44"/>
      <c r="F120" s="44"/>
      <c r="G120" s="199">
        <v>2320</v>
      </c>
      <c r="H120" s="41" t="s">
        <v>894</v>
      </c>
    </row>
    <row r="121" spans="1:8" x14ac:dyDescent="0.2">
      <c r="A121" s="198" t="s">
        <v>919</v>
      </c>
      <c r="B121" s="41" t="s">
        <v>920</v>
      </c>
      <c r="C121" s="199">
        <v>5800</v>
      </c>
      <c r="D121" s="199"/>
      <c r="E121" s="44"/>
      <c r="F121" s="44"/>
      <c r="G121" s="199">
        <v>5800</v>
      </c>
      <c r="H121" s="41" t="s">
        <v>894</v>
      </c>
    </row>
    <row r="122" spans="1:8" x14ac:dyDescent="0.2">
      <c r="A122" s="198" t="s">
        <v>921</v>
      </c>
      <c r="B122" s="41" t="s">
        <v>922</v>
      </c>
      <c r="C122" s="199">
        <v>29722</v>
      </c>
      <c r="D122" s="199"/>
      <c r="E122" s="44"/>
      <c r="F122" s="44"/>
      <c r="G122" s="199">
        <v>29722</v>
      </c>
      <c r="H122" s="41" t="s">
        <v>894</v>
      </c>
    </row>
    <row r="123" spans="1:8" x14ac:dyDescent="0.2">
      <c r="A123" s="198" t="s">
        <v>923</v>
      </c>
      <c r="B123" s="41" t="s">
        <v>924</v>
      </c>
      <c r="C123" s="199">
        <v>5200</v>
      </c>
      <c r="D123" s="199"/>
      <c r="E123" s="44"/>
      <c r="F123" s="44"/>
      <c r="G123" s="199">
        <v>5200</v>
      </c>
      <c r="H123" s="41" t="s">
        <v>894</v>
      </c>
    </row>
    <row r="124" spans="1:8" x14ac:dyDescent="0.2">
      <c r="A124" s="198" t="s">
        <v>925</v>
      </c>
      <c r="B124" s="41" t="s">
        <v>926</v>
      </c>
      <c r="C124" s="199">
        <v>21231.48</v>
      </c>
      <c r="D124" s="199"/>
      <c r="E124" s="44"/>
      <c r="F124" s="44"/>
      <c r="G124" s="199">
        <v>21231.48</v>
      </c>
      <c r="H124" s="41" t="s">
        <v>894</v>
      </c>
    </row>
    <row r="125" spans="1:8" x14ac:dyDescent="0.2">
      <c r="A125" s="198" t="s">
        <v>927</v>
      </c>
      <c r="B125" s="41" t="s">
        <v>928</v>
      </c>
      <c r="C125" s="199">
        <v>2309.21</v>
      </c>
      <c r="D125" s="199"/>
      <c r="E125" s="44"/>
      <c r="F125" s="44"/>
      <c r="G125" s="199">
        <v>2309.21</v>
      </c>
      <c r="H125" s="41" t="s">
        <v>894</v>
      </c>
    </row>
    <row r="126" spans="1:8" x14ac:dyDescent="0.2">
      <c r="A126" s="198" t="s">
        <v>929</v>
      </c>
      <c r="B126" s="41" t="s">
        <v>930</v>
      </c>
      <c r="C126" s="199">
        <v>6375.03</v>
      </c>
      <c r="D126" s="199"/>
      <c r="E126" s="44"/>
      <c r="F126" s="44"/>
      <c r="G126" s="199">
        <v>6375.03</v>
      </c>
      <c r="H126" s="41" t="s">
        <v>894</v>
      </c>
    </row>
    <row r="127" spans="1:8" x14ac:dyDescent="0.2">
      <c r="A127" s="198" t="s">
        <v>931</v>
      </c>
      <c r="B127" s="41" t="s">
        <v>817</v>
      </c>
      <c r="C127" s="199">
        <v>20.9</v>
      </c>
      <c r="D127" s="199"/>
      <c r="E127" s="44"/>
      <c r="F127" s="44"/>
      <c r="G127" s="199">
        <v>20.9</v>
      </c>
      <c r="H127" s="41" t="s">
        <v>894</v>
      </c>
    </row>
    <row r="128" spans="1:8" x14ac:dyDescent="0.2">
      <c r="A128" s="198" t="s">
        <v>932</v>
      </c>
      <c r="B128" s="41" t="s">
        <v>933</v>
      </c>
      <c r="C128" s="199">
        <v>4000</v>
      </c>
      <c r="D128" s="199"/>
      <c r="E128" s="44"/>
      <c r="F128" s="44"/>
      <c r="G128" s="199">
        <v>4000</v>
      </c>
      <c r="H128" s="41" t="s">
        <v>894</v>
      </c>
    </row>
    <row r="129" spans="1:8" x14ac:dyDescent="0.2">
      <c r="A129" s="198" t="s">
        <v>934</v>
      </c>
      <c r="B129" s="41" t="s">
        <v>935</v>
      </c>
      <c r="C129" s="199">
        <v>372.7</v>
      </c>
      <c r="D129" s="199"/>
      <c r="E129" s="44"/>
      <c r="F129" s="44"/>
      <c r="G129" s="199">
        <v>372.7</v>
      </c>
      <c r="H129" s="41" t="s">
        <v>894</v>
      </c>
    </row>
    <row r="130" spans="1:8" x14ac:dyDescent="0.2">
      <c r="A130" s="198" t="s">
        <v>936</v>
      </c>
      <c r="B130" s="41" t="s">
        <v>937</v>
      </c>
      <c r="C130" s="199">
        <v>518.75</v>
      </c>
      <c r="D130" s="199"/>
      <c r="E130" s="44"/>
      <c r="F130" s="44"/>
      <c r="G130" s="199">
        <v>518.75</v>
      </c>
      <c r="H130" s="41" t="s">
        <v>894</v>
      </c>
    </row>
    <row r="131" spans="1:8" x14ac:dyDescent="0.2">
      <c r="A131" s="198" t="s">
        <v>938</v>
      </c>
      <c r="B131" s="41" t="s">
        <v>939</v>
      </c>
      <c r="C131" s="199">
        <v>180</v>
      </c>
      <c r="D131" s="199"/>
      <c r="E131" s="44"/>
      <c r="F131" s="44"/>
      <c r="G131" s="199">
        <v>180</v>
      </c>
      <c r="H131" s="41" t="s">
        <v>894</v>
      </c>
    </row>
    <row r="132" spans="1:8" x14ac:dyDescent="0.2">
      <c r="A132" s="198" t="s">
        <v>940</v>
      </c>
      <c r="B132" s="41" t="s">
        <v>941</v>
      </c>
      <c r="C132" s="199">
        <v>3480</v>
      </c>
      <c r="D132" s="199"/>
      <c r="E132" s="44"/>
      <c r="F132" s="44"/>
      <c r="G132" s="199">
        <v>3480</v>
      </c>
      <c r="H132" s="41" t="s">
        <v>894</v>
      </c>
    </row>
    <row r="133" spans="1:8" x14ac:dyDescent="0.2">
      <c r="A133" s="198" t="s">
        <v>942</v>
      </c>
      <c r="B133" s="41" t="s">
        <v>943</v>
      </c>
      <c r="C133" s="199">
        <v>9000.01</v>
      </c>
      <c r="D133" s="199"/>
      <c r="E133" s="44"/>
      <c r="F133" s="44"/>
      <c r="G133" s="199">
        <v>9000.01</v>
      </c>
      <c r="H133" s="41" t="s">
        <v>894</v>
      </c>
    </row>
    <row r="134" spans="1:8" x14ac:dyDescent="0.2">
      <c r="A134" s="198" t="s">
        <v>944</v>
      </c>
      <c r="B134" s="41" t="s">
        <v>945</v>
      </c>
      <c r="C134" s="199">
        <v>620.88</v>
      </c>
      <c r="D134" s="199"/>
      <c r="E134" s="44"/>
      <c r="F134" s="44"/>
      <c r="G134" s="199">
        <v>620.88</v>
      </c>
      <c r="H134" s="41" t="s">
        <v>894</v>
      </c>
    </row>
    <row r="135" spans="1:8" x14ac:dyDescent="0.2">
      <c r="A135" s="198" t="s">
        <v>946</v>
      </c>
      <c r="B135" s="41" t="s">
        <v>947</v>
      </c>
      <c r="C135" s="199">
        <v>3480</v>
      </c>
      <c r="D135" s="199"/>
      <c r="E135" s="44"/>
      <c r="F135" s="44"/>
      <c r="G135" s="199">
        <v>3480</v>
      </c>
      <c r="H135" s="41" t="s">
        <v>894</v>
      </c>
    </row>
    <row r="136" spans="1:8" x14ac:dyDescent="0.2">
      <c r="A136" s="198" t="s">
        <v>948</v>
      </c>
      <c r="B136" s="41" t="s">
        <v>949</v>
      </c>
      <c r="C136" s="199">
        <v>50</v>
      </c>
      <c r="D136" s="199"/>
      <c r="E136" s="44"/>
      <c r="F136" s="44"/>
      <c r="G136" s="199">
        <v>50</v>
      </c>
      <c r="H136" s="41" t="s">
        <v>894</v>
      </c>
    </row>
    <row r="137" spans="1:8" x14ac:dyDescent="0.2">
      <c r="A137" s="198" t="s">
        <v>950</v>
      </c>
      <c r="B137" s="41" t="s">
        <v>951</v>
      </c>
      <c r="C137" s="199">
        <v>80.55</v>
      </c>
      <c r="D137" s="199"/>
      <c r="E137" s="44"/>
      <c r="F137" s="44"/>
      <c r="G137" s="199">
        <v>80.55</v>
      </c>
      <c r="H137" s="41" t="s">
        <v>894</v>
      </c>
    </row>
    <row r="138" spans="1:8" x14ac:dyDescent="0.2">
      <c r="A138" s="198" t="s">
        <v>952</v>
      </c>
      <c r="B138" s="41" t="s">
        <v>953</v>
      </c>
      <c r="C138" s="199">
        <v>90</v>
      </c>
      <c r="D138" s="199"/>
      <c r="E138" s="44"/>
      <c r="F138" s="44"/>
      <c r="G138" s="199">
        <v>90</v>
      </c>
      <c r="H138" s="41" t="s">
        <v>894</v>
      </c>
    </row>
    <row r="139" spans="1:8" x14ac:dyDescent="0.2">
      <c r="A139" s="198" t="s">
        <v>954</v>
      </c>
      <c r="B139" s="41" t="s">
        <v>955</v>
      </c>
      <c r="C139" s="199">
        <v>3396</v>
      </c>
      <c r="D139" s="199"/>
      <c r="E139" s="44"/>
      <c r="F139" s="44"/>
      <c r="G139" s="199">
        <v>3396</v>
      </c>
      <c r="H139" s="41" t="s">
        <v>894</v>
      </c>
    </row>
    <row r="140" spans="1:8" x14ac:dyDescent="0.2">
      <c r="A140" s="198" t="s">
        <v>956</v>
      </c>
      <c r="B140" s="41" t="s">
        <v>871</v>
      </c>
      <c r="C140" s="199">
        <v>56.25</v>
      </c>
      <c r="D140" s="199"/>
      <c r="E140" s="44"/>
      <c r="F140" s="44"/>
      <c r="G140" s="199">
        <v>56.25</v>
      </c>
      <c r="H140" s="41" t="s">
        <v>894</v>
      </c>
    </row>
    <row r="141" spans="1:8" x14ac:dyDescent="0.2">
      <c r="A141" s="198" t="s">
        <v>957</v>
      </c>
      <c r="B141" s="41" t="s">
        <v>958</v>
      </c>
      <c r="C141" s="199">
        <v>63.75</v>
      </c>
      <c r="D141" s="199"/>
      <c r="E141" s="44"/>
      <c r="F141" s="44"/>
      <c r="G141" s="199">
        <v>63.75</v>
      </c>
      <c r="H141" s="41" t="s">
        <v>894</v>
      </c>
    </row>
    <row r="142" spans="1:8" x14ac:dyDescent="0.2">
      <c r="A142" s="198" t="s">
        <v>959</v>
      </c>
      <c r="B142" s="41" t="s">
        <v>960</v>
      </c>
      <c r="C142" s="199">
        <v>412.95</v>
      </c>
      <c r="D142" s="199"/>
      <c r="E142" s="44"/>
      <c r="F142" s="44"/>
      <c r="G142" s="199">
        <v>412.95</v>
      </c>
      <c r="H142" s="41" t="s">
        <v>894</v>
      </c>
    </row>
    <row r="143" spans="1:8" x14ac:dyDescent="0.2">
      <c r="A143" s="198" t="s">
        <v>961</v>
      </c>
      <c r="B143" s="41" t="s">
        <v>962</v>
      </c>
      <c r="C143" s="199">
        <v>17256.18</v>
      </c>
      <c r="D143" s="199"/>
      <c r="E143" s="44"/>
      <c r="F143" s="44"/>
      <c r="G143" s="199">
        <v>17256.18</v>
      </c>
      <c r="H143" s="41" t="s">
        <v>894</v>
      </c>
    </row>
    <row r="144" spans="1:8" x14ac:dyDescent="0.2">
      <c r="A144" s="198" t="s">
        <v>963</v>
      </c>
      <c r="B144" s="41" t="s">
        <v>964</v>
      </c>
      <c r="C144" s="199">
        <v>7259</v>
      </c>
      <c r="D144" s="199">
        <v>7259</v>
      </c>
      <c r="E144" s="44"/>
      <c r="F144" s="44"/>
      <c r="G144" s="44"/>
      <c r="H144" s="41" t="s">
        <v>894</v>
      </c>
    </row>
    <row r="145" spans="1:8" x14ac:dyDescent="0.2">
      <c r="A145" s="198" t="s">
        <v>965</v>
      </c>
      <c r="B145" s="41" t="s">
        <v>966</v>
      </c>
      <c r="C145" s="199">
        <v>4768.0200000000004</v>
      </c>
      <c r="D145" s="199">
        <v>4768.0200000000004</v>
      </c>
      <c r="E145" s="44"/>
      <c r="F145" s="44"/>
      <c r="G145" s="44"/>
      <c r="H145" s="41" t="s">
        <v>894</v>
      </c>
    </row>
    <row r="146" spans="1:8" x14ac:dyDescent="0.2">
      <c r="A146" s="198" t="s">
        <v>967</v>
      </c>
      <c r="B146" s="41" t="s">
        <v>968</v>
      </c>
      <c r="C146" s="199">
        <v>19162.990000000002</v>
      </c>
      <c r="D146" s="199">
        <v>19162.990000000002</v>
      </c>
      <c r="E146" s="44"/>
      <c r="F146" s="44"/>
      <c r="G146" s="44"/>
      <c r="H146" s="41" t="s">
        <v>894</v>
      </c>
    </row>
    <row r="147" spans="1:8" x14ac:dyDescent="0.2">
      <c r="A147" s="198" t="s">
        <v>969</v>
      </c>
      <c r="B147" s="41" t="s">
        <v>970</v>
      </c>
      <c r="C147" s="199">
        <v>15780</v>
      </c>
      <c r="D147" s="199">
        <v>15780</v>
      </c>
      <c r="E147" s="44"/>
      <c r="F147" s="44"/>
      <c r="G147" s="44"/>
      <c r="H147" s="41" t="s">
        <v>894</v>
      </c>
    </row>
    <row r="148" spans="1:8" x14ac:dyDescent="0.2">
      <c r="A148" s="198" t="s">
        <v>971</v>
      </c>
      <c r="B148" s="41" t="s">
        <v>972</v>
      </c>
      <c r="C148" s="199">
        <v>550</v>
      </c>
      <c r="D148" s="199">
        <v>550</v>
      </c>
      <c r="E148" s="44"/>
      <c r="F148" s="44"/>
      <c r="G148" s="44"/>
      <c r="H148" s="41" t="s">
        <v>894</v>
      </c>
    </row>
    <row r="149" spans="1:8" x14ac:dyDescent="0.2">
      <c r="A149" s="198" t="s">
        <v>973</v>
      </c>
      <c r="B149" s="41" t="s">
        <v>974</v>
      </c>
      <c r="C149" s="199">
        <v>292</v>
      </c>
      <c r="D149" s="199">
        <v>292</v>
      </c>
      <c r="E149" s="44"/>
      <c r="F149" s="44"/>
      <c r="G149" s="44"/>
      <c r="H149" s="41" t="s">
        <v>894</v>
      </c>
    </row>
    <row r="150" spans="1:8" x14ac:dyDescent="0.2">
      <c r="A150" s="198" t="s">
        <v>975</v>
      </c>
      <c r="B150" s="41" t="s">
        <v>976</v>
      </c>
      <c r="C150" s="199">
        <v>30</v>
      </c>
      <c r="D150" s="199">
        <v>30</v>
      </c>
      <c r="E150" s="44"/>
      <c r="F150" s="44"/>
      <c r="G150" s="44"/>
      <c r="H150" s="41" t="s">
        <v>894</v>
      </c>
    </row>
    <row r="151" spans="1:8" x14ac:dyDescent="0.2">
      <c r="A151" s="198" t="s">
        <v>977</v>
      </c>
      <c r="B151" s="41" t="s">
        <v>978</v>
      </c>
      <c r="C151" s="199">
        <v>30</v>
      </c>
      <c r="D151" s="199">
        <v>30</v>
      </c>
      <c r="E151" s="44"/>
      <c r="F151" s="44"/>
      <c r="G151" s="44"/>
      <c r="H151" s="41" t="s">
        <v>894</v>
      </c>
    </row>
    <row r="152" spans="1:8" x14ac:dyDescent="0.2">
      <c r="A152" s="198" t="s">
        <v>979</v>
      </c>
      <c r="B152" s="41" t="s">
        <v>980</v>
      </c>
      <c r="C152" s="199">
        <v>3885</v>
      </c>
      <c r="D152" s="199">
        <v>3885</v>
      </c>
      <c r="E152" s="44"/>
      <c r="F152" s="44"/>
      <c r="G152" s="44"/>
      <c r="H152" s="41" t="s">
        <v>894</v>
      </c>
    </row>
    <row r="153" spans="1:8" x14ac:dyDescent="0.2">
      <c r="A153" s="198" t="s">
        <v>981</v>
      </c>
      <c r="B153" s="41" t="s">
        <v>982</v>
      </c>
      <c r="C153" s="199">
        <v>2120</v>
      </c>
      <c r="D153" s="199">
        <v>2120</v>
      </c>
      <c r="E153" s="44"/>
      <c r="F153" s="44"/>
      <c r="G153" s="44"/>
      <c r="H153" s="41" t="s">
        <v>894</v>
      </c>
    </row>
    <row r="154" spans="1:8" x14ac:dyDescent="0.2">
      <c r="A154" s="198" t="s">
        <v>983</v>
      </c>
      <c r="B154" s="41" t="s">
        <v>984</v>
      </c>
      <c r="C154" s="199">
        <v>582.95000000000005</v>
      </c>
      <c r="D154" s="199">
        <v>582.95000000000005</v>
      </c>
      <c r="E154" s="44"/>
      <c r="F154" s="44"/>
      <c r="G154" s="44"/>
      <c r="H154" s="41" t="s">
        <v>894</v>
      </c>
    </row>
    <row r="155" spans="1:8" x14ac:dyDescent="0.2">
      <c r="A155" s="198" t="s">
        <v>985</v>
      </c>
      <c r="B155" s="41" t="s">
        <v>986</v>
      </c>
      <c r="C155" s="199">
        <v>1315.51</v>
      </c>
      <c r="D155" s="199">
        <v>1315.51</v>
      </c>
      <c r="E155" s="44"/>
      <c r="F155" s="44"/>
      <c r="G155" s="44"/>
      <c r="H155" s="41" t="s">
        <v>894</v>
      </c>
    </row>
    <row r="156" spans="1:8" x14ac:dyDescent="0.2">
      <c r="A156" s="43">
        <v>1132</v>
      </c>
      <c r="B156" s="41" t="s">
        <v>128</v>
      </c>
      <c r="C156" s="44">
        <v>0</v>
      </c>
      <c r="D156" s="44">
        <v>0</v>
      </c>
      <c r="E156" s="44">
        <v>0</v>
      </c>
      <c r="F156" s="44">
        <v>0</v>
      </c>
      <c r="G156" s="44">
        <v>0</v>
      </c>
    </row>
    <row r="157" spans="1:8" x14ac:dyDescent="0.2">
      <c r="A157" s="43">
        <v>1133</v>
      </c>
      <c r="B157" s="41" t="s">
        <v>129</v>
      </c>
      <c r="C157" s="44">
        <v>0</v>
      </c>
      <c r="D157" s="44">
        <v>0</v>
      </c>
      <c r="E157" s="44">
        <v>0</v>
      </c>
      <c r="F157" s="44">
        <v>0</v>
      </c>
      <c r="G157" s="44">
        <v>0</v>
      </c>
    </row>
    <row r="158" spans="1:8" x14ac:dyDescent="0.2">
      <c r="A158" s="43">
        <v>1134</v>
      </c>
      <c r="B158" s="41" t="s">
        <v>130</v>
      </c>
      <c r="C158" s="44">
        <v>0</v>
      </c>
      <c r="D158" s="44">
        <v>0</v>
      </c>
      <c r="E158" s="44">
        <v>0</v>
      </c>
      <c r="F158" s="44">
        <v>0</v>
      </c>
      <c r="G158" s="44">
        <v>0</v>
      </c>
    </row>
    <row r="159" spans="1:8" x14ac:dyDescent="0.2">
      <c r="A159" s="43">
        <v>1139</v>
      </c>
      <c r="B159" s="41" t="s">
        <v>131</v>
      </c>
      <c r="C159" s="44">
        <v>0</v>
      </c>
      <c r="D159" s="44">
        <v>0</v>
      </c>
      <c r="E159" s="44">
        <v>0</v>
      </c>
      <c r="F159" s="44">
        <v>0</v>
      </c>
      <c r="G159" s="44">
        <v>0</v>
      </c>
    </row>
    <row r="161" spans="1:8" x14ac:dyDescent="0.2">
      <c r="A161" s="40" t="s">
        <v>132</v>
      </c>
      <c r="B161" s="40"/>
      <c r="C161" s="40"/>
      <c r="D161" s="40"/>
      <c r="E161" s="40"/>
      <c r="F161" s="40"/>
      <c r="G161" s="40"/>
      <c r="H161" s="40"/>
    </row>
    <row r="162" spans="1:8" x14ac:dyDescent="0.2">
      <c r="A162" s="42" t="s">
        <v>105</v>
      </c>
      <c r="B162" s="42" t="s">
        <v>106</v>
      </c>
      <c r="C162" s="42" t="s">
        <v>107</v>
      </c>
      <c r="D162" s="42" t="s">
        <v>133</v>
      </c>
      <c r="E162" s="42" t="s">
        <v>134</v>
      </c>
      <c r="F162" s="42" t="s">
        <v>135</v>
      </c>
      <c r="G162" s="42" t="s">
        <v>136</v>
      </c>
      <c r="H162" s="42"/>
    </row>
    <row r="163" spans="1:8" x14ac:dyDescent="0.2">
      <c r="A163" s="43">
        <v>1140</v>
      </c>
      <c r="B163" s="41" t="s">
        <v>137</v>
      </c>
      <c r="C163" s="44">
        <v>0</v>
      </c>
    </row>
    <row r="164" spans="1:8" x14ac:dyDescent="0.2">
      <c r="A164" s="43">
        <v>1141</v>
      </c>
      <c r="B164" s="41" t="s">
        <v>138</v>
      </c>
      <c r="C164" s="44">
        <v>0</v>
      </c>
    </row>
    <row r="165" spans="1:8" x14ac:dyDescent="0.2">
      <c r="A165" s="43">
        <v>1142</v>
      </c>
      <c r="B165" s="41" t="s">
        <v>139</v>
      </c>
      <c r="C165" s="44">
        <v>0</v>
      </c>
    </row>
    <row r="166" spans="1:8" x14ac:dyDescent="0.2">
      <c r="A166" s="43">
        <v>1143</v>
      </c>
      <c r="B166" s="41" t="s">
        <v>140</v>
      </c>
      <c r="C166" s="44">
        <v>0</v>
      </c>
    </row>
    <row r="167" spans="1:8" x14ac:dyDescent="0.2">
      <c r="A167" s="43">
        <v>1144</v>
      </c>
      <c r="B167" s="41" t="s">
        <v>141</v>
      </c>
      <c r="C167" s="44">
        <v>0</v>
      </c>
    </row>
    <row r="168" spans="1:8" x14ac:dyDescent="0.2">
      <c r="A168" s="43">
        <v>1145</v>
      </c>
      <c r="B168" s="41" t="s">
        <v>142</v>
      </c>
      <c r="C168" s="44">
        <v>0</v>
      </c>
    </row>
    <row r="170" spans="1:8" x14ac:dyDescent="0.2">
      <c r="A170" s="40" t="s">
        <v>143</v>
      </c>
      <c r="B170" s="40"/>
      <c r="C170" s="40"/>
      <c r="D170" s="40"/>
      <c r="E170" s="40"/>
      <c r="F170" s="40"/>
      <c r="G170" s="40"/>
      <c r="H170" s="40"/>
    </row>
    <row r="171" spans="1:8" x14ac:dyDescent="0.2">
      <c r="A171" s="42" t="s">
        <v>105</v>
      </c>
      <c r="B171" s="42" t="s">
        <v>106</v>
      </c>
      <c r="C171" s="42" t="s">
        <v>107</v>
      </c>
      <c r="D171" s="42" t="s">
        <v>144</v>
      </c>
      <c r="E171" s="42" t="s">
        <v>145</v>
      </c>
      <c r="F171" s="42" t="s">
        <v>146</v>
      </c>
      <c r="G171" s="42"/>
      <c r="H171" s="42"/>
    </row>
    <row r="172" spans="1:8" x14ac:dyDescent="0.2">
      <c r="A172" s="43">
        <v>1150</v>
      </c>
      <c r="B172" s="41" t="s">
        <v>147</v>
      </c>
      <c r="C172" s="44">
        <v>0</v>
      </c>
    </row>
    <row r="173" spans="1:8" x14ac:dyDescent="0.2">
      <c r="A173" s="43">
        <v>1151</v>
      </c>
      <c r="B173" s="41" t="s">
        <v>148</v>
      </c>
      <c r="C173" s="44">
        <v>0</v>
      </c>
    </row>
    <row r="175" spans="1:8" x14ac:dyDescent="0.2">
      <c r="A175" s="40" t="s">
        <v>149</v>
      </c>
      <c r="B175" s="40"/>
      <c r="C175" s="40"/>
      <c r="D175" s="40"/>
      <c r="E175" s="40"/>
      <c r="F175" s="40"/>
      <c r="G175" s="40"/>
      <c r="H175" s="40"/>
    </row>
    <row r="176" spans="1:8" x14ac:dyDescent="0.2">
      <c r="A176" s="42" t="s">
        <v>105</v>
      </c>
      <c r="B176" s="42" t="s">
        <v>106</v>
      </c>
      <c r="C176" s="42" t="s">
        <v>107</v>
      </c>
      <c r="D176" s="42" t="s">
        <v>108</v>
      </c>
      <c r="E176" s="42" t="s">
        <v>122</v>
      </c>
      <c r="F176" s="42"/>
      <c r="G176" s="42"/>
      <c r="H176" s="42"/>
    </row>
    <row r="177" spans="1:8" x14ac:dyDescent="0.2">
      <c r="A177" s="43">
        <v>1213</v>
      </c>
      <c r="B177" s="41" t="s">
        <v>150</v>
      </c>
      <c r="C177" s="44">
        <v>0</v>
      </c>
    </row>
    <row r="179" spans="1:8" x14ac:dyDescent="0.2">
      <c r="A179" s="40" t="s">
        <v>151</v>
      </c>
      <c r="B179" s="40"/>
      <c r="C179" s="40"/>
      <c r="D179" s="40"/>
      <c r="E179" s="40"/>
      <c r="F179" s="40"/>
      <c r="G179" s="40"/>
      <c r="H179" s="40"/>
    </row>
    <row r="180" spans="1:8" x14ac:dyDescent="0.2">
      <c r="A180" s="42" t="s">
        <v>105</v>
      </c>
      <c r="B180" s="42" t="s">
        <v>106</v>
      </c>
      <c r="C180" s="42" t="s">
        <v>107</v>
      </c>
      <c r="D180" s="42"/>
      <c r="E180" s="42"/>
      <c r="F180" s="42"/>
      <c r="G180" s="42"/>
      <c r="H180" s="42"/>
    </row>
    <row r="181" spans="1:8" x14ac:dyDescent="0.2">
      <c r="A181" s="43">
        <v>1214</v>
      </c>
      <c r="B181" s="41" t="s">
        <v>152</v>
      </c>
      <c r="C181" s="44">
        <v>0</v>
      </c>
    </row>
    <row r="183" spans="1:8" x14ac:dyDescent="0.2">
      <c r="A183" s="40" t="s">
        <v>153</v>
      </c>
      <c r="B183" s="40"/>
      <c r="C183" s="40"/>
      <c r="D183" s="40"/>
      <c r="E183" s="40"/>
      <c r="F183" s="40"/>
      <c r="G183" s="40"/>
      <c r="H183" s="40"/>
    </row>
    <row r="184" spans="1:8" x14ac:dyDescent="0.2">
      <c r="A184" s="42" t="s">
        <v>105</v>
      </c>
      <c r="B184" s="42" t="s">
        <v>106</v>
      </c>
      <c r="C184" s="42" t="s">
        <v>107</v>
      </c>
      <c r="D184" s="42" t="s">
        <v>154</v>
      </c>
      <c r="E184" s="42" t="s">
        <v>155</v>
      </c>
      <c r="F184" s="42" t="s">
        <v>144</v>
      </c>
      <c r="G184" s="42" t="s">
        <v>156</v>
      </c>
      <c r="H184" s="42" t="s">
        <v>157</v>
      </c>
    </row>
    <row r="185" spans="1:8" x14ac:dyDescent="0.2">
      <c r="A185" s="43">
        <v>1230</v>
      </c>
      <c r="B185" s="41" t="s">
        <v>158</v>
      </c>
      <c r="C185" s="44">
        <v>0</v>
      </c>
      <c r="D185" s="44">
        <v>0</v>
      </c>
      <c r="E185" s="44">
        <v>0</v>
      </c>
    </row>
    <row r="186" spans="1:8" x14ac:dyDescent="0.2">
      <c r="A186" s="43">
        <v>1231</v>
      </c>
      <c r="B186" s="41" t="s">
        <v>159</v>
      </c>
      <c r="C186" s="44">
        <v>0</v>
      </c>
      <c r="D186" s="44">
        <v>0</v>
      </c>
      <c r="E186" s="44">
        <v>0</v>
      </c>
    </row>
    <row r="187" spans="1:8" x14ac:dyDescent="0.2">
      <c r="A187" s="43">
        <v>1232</v>
      </c>
      <c r="B187" s="41" t="s">
        <v>160</v>
      </c>
      <c r="C187" s="44">
        <v>0</v>
      </c>
      <c r="D187" s="44">
        <v>0</v>
      </c>
      <c r="E187" s="44">
        <v>0</v>
      </c>
    </row>
    <row r="188" spans="1:8" x14ac:dyDescent="0.2">
      <c r="A188" s="43">
        <v>1233</v>
      </c>
      <c r="B188" s="41" t="s">
        <v>161</v>
      </c>
      <c r="C188" s="44">
        <v>0</v>
      </c>
      <c r="D188" s="44">
        <v>0</v>
      </c>
      <c r="E188" s="44">
        <v>0</v>
      </c>
    </row>
    <row r="189" spans="1:8" x14ac:dyDescent="0.2">
      <c r="A189" s="43">
        <v>1234</v>
      </c>
      <c r="B189" s="41" t="s">
        <v>162</v>
      </c>
      <c r="C189" s="44">
        <v>0</v>
      </c>
      <c r="D189" s="44">
        <v>0</v>
      </c>
      <c r="E189" s="44">
        <v>0</v>
      </c>
    </row>
    <row r="190" spans="1:8" x14ac:dyDescent="0.2">
      <c r="A190" s="43">
        <v>1235</v>
      </c>
      <c r="B190" s="41" t="s">
        <v>163</v>
      </c>
      <c r="C190" s="44">
        <v>0</v>
      </c>
      <c r="D190" s="44">
        <v>0</v>
      </c>
      <c r="E190" s="44">
        <v>0</v>
      </c>
    </row>
    <row r="191" spans="1:8" x14ac:dyDescent="0.2">
      <c r="A191" s="43">
        <v>1236</v>
      </c>
      <c r="B191" s="41" t="s">
        <v>164</v>
      </c>
      <c r="C191" s="44">
        <v>0</v>
      </c>
      <c r="D191" s="44">
        <v>0</v>
      </c>
      <c r="E191" s="44">
        <v>0</v>
      </c>
    </row>
    <row r="192" spans="1:8" x14ac:dyDescent="0.2">
      <c r="A192" s="43">
        <v>1239</v>
      </c>
      <c r="B192" s="41" t="s">
        <v>165</v>
      </c>
      <c r="C192" s="44">
        <v>0</v>
      </c>
      <c r="D192" s="44">
        <v>0</v>
      </c>
      <c r="E192" s="44">
        <v>0</v>
      </c>
    </row>
    <row r="193" spans="1:9" x14ac:dyDescent="0.2">
      <c r="A193" s="201">
        <v>1240</v>
      </c>
      <c r="B193" s="117" t="s">
        <v>166</v>
      </c>
      <c r="C193" s="202">
        <v>18882899.200000003</v>
      </c>
      <c r="D193" s="202">
        <v>1558591.5499999998</v>
      </c>
      <c r="E193" s="202">
        <v>11555112.24</v>
      </c>
      <c r="F193" s="116"/>
      <c r="G193" s="117"/>
      <c r="H193" s="117"/>
      <c r="I193" s="117"/>
    </row>
    <row r="194" spans="1:9" ht="22.5" x14ac:dyDescent="0.2">
      <c r="A194" s="201">
        <v>1241</v>
      </c>
      <c r="B194" s="117" t="s">
        <v>167</v>
      </c>
      <c r="C194" s="203">
        <v>5198771.66</v>
      </c>
      <c r="D194" s="204">
        <v>482780.41</v>
      </c>
      <c r="E194" s="204">
        <v>3613785.8520899802</v>
      </c>
      <c r="F194" s="117" t="s">
        <v>987</v>
      </c>
      <c r="G194" s="205" t="s">
        <v>988</v>
      </c>
      <c r="H194" s="117" t="s">
        <v>989</v>
      </c>
      <c r="I194" s="117" t="s">
        <v>990</v>
      </c>
    </row>
    <row r="195" spans="1:9" x14ac:dyDescent="0.2">
      <c r="A195" s="201">
        <v>1242</v>
      </c>
      <c r="B195" s="117" t="s">
        <v>168</v>
      </c>
      <c r="C195" s="203">
        <v>6762847.9400000004</v>
      </c>
      <c r="D195" s="204">
        <v>644178.51</v>
      </c>
      <c r="E195" s="204">
        <v>3095879.73</v>
      </c>
      <c r="F195" s="117" t="s">
        <v>987</v>
      </c>
      <c r="G195" s="206">
        <v>0.1</v>
      </c>
      <c r="H195" s="117" t="s">
        <v>989</v>
      </c>
      <c r="I195" s="117" t="s">
        <v>990</v>
      </c>
    </row>
    <row r="196" spans="1:9" x14ac:dyDescent="0.2">
      <c r="A196" s="201">
        <v>1243</v>
      </c>
      <c r="B196" s="117" t="s">
        <v>169</v>
      </c>
      <c r="C196" s="116">
        <v>0</v>
      </c>
      <c r="D196" s="204">
        <v>0</v>
      </c>
      <c r="E196" s="204">
        <v>0</v>
      </c>
      <c r="F196" s="117"/>
      <c r="G196" s="205"/>
      <c r="H196" s="117"/>
      <c r="I196" s="117"/>
    </row>
    <row r="197" spans="1:9" x14ac:dyDescent="0.2">
      <c r="A197" s="201">
        <v>1244</v>
      </c>
      <c r="B197" s="117" t="s">
        <v>170</v>
      </c>
      <c r="C197" s="116">
        <v>3166259.91</v>
      </c>
      <c r="D197" s="204">
        <v>185251.44</v>
      </c>
      <c r="E197" s="204">
        <v>2363344.29</v>
      </c>
      <c r="F197" s="117" t="s">
        <v>987</v>
      </c>
      <c r="G197" s="206">
        <v>0.25</v>
      </c>
      <c r="H197" s="117" t="s">
        <v>989</v>
      </c>
      <c r="I197" s="117" t="s">
        <v>990</v>
      </c>
    </row>
    <row r="198" spans="1:9" x14ac:dyDescent="0.2">
      <c r="A198" s="201">
        <v>1245</v>
      </c>
      <c r="B198" s="117" t="s">
        <v>171</v>
      </c>
      <c r="C198" s="116">
        <v>0</v>
      </c>
      <c r="D198" s="204">
        <v>0</v>
      </c>
      <c r="E198" s="204">
        <v>0</v>
      </c>
      <c r="F198" s="117"/>
      <c r="G198" s="205"/>
      <c r="H198" s="117"/>
      <c r="I198" s="117"/>
    </row>
    <row r="199" spans="1:9" x14ac:dyDescent="0.2">
      <c r="A199" s="201">
        <v>1246</v>
      </c>
      <c r="B199" s="117" t="s">
        <v>172</v>
      </c>
      <c r="C199" s="116">
        <v>3453295.55</v>
      </c>
      <c r="D199" s="204">
        <v>246381.19</v>
      </c>
      <c r="E199" s="207">
        <v>2482102.3679100205</v>
      </c>
      <c r="F199" s="117" t="s">
        <v>987</v>
      </c>
      <c r="G199" s="206">
        <v>0.1</v>
      </c>
      <c r="H199" s="117" t="s">
        <v>989</v>
      </c>
      <c r="I199" s="117" t="s">
        <v>990</v>
      </c>
    </row>
    <row r="200" spans="1:9" x14ac:dyDescent="0.2">
      <c r="A200" s="201">
        <v>1247</v>
      </c>
      <c r="B200" s="117" t="s">
        <v>173</v>
      </c>
      <c r="C200" s="116">
        <v>301724.14</v>
      </c>
      <c r="D200" s="204">
        <v>0</v>
      </c>
      <c r="E200" s="204">
        <v>0</v>
      </c>
      <c r="F200" s="117"/>
      <c r="G200" s="117"/>
      <c r="H200" s="117"/>
      <c r="I200" s="117"/>
    </row>
    <row r="201" spans="1:9" x14ac:dyDescent="0.2">
      <c r="A201" s="201">
        <v>1248</v>
      </c>
      <c r="B201" s="117" t="s">
        <v>174</v>
      </c>
      <c r="C201" s="116">
        <v>0</v>
      </c>
      <c r="D201" s="204">
        <v>0</v>
      </c>
      <c r="E201" s="204">
        <v>0</v>
      </c>
      <c r="F201" s="117"/>
      <c r="G201" s="117"/>
      <c r="H201" s="117"/>
      <c r="I201" s="117"/>
    </row>
    <row r="202" spans="1:9" x14ac:dyDescent="0.2">
      <c r="E202" s="208"/>
      <c r="F202" s="208"/>
    </row>
    <row r="203" spans="1:9" x14ac:dyDescent="0.2">
      <c r="A203" s="40" t="s">
        <v>175</v>
      </c>
      <c r="B203" s="40"/>
      <c r="C203" s="40"/>
      <c r="D203" s="40"/>
      <c r="E203" s="40"/>
      <c r="F203" s="40"/>
      <c r="G203" s="40"/>
      <c r="H203" s="40"/>
    </row>
    <row r="204" spans="1:9" x14ac:dyDescent="0.2">
      <c r="A204" s="42" t="s">
        <v>105</v>
      </c>
      <c r="B204" s="42" t="s">
        <v>106</v>
      </c>
      <c r="C204" s="42" t="s">
        <v>107</v>
      </c>
      <c r="D204" s="42" t="s">
        <v>176</v>
      </c>
      <c r="E204" s="42" t="s">
        <v>177</v>
      </c>
      <c r="F204" s="42" t="s">
        <v>144</v>
      </c>
      <c r="G204" s="42" t="s">
        <v>156</v>
      </c>
      <c r="H204" s="42" t="s">
        <v>157</v>
      </c>
    </row>
    <row r="205" spans="1:9" x14ac:dyDescent="0.2">
      <c r="A205" s="43">
        <v>1250</v>
      </c>
      <c r="B205" s="41" t="s">
        <v>178</v>
      </c>
      <c r="C205" s="150">
        <v>133169</v>
      </c>
      <c r="D205" s="150">
        <v>7049.7</v>
      </c>
      <c r="E205" s="150">
        <v>18165.57</v>
      </c>
    </row>
    <row r="206" spans="1:9" x14ac:dyDescent="0.2">
      <c r="A206" s="43">
        <v>1251</v>
      </c>
      <c r="B206" s="41" t="s">
        <v>179</v>
      </c>
      <c r="C206" s="44">
        <v>133169</v>
      </c>
      <c r="D206" s="44">
        <v>7049.7</v>
      </c>
      <c r="E206" s="44">
        <v>18165.57</v>
      </c>
    </row>
    <row r="207" spans="1:9" x14ac:dyDescent="0.2">
      <c r="A207" s="43" t="s">
        <v>991</v>
      </c>
      <c r="B207" s="41" t="s">
        <v>992</v>
      </c>
      <c r="C207" s="116">
        <v>133169</v>
      </c>
      <c r="D207" s="116">
        <v>7049.7</v>
      </c>
      <c r="E207" s="116">
        <v>18165.57</v>
      </c>
      <c r="F207" s="41" t="s">
        <v>987</v>
      </c>
      <c r="G207" s="209">
        <v>0.05</v>
      </c>
      <c r="H207" s="41" t="s">
        <v>989</v>
      </c>
      <c r="I207" s="41" t="s">
        <v>990</v>
      </c>
    </row>
    <row r="208" spans="1:9" x14ac:dyDescent="0.2">
      <c r="A208" s="43">
        <v>1252</v>
      </c>
      <c r="B208" s="41" t="s">
        <v>180</v>
      </c>
      <c r="C208" s="44">
        <v>0</v>
      </c>
      <c r="D208" s="44">
        <v>0</v>
      </c>
      <c r="E208" s="44">
        <v>0</v>
      </c>
    </row>
    <row r="209" spans="1:8" x14ac:dyDescent="0.2">
      <c r="A209" s="43">
        <v>1253</v>
      </c>
      <c r="B209" s="41" t="s">
        <v>181</v>
      </c>
      <c r="C209" s="44">
        <v>0</v>
      </c>
      <c r="D209" s="44">
        <v>0</v>
      </c>
      <c r="E209" s="44">
        <v>0</v>
      </c>
    </row>
    <row r="210" spans="1:8" x14ac:dyDescent="0.2">
      <c r="A210" s="43">
        <v>1254</v>
      </c>
      <c r="B210" s="41" t="s">
        <v>182</v>
      </c>
      <c r="C210" s="44">
        <v>0</v>
      </c>
      <c r="D210" s="44">
        <v>0</v>
      </c>
      <c r="E210" s="44">
        <v>0</v>
      </c>
    </row>
    <row r="211" spans="1:8" x14ac:dyDescent="0.2">
      <c r="A211" s="43">
        <v>1259</v>
      </c>
      <c r="B211" s="41" t="s">
        <v>183</v>
      </c>
      <c r="C211" s="44">
        <v>0</v>
      </c>
      <c r="D211" s="44">
        <v>0</v>
      </c>
      <c r="E211" s="44">
        <v>0</v>
      </c>
    </row>
    <row r="212" spans="1:8" x14ac:dyDescent="0.2">
      <c r="A212" s="43">
        <v>1270</v>
      </c>
      <c r="B212" s="41" t="s">
        <v>184</v>
      </c>
      <c r="C212" s="150">
        <v>19166.2</v>
      </c>
      <c r="D212" s="44">
        <v>0</v>
      </c>
      <c r="E212" s="44">
        <v>0</v>
      </c>
    </row>
    <row r="213" spans="1:8" x14ac:dyDescent="0.2">
      <c r="A213" s="43">
        <v>1271</v>
      </c>
      <c r="B213" s="41" t="s">
        <v>185</v>
      </c>
      <c r="C213" s="44">
        <v>0</v>
      </c>
      <c r="D213" s="44">
        <v>0</v>
      </c>
      <c r="E213" s="44">
        <v>0</v>
      </c>
    </row>
    <row r="214" spans="1:8" x14ac:dyDescent="0.2">
      <c r="A214" s="43">
        <v>1272</v>
      </c>
      <c r="B214" s="41" t="s">
        <v>186</v>
      </c>
      <c r="C214" s="44">
        <v>0</v>
      </c>
      <c r="D214" s="44">
        <v>0</v>
      </c>
      <c r="E214" s="44">
        <v>0</v>
      </c>
    </row>
    <row r="215" spans="1:8" x14ac:dyDescent="0.2">
      <c r="A215" s="43">
        <v>1273</v>
      </c>
      <c r="B215" s="41" t="s">
        <v>187</v>
      </c>
      <c r="C215" s="44">
        <v>19166.2</v>
      </c>
      <c r="D215" s="44">
        <v>0</v>
      </c>
      <c r="E215" s="44">
        <v>0</v>
      </c>
    </row>
    <row r="216" spans="1:8" x14ac:dyDescent="0.2">
      <c r="A216" s="200" t="s">
        <v>993</v>
      </c>
      <c r="B216" s="200" t="s">
        <v>994</v>
      </c>
      <c r="C216" s="210">
        <v>1750</v>
      </c>
      <c r="D216" s="44">
        <v>0</v>
      </c>
      <c r="E216" s="44">
        <v>0</v>
      </c>
    </row>
    <row r="217" spans="1:8" x14ac:dyDescent="0.2">
      <c r="A217" s="200" t="s">
        <v>995</v>
      </c>
      <c r="B217" s="200" t="s">
        <v>996</v>
      </c>
      <c r="C217" s="210">
        <v>17416.2</v>
      </c>
      <c r="D217" s="44">
        <v>0</v>
      </c>
      <c r="E217" s="44">
        <v>0</v>
      </c>
    </row>
    <row r="218" spans="1:8" x14ac:dyDescent="0.2">
      <c r="A218" s="43">
        <v>1274</v>
      </c>
      <c r="B218" s="41" t="s">
        <v>188</v>
      </c>
      <c r="C218" s="44">
        <v>0</v>
      </c>
      <c r="D218" s="44">
        <v>0</v>
      </c>
      <c r="E218" s="44">
        <v>0</v>
      </c>
    </row>
    <row r="219" spans="1:8" x14ac:dyDescent="0.2">
      <c r="A219" s="43">
        <v>1275</v>
      </c>
      <c r="B219" s="41" t="s">
        <v>189</v>
      </c>
      <c r="C219" s="44">
        <v>0</v>
      </c>
      <c r="D219" s="44">
        <v>0</v>
      </c>
      <c r="E219" s="44">
        <v>0</v>
      </c>
    </row>
    <row r="220" spans="1:8" x14ac:dyDescent="0.2">
      <c r="A220" s="43">
        <v>1279</v>
      </c>
      <c r="B220" s="41" t="s">
        <v>190</v>
      </c>
      <c r="C220" s="44">
        <v>0</v>
      </c>
      <c r="D220" s="44">
        <v>0</v>
      </c>
      <c r="E220" s="44">
        <v>0</v>
      </c>
    </row>
    <row r="222" spans="1:8" x14ac:dyDescent="0.2">
      <c r="A222" s="40" t="s">
        <v>191</v>
      </c>
      <c r="B222" s="40"/>
      <c r="C222" s="40"/>
      <c r="D222" s="40"/>
      <c r="E222" s="40"/>
      <c r="F222" s="40"/>
      <c r="G222" s="40"/>
      <c r="H222" s="40"/>
    </row>
    <row r="223" spans="1:8" x14ac:dyDescent="0.2">
      <c r="A223" s="42" t="s">
        <v>105</v>
      </c>
      <c r="B223" s="42" t="s">
        <v>106</v>
      </c>
      <c r="C223" s="42" t="s">
        <v>107</v>
      </c>
      <c r="D223" s="42" t="s">
        <v>192</v>
      </c>
      <c r="E223" s="42"/>
      <c r="F223" s="42"/>
      <c r="G223" s="42"/>
      <c r="H223" s="42"/>
    </row>
    <row r="224" spans="1:8" x14ac:dyDescent="0.2">
      <c r="A224" s="43">
        <v>1160</v>
      </c>
      <c r="B224" s="41" t="s">
        <v>193</v>
      </c>
      <c r="C224" s="44">
        <v>0</v>
      </c>
    </row>
    <row r="225" spans="1:8" x14ac:dyDescent="0.2">
      <c r="A225" s="43">
        <v>1161</v>
      </c>
      <c r="B225" s="41" t="s">
        <v>194</v>
      </c>
      <c r="C225" s="44">
        <v>0</v>
      </c>
    </row>
    <row r="226" spans="1:8" x14ac:dyDescent="0.2">
      <c r="A226" s="43">
        <v>1162</v>
      </c>
      <c r="B226" s="41" t="s">
        <v>195</v>
      </c>
      <c r="C226" s="44">
        <v>0</v>
      </c>
    </row>
    <row r="228" spans="1:8" x14ac:dyDescent="0.2">
      <c r="A228" s="40" t="s">
        <v>196</v>
      </c>
      <c r="B228" s="40"/>
      <c r="C228" s="40"/>
      <c r="D228" s="40"/>
      <c r="E228" s="40"/>
      <c r="F228" s="40"/>
      <c r="G228" s="40"/>
      <c r="H228" s="40"/>
    </row>
    <row r="229" spans="1:8" x14ac:dyDescent="0.2">
      <c r="A229" s="42" t="s">
        <v>105</v>
      </c>
      <c r="B229" s="42" t="s">
        <v>106</v>
      </c>
      <c r="C229" s="42" t="s">
        <v>107</v>
      </c>
      <c r="D229" s="42" t="s">
        <v>122</v>
      </c>
      <c r="E229" s="42"/>
      <c r="F229" s="42"/>
      <c r="G229" s="42"/>
      <c r="H229" s="42"/>
    </row>
    <row r="230" spans="1:8" x14ac:dyDescent="0.2">
      <c r="A230" s="43">
        <v>1290</v>
      </c>
      <c r="B230" s="41" t="s">
        <v>197</v>
      </c>
      <c r="C230" s="44">
        <v>0</v>
      </c>
    </row>
    <row r="231" spans="1:8" x14ac:dyDescent="0.2">
      <c r="A231" s="43">
        <v>1291</v>
      </c>
      <c r="B231" s="41" t="s">
        <v>198</v>
      </c>
      <c r="C231" s="44">
        <v>0</v>
      </c>
    </row>
    <row r="232" spans="1:8" x14ac:dyDescent="0.2">
      <c r="A232" s="43">
        <v>1292</v>
      </c>
      <c r="B232" s="41" t="s">
        <v>199</v>
      </c>
      <c r="C232" s="44">
        <v>0</v>
      </c>
    </row>
    <row r="233" spans="1:8" x14ac:dyDescent="0.2">
      <c r="A233" s="43">
        <v>1293</v>
      </c>
      <c r="B233" s="41" t="s">
        <v>200</v>
      </c>
      <c r="C233" s="44">
        <v>0</v>
      </c>
    </row>
    <row r="235" spans="1:8" x14ac:dyDescent="0.2">
      <c r="A235" s="40" t="s">
        <v>201</v>
      </c>
      <c r="B235" s="40"/>
      <c r="C235" s="40"/>
      <c r="D235" s="40"/>
      <c r="E235" s="40"/>
      <c r="F235" s="40"/>
      <c r="G235" s="40"/>
      <c r="H235" s="40"/>
    </row>
    <row r="236" spans="1:8" x14ac:dyDescent="0.2">
      <c r="A236" s="42" t="s">
        <v>105</v>
      </c>
      <c r="B236" s="42" t="s">
        <v>106</v>
      </c>
      <c r="C236" s="42" t="s">
        <v>107</v>
      </c>
      <c r="D236" s="42" t="s">
        <v>118</v>
      </c>
      <c r="E236" s="42" t="s">
        <v>119</v>
      </c>
      <c r="F236" s="42" t="s">
        <v>120</v>
      </c>
      <c r="G236" s="42" t="s">
        <v>202</v>
      </c>
      <c r="H236" s="42" t="s">
        <v>203</v>
      </c>
    </row>
    <row r="237" spans="1:8" x14ac:dyDescent="0.2">
      <c r="A237" s="43">
        <v>2110</v>
      </c>
      <c r="B237" s="41" t="s">
        <v>204</v>
      </c>
      <c r="C237" s="150">
        <v>3748304.8000000003</v>
      </c>
      <c r="D237" s="150">
        <v>3748304.8000000003</v>
      </c>
      <c r="E237" s="150">
        <v>0</v>
      </c>
      <c r="F237" s="150">
        <v>0</v>
      </c>
      <c r="G237" s="150">
        <v>0</v>
      </c>
    </row>
    <row r="238" spans="1:8" x14ac:dyDescent="0.2">
      <c r="A238" s="43">
        <v>2111</v>
      </c>
      <c r="B238" s="41" t="s">
        <v>205</v>
      </c>
      <c r="C238" s="44">
        <v>0</v>
      </c>
      <c r="D238" s="44">
        <v>0</v>
      </c>
      <c r="E238" s="44">
        <v>0</v>
      </c>
      <c r="F238" s="44">
        <v>0</v>
      </c>
      <c r="G238" s="44">
        <v>0</v>
      </c>
    </row>
    <row r="239" spans="1:8" x14ac:dyDescent="0.2">
      <c r="A239" s="43">
        <v>2112</v>
      </c>
      <c r="B239" s="41" t="s">
        <v>206</v>
      </c>
      <c r="C239" s="150">
        <v>672825.73</v>
      </c>
      <c r="D239" s="150">
        <v>672825.73</v>
      </c>
      <c r="E239" s="150">
        <v>0</v>
      </c>
      <c r="F239" s="150">
        <v>0</v>
      </c>
      <c r="G239" s="150">
        <v>0</v>
      </c>
    </row>
    <row r="240" spans="1:8" x14ac:dyDescent="0.2">
      <c r="A240" s="198" t="s">
        <v>997</v>
      </c>
      <c r="B240" s="41" t="s">
        <v>998</v>
      </c>
      <c r="C240" s="199">
        <v>8630.4</v>
      </c>
      <c r="D240" s="199">
        <v>8630.4</v>
      </c>
      <c r="E240" s="199"/>
      <c r="F240" s="44"/>
      <c r="G240" s="44"/>
      <c r="H240" s="211" t="s">
        <v>999</v>
      </c>
    </row>
    <row r="241" spans="1:8" x14ac:dyDescent="0.2">
      <c r="A241" s="198" t="s">
        <v>1000</v>
      </c>
      <c r="B241" s="41" t="s">
        <v>1001</v>
      </c>
      <c r="C241" s="199">
        <v>53360</v>
      </c>
      <c r="D241" s="199">
        <v>53360</v>
      </c>
      <c r="E241" s="199"/>
      <c r="F241" s="44"/>
      <c r="G241" s="44"/>
      <c r="H241" s="211" t="s">
        <v>999</v>
      </c>
    </row>
    <row r="242" spans="1:8" x14ac:dyDescent="0.2">
      <c r="A242" s="198" t="s">
        <v>1002</v>
      </c>
      <c r="B242" s="41" t="s">
        <v>1003</v>
      </c>
      <c r="C242" s="199">
        <v>1808</v>
      </c>
      <c r="D242" s="199">
        <v>1808</v>
      </c>
      <c r="E242" s="199"/>
      <c r="F242" s="44"/>
      <c r="G242" s="44"/>
      <c r="H242" s="211" t="s">
        <v>999</v>
      </c>
    </row>
    <row r="243" spans="1:8" x14ac:dyDescent="0.2">
      <c r="A243" s="198" t="s">
        <v>1004</v>
      </c>
      <c r="B243" s="41" t="s">
        <v>1005</v>
      </c>
      <c r="C243" s="199">
        <v>54596.160000000003</v>
      </c>
      <c r="D243" s="199">
        <v>54596.160000000003</v>
      </c>
      <c r="E243" s="199"/>
      <c r="F243" s="44"/>
      <c r="G243" s="44"/>
      <c r="H243" s="211" t="s">
        <v>999</v>
      </c>
    </row>
    <row r="244" spans="1:8" x14ac:dyDescent="0.2">
      <c r="A244" s="198" t="s">
        <v>1006</v>
      </c>
      <c r="B244" s="41" t="s">
        <v>1007</v>
      </c>
      <c r="C244" s="199">
        <v>25583.62</v>
      </c>
      <c r="D244" s="199">
        <v>25583.62</v>
      </c>
      <c r="E244" s="199"/>
      <c r="F244" s="44"/>
      <c r="G244" s="44"/>
      <c r="H244" s="211" t="s">
        <v>999</v>
      </c>
    </row>
    <row r="245" spans="1:8" x14ac:dyDescent="0.2">
      <c r="A245" s="198" t="s">
        <v>1008</v>
      </c>
      <c r="B245" s="41" t="s">
        <v>1009</v>
      </c>
      <c r="C245" s="199">
        <v>1303.58</v>
      </c>
      <c r="D245" s="199">
        <v>1303.58</v>
      </c>
      <c r="E245" s="199"/>
      <c r="F245" s="44"/>
      <c r="G245" s="44"/>
      <c r="H245" s="211" t="s">
        <v>999</v>
      </c>
    </row>
    <row r="246" spans="1:8" x14ac:dyDescent="0.2">
      <c r="A246" s="198" t="s">
        <v>1010</v>
      </c>
      <c r="B246" s="41" t="s">
        <v>911</v>
      </c>
      <c r="C246" s="199">
        <v>582.92999999999995</v>
      </c>
      <c r="D246" s="199">
        <v>582.92999999999995</v>
      </c>
      <c r="E246" s="199"/>
      <c r="F246" s="44"/>
      <c r="G246" s="44"/>
      <c r="H246" s="211" t="s">
        <v>999</v>
      </c>
    </row>
    <row r="247" spans="1:8" x14ac:dyDescent="0.2">
      <c r="A247" s="198" t="s">
        <v>1011</v>
      </c>
      <c r="B247" s="41" t="s">
        <v>1012</v>
      </c>
      <c r="C247" s="199">
        <v>15774.74</v>
      </c>
      <c r="D247" s="199">
        <v>15774.74</v>
      </c>
      <c r="E247" s="199"/>
      <c r="F247" s="44"/>
      <c r="G247" s="44"/>
      <c r="H247" s="211" t="s">
        <v>999</v>
      </c>
    </row>
    <row r="248" spans="1:8" x14ac:dyDescent="0.2">
      <c r="A248" s="198" t="s">
        <v>1013</v>
      </c>
      <c r="B248" s="41" t="s">
        <v>1014</v>
      </c>
      <c r="C248" s="199">
        <v>1248.02</v>
      </c>
      <c r="D248" s="199">
        <v>1248.02</v>
      </c>
      <c r="E248" s="199"/>
      <c r="F248" s="44"/>
      <c r="G248" s="44"/>
      <c r="H248" s="211" t="s">
        <v>999</v>
      </c>
    </row>
    <row r="249" spans="1:8" x14ac:dyDescent="0.2">
      <c r="A249" s="198" t="s">
        <v>1015</v>
      </c>
      <c r="B249" s="41" t="s">
        <v>1016</v>
      </c>
      <c r="C249" s="199">
        <v>4063.7</v>
      </c>
      <c r="D249" s="199">
        <v>4063.7</v>
      </c>
      <c r="E249" s="199"/>
      <c r="F249" s="44"/>
      <c r="G249" s="44"/>
      <c r="H249" s="211" t="s">
        <v>999</v>
      </c>
    </row>
    <row r="250" spans="1:8" x14ac:dyDescent="0.2">
      <c r="A250" s="198" t="s">
        <v>1017</v>
      </c>
      <c r="B250" s="41" t="s">
        <v>1018</v>
      </c>
      <c r="C250" s="199">
        <v>7134</v>
      </c>
      <c r="D250" s="199">
        <v>7134</v>
      </c>
      <c r="E250" s="199"/>
      <c r="F250" s="44"/>
      <c r="G250" s="44"/>
      <c r="H250" s="211" t="s">
        <v>999</v>
      </c>
    </row>
    <row r="251" spans="1:8" x14ac:dyDescent="0.2">
      <c r="A251" s="198" t="s">
        <v>1019</v>
      </c>
      <c r="B251" s="41" t="s">
        <v>1020</v>
      </c>
      <c r="C251" s="199">
        <v>60</v>
      </c>
      <c r="D251" s="199">
        <v>60</v>
      </c>
      <c r="E251" s="199"/>
      <c r="F251" s="44"/>
      <c r="G251" s="44"/>
      <c r="H251" s="211" t="s">
        <v>999</v>
      </c>
    </row>
    <row r="252" spans="1:8" x14ac:dyDescent="0.2">
      <c r="A252" s="198" t="s">
        <v>1021</v>
      </c>
      <c r="B252" s="41" t="s">
        <v>1022</v>
      </c>
      <c r="C252" s="199">
        <v>95154.8</v>
      </c>
      <c r="D252" s="199">
        <v>95154.8</v>
      </c>
      <c r="E252" s="199"/>
      <c r="F252" s="44"/>
      <c r="G252" s="44"/>
      <c r="H252" s="211" t="s">
        <v>999</v>
      </c>
    </row>
    <row r="253" spans="1:8" x14ac:dyDescent="0.2">
      <c r="A253" s="198" t="s">
        <v>1023</v>
      </c>
      <c r="B253" s="41" t="s">
        <v>1024</v>
      </c>
      <c r="C253" s="199">
        <v>14500</v>
      </c>
      <c r="D253" s="199">
        <v>14500</v>
      </c>
      <c r="E253" s="199"/>
      <c r="F253" s="44"/>
      <c r="G253" s="44"/>
      <c r="H253" s="211" t="s">
        <v>999</v>
      </c>
    </row>
    <row r="254" spans="1:8" x14ac:dyDescent="0.2">
      <c r="A254" s="198" t="s">
        <v>1025</v>
      </c>
      <c r="B254" s="41" t="s">
        <v>745</v>
      </c>
      <c r="C254" s="199">
        <v>3900</v>
      </c>
      <c r="D254" s="199">
        <v>3900</v>
      </c>
      <c r="E254" s="199"/>
      <c r="F254" s="44"/>
      <c r="G254" s="44"/>
      <c r="H254" s="211" t="s">
        <v>999</v>
      </c>
    </row>
    <row r="255" spans="1:8" x14ac:dyDescent="0.2">
      <c r="A255" s="198" t="s">
        <v>1026</v>
      </c>
      <c r="B255" s="41" t="s">
        <v>1027</v>
      </c>
      <c r="C255" s="199">
        <v>21750</v>
      </c>
      <c r="D255" s="199">
        <v>21750</v>
      </c>
      <c r="E255" s="199"/>
      <c r="F255" s="44"/>
      <c r="G255" s="44"/>
      <c r="H255" s="211" t="s">
        <v>999</v>
      </c>
    </row>
    <row r="256" spans="1:8" x14ac:dyDescent="0.2">
      <c r="A256" s="198" t="s">
        <v>1028</v>
      </c>
      <c r="B256" s="41" t="s">
        <v>1029</v>
      </c>
      <c r="C256" s="199">
        <v>7077.16</v>
      </c>
      <c r="D256" s="199">
        <v>7077.16</v>
      </c>
      <c r="E256" s="199"/>
      <c r="F256" s="44"/>
      <c r="G256" s="44"/>
      <c r="H256" s="211" t="s">
        <v>999</v>
      </c>
    </row>
    <row r="257" spans="1:8" x14ac:dyDescent="0.2">
      <c r="A257" s="198" t="s">
        <v>1030</v>
      </c>
      <c r="B257" s="41" t="s">
        <v>1031</v>
      </c>
      <c r="C257" s="199">
        <v>10208</v>
      </c>
      <c r="D257" s="199">
        <v>10208</v>
      </c>
      <c r="E257" s="199"/>
      <c r="F257" s="44"/>
      <c r="G257" s="44"/>
      <c r="H257" s="211" t="s">
        <v>999</v>
      </c>
    </row>
    <row r="258" spans="1:8" x14ac:dyDescent="0.2">
      <c r="A258" s="198" t="s">
        <v>1032</v>
      </c>
      <c r="B258" s="41" t="s">
        <v>1033</v>
      </c>
      <c r="C258" s="199">
        <v>6960</v>
      </c>
      <c r="D258" s="199">
        <v>6960</v>
      </c>
      <c r="E258" s="199"/>
      <c r="F258" s="44"/>
      <c r="G258" s="44"/>
      <c r="H258" s="211" t="s">
        <v>999</v>
      </c>
    </row>
    <row r="259" spans="1:8" x14ac:dyDescent="0.2">
      <c r="A259" s="198" t="s">
        <v>1034</v>
      </c>
      <c r="B259" s="41" t="s">
        <v>1035</v>
      </c>
      <c r="C259" s="199">
        <v>155.97</v>
      </c>
      <c r="D259" s="199">
        <v>155.97</v>
      </c>
      <c r="E259" s="199"/>
      <c r="F259" s="44"/>
      <c r="G259" s="44"/>
      <c r="H259" s="211" t="s">
        <v>999</v>
      </c>
    </row>
    <row r="260" spans="1:8" x14ac:dyDescent="0.2">
      <c r="A260" s="198" t="s">
        <v>1036</v>
      </c>
      <c r="B260" s="41" t="s">
        <v>960</v>
      </c>
      <c r="C260" s="199">
        <v>86837.6</v>
      </c>
      <c r="D260" s="199">
        <v>86837.6</v>
      </c>
      <c r="E260" s="199"/>
      <c r="F260" s="44"/>
      <c r="G260" s="44"/>
      <c r="H260" s="211" t="s">
        <v>999</v>
      </c>
    </row>
    <row r="261" spans="1:8" x14ac:dyDescent="0.2">
      <c r="A261" s="198" t="s">
        <v>1037</v>
      </c>
      <c r="B261" s="41" t="s">
        <v>1038</v>
      </c>
      <c r="C261" s="199">
        <v>2366.4</v>
      </c>
      <c r="D261" s="199">
        <v>2366.4</v>
      </c>
      <c r="E261" s="199"/>
      <c r="F261" s="44"/>
      <c r="G261" s="44"/>
      <c r="H261" s="211" t="s">
        <v>999</v>
      </c>
    </row>
    <row r="262" spans="1:8" x14ac:dyDescent="0.2">
      <c r="A262" s="198" t="s">
        <v>1039</v>
      </c>
      <c r="B262" s="41" t="s">
        <v>869</v>
      </c>
      <c r="C262" s="199">
        <v>279.57</v>
      </c>
      <c r="D262" s="199">
        <v>279.57</v>
      </c>
      <c r="E262" s="199"/>
      <c r="F262" s="44"/>
      <c r="G262" s="44"/>
      <c r="H262" s="211" t="s">
        <v>999</v>
      </c>
    </row>
    <row r="263" spans="1:8" x14ac:dyDescent="0.2">
      <c r="A263" s="198" t="s">
        <v>1040</v>
      </c>
      <c r="B263" s="41" t="s">
        <v>1041</v>
      </c>
      <c r="C263" s="199">
        <v>437.5</v>
      </c>
      <c r="D263" s="199">
        <v>437.5</v>
      </c>
      <c r="E263" s="199"/>
      <c r="F263" s="44"/>
      <c r="G263" s="44"/>
      <c r="H263" s="211" t="s">
        <v>999</v>
      </c>
    </row>
    <row r="264" spans="1:8" x14ac:dyDescent="0.2">
      <c r="A264" s="198" t="s">
        <v>1042</v>
      </c>
      <c r="B264" s="41" t="s">
        <v>1043</v>
      </c>
      <c r="C264" s="199">
        <v>696</v>
      </c>
      <c r="D264" s="199">
        <v>696</v>
      </c>
      <c r="E264" s="199"/>
      <c r="F264" s="44"/>
      <c r="G264" s="44"/>
      <c r="H264" s="211" t="s">
        <v>999</v>
      </c>
    </row>
    <row r="265" spans="1:8" x14ac:dyDescent="0.2">
      <c r="A265" s="198" t="s">
        <v>1044</v>
      </c>
      <c r="B265" s="41" t="s">
        <v>1045</v>
      </c>
      <c r="C265" s="199">
        <v>77703.11</v>
      </c>
      <c r="D265" s="199">
        <v>77703.11</v>
      </c>
      <c r="E265" s="199"/>
      <c r="F265" s="44"/>
      <c r="G265" s="44"/>
      <c r="H265" s="211" t="s">
        <v>999</v>
      </c>
    </row>
    <row r="266" spans="1:8" x14ac:dyDescent="0.2">
      <c r="A266" s="198" t="s">
        <v>1046</v>
      </c>
      <c r="B266" s="41" t="s">
        <v>1047</v>
      </c>
      <c r="C266" s="199">
        <v>400</v>
      </c>
      <c r="D266" s="199">
        <v>400</v>
      </c>
      <c r="E266" s="199"/>
      <c r="F266" s="44"/>
      <c r="G266" s="44"/>
      <c r="H266" s="211" t="s">
        <v>999</v>
      </c>
    </row>
    <row r="267" spans="1:8" x14ac:dyDescent="0.2">
      <c r="A267" s="198" t="s">
        <v>1048</v>
      </c>
      <c r="B267" s="41" t="s">
        <v>1049</v>
      </c>
      <c r="C267" s="199">
        <v>8033</v>
      </c>
      <c r="D267" s="199">
        <v>8033</v>
      </c>
      <c r="E267" s="199"/>
      <c r="F267" s="44"/>
      <c r="G267" s="44"/>
      <c r="H267" s="211" t="s">
        <v>999</v>
      </c>
    </row>
    <row r="268" spans="1:8" x14ac:dyDescent="0.2">
      <c r="A268" s="198" t="s">
        <v>1050</v>
      </c>
      <c r="B268" s="41" t="s">
        <v>1051</v>
      </c>
      <c r="C268" s="199">
        <v>160</v>
      </c>
      <c r="D268" s="199">
        <v>160</v>
      </c>
      <c r="E268" s="199"/>
      <c r="F268" s="44"/>
      <c r="G268" s="44"/>
      <c r="H268" s="211" t="s">
        <v>999</v>
      </c>
    </row>
    <row r="269" spans="1:8" x14ac:dyDescent="0.2">
      <c r="A269" s="198" t="s">
        <v>1052</v>
      </c>
      <c r="B269" s="41" t="s">
        <v>1053</v>
      </c>
      <c r="C269" s="199">
        <v>2813.56</v>
      </c>
      <c r="D269" s="199">
        <v>2813.56</v>
      </c>
      <c r="E269" s="199"/>
      <c r="F269" s="44"/>
      <c r="G269" s="44"/>
      <c r="H269" s="211" t="s">
        <v>999</v>
      </c>
    </row>
    <row r="270" spans="1:8" x14ac:dyDescent="0.2">
      <c r="A270" s="198" t="s">
        <v>1054</v>
      </c>
      <c r="B270" s="41" t="s">
        <v>1055</v>
      </c>
      <c r="C270" s="199">
        <v>4791.24</v>
      </c>
      <c r="D270" s="199">
        <v>4791.24</v>
      </c>
      <c r="E270" s="199"/>
      <c r="F270" s="44"/>
      <c r="G270" s="44"/>
      <c r="H270" s="211" t="s">
        <v>999</v>
      </c>
    </row>
    <row r="271" spans="1:8" x14ac:dyDescent="0.2">
      <c r="A271" s="198" t="s">
        <v>1056</v>
      </c>
      <c r="B271" s="41" t="s">
        <v>1057</v>
      </c>
      <c r="C271" s="199">
        <v>745.45</v>
      </c>
      <c r="D271" s="199">
        <v>745.45</v>
      </c>
      <c r="E271" s="199"/>
      <c r="F271" s="44"/>
      <c r="G271" s="44"/>
      <c r="H271" s="211" t="s">
        <v>999</v>
      </c>
    </row>
    <row r="272" spans="1:8" x14ac:dyDescent="0.2">
      <c r="A272" s="198" t="s">
        <v>1058</v>
      </c>
      <c r="B272" s="41" t="s">
        <v>1059</v>
      </c>
      <c r="C272" s="199">
        <v>1160</v>
      </c>
      <c r="D272" s="199">
        <v>1160</v>
      </c>
      <c r="E272" s="199"/>
      <c r="F272" s="44"/>
      <c r="G272" s="44"/>
      <c r="H272" s="211" t="s">
        <v>999</v>
      </c>
    </row>
    <row r="273" spans="1:8" x14ac:dyDescent="0.2">
      <c r="A273" s="198" t="s">
        <v>1060</v>
      </c>
      <c r="B273" s="41" t="s">
        <v>949</v>
      </c>
      <c r="C273" s="199">
        <v>4793.25</v>
      </c>
      <c r="D273" s="199">
        <v>4793.25</v>
      </c>
      <c r="E273" s="199"/>
      <c r="F273" s="44"/>
      <c r="G273" s="44"/>
      <c r="H273" s="211" t="s">
        <v>999</v>
      </c>
    </row>
    <row r="274" spans="1:8" x14ac:dyDescent="0.2">
      <c r="A274" s="198" t="s">
        <v>1061</v>
      </c>
      <c r="B274" s="41" t="s">
        <v>1062</v>
      </c>
      <c r="C274" s="199">
        <v>50</v>
      </c>
      <c r="D274" s="199">
        <v>50</v>
      </c>
      <c r="E274" s="199"/>
      <c r="F274" s="44"/>
      <c r="G274" s="44"/>
      <c r="H274" s="211" t="s">
        <v>999</v>
      </c>
    </row>
    <row r="275" spans="1:8" x14ac:dyDescent="0.2">
      <c r="A275" s="198" t="s">
        <v>1063</v>
      </c>
      <c r="B275" s="41" t="s">
        <v>1064</v>
      </c>
      <c r="C275" s="199">
        <v>2714.4</v>
      </c>
      <c r="D275" s="199">
        <v>2714.4</v>
      </c>
      <c r="E275" s="199"/>
      <c r="F275" s="44"/>
      <c r="G275" s="44"/>
      <c r="H275" s="211" t="s">
        <v>999</v>
      </c>
    </row>
    <row r="276" spans="1:8" x14ac:dyDescent="0.2">
      <c r="A276" s="198" t="s">
        <v>1065</v>
      </c>
      <c r="B276" s="41" t="s">
        <v>1066</v>
      </c>
      <c r="C276" s="199">
        <v>2320</v>
      </c>
      <c r="D276" s="199">
        <v>2320</v>
      </c>
      <c r="E276" s="199"/>
      <c r="F276" s="44"/>
      <c r="G276" s="44"/>
      <c r="H276" s="211" t="s">
        <v>999</v>
      </c>
    </row>
    <row r="277" spans="1:8" x14ac:dyDescent="0.2">
      <c r="A277" s="198" t="s">
        <v>1067</v>
      </c>
      <c r="B277" s="41" t="s">
        <v>1068</v>
      </c>
      <c r="C277" s="199">
        <v>400</v>
      </c>
      <c r="D277" s="199">
        <v>400</v>
      </c>
      <c r="E277" s="199"/>
      <c r="F277" s="44"/>
      <c r="G277" s="44"/>
      <c r="H277" s="211" t="s">
        <v>999</v>
      </c>
    </row>
    <row r="278" spans="1:8" x14ac:dyDescent="0.2">
      <c r="A278" s="198" t="s">
        <v>1069</v>
      </c>
      <c r="B278" s="41" t="s">
        <v>1070</v>
      </c>
      <c r="C278" s="199">
        <v>14790</v>
      </c>
      <c r="D278" s="199">
        <v>14790</v>
      </c>
      <c r="E278" s="199"/>
      <c r="F278" s="44"/>
      <c r="G278" s="44"/>
      <c r="H278" s="211" t="s">
        <v>999</v>
      </c>
    </row>
    <row r="279" spans="1:8" x14ac:dyDescent="0.2">
      <c r="A279" s="198" t="s">
        <v>1071</v>
      </c>
      <c r="B279" s="41" t="s">
        <v>1072</v>
      </c>
      <c r="C279" s="199">
        <v>200</v>
      </c>
      <c r="D279" s="199">
        <v>200</v>
      </c>
      <c r="E279" s="199"/>
      <c r="F279" s="44"/>
      <c r="G279" s="44"/>
      <c r="H279" s="211" t="s">
        <v>999</v>
      </c>
    </row>
    <row r="280" spans="1:8" x14ac:dyDescent="0.2">
      <c r="A280" s="198" t="s">
        <v>1073</v>
      </c>
      <c r="B280" s="41" t="s">
        <v>1074</v>
      </c>
      <c r="C280" s="199">
        <v>727</v>
      </c>
      <c r="D280" s="199">
        <v>727</v>
      </c>
      <c r="E280" s="199"/>
      <c r="F280" s="44"/>
      <c r="G280" s="44"/>
      <c r="H280" s="211" t="s">
        <v>999</v>
      </c>
    </row>
    <row r="281" spans="1:8" x14ac:dyDescent="0.2">
      <c r="A281" s="198" t="s">
        <v>1075</v>
      </c>
      <c r="B281" s="41" t="s">
        <v>1076</v>
      </c>
      <c r="C281" s="199">
        <v>600</v>
      </c>
      <c r="D281" s="199">
        <v>600</v>
      </c>
      <c r="E281" s="199"/>
      <c r="F281" s="44"/>
      <c r="G281" s="44"/>
      <c r="H281" s="211" t="s">
        <v>999</v>
      </c>
    </row>
    <row r="282" spans="1:8" x14ac:dyDescent="0.2">
      <c r="A282" s="198" t="s">
        <v>1077</v>
      </c>
      <c r="B282" s="41" t="s">
        <v>1078</v>
      </c>
      <c r="C282" s="199">
        <v>4251.3999999999996</v>
      </c>
      <c r="D282" s="199">
        <v>4251.3999999999996</v>
      </c>
      <c r="E282" s="199"/>
      <c r="F282" s="44"/>
      <c r="G282" s="44"/>
      <c r="H282" s="211" t="s">
        <v>999</v>
      </c>
    </row>
    <row r="283" spans="1:8" x14ac:dyDescent="0.2">
      <c r="A283" s="198" t="s">
        <v>1079</v>
      </c>
      <c r="B283" s="41" t="s">
        <v>1080</v>
      </c>
      <c r="C283" s="199">
        <v>2784</v>
      </c>
      <c r="D283" s="199">
        <v>2784</v>
      </c>
      <c r="E283" s="199"/>
      <c r="F283" s="44"/>
      <c r="G283" s="44"/>
      <c r="H283" s="211" t="s">
        <v>999</v>
      </c>
    </row>
    <row r="284" spans="1:8" x14ac:dyDescent="0.2">
      <c r="A284" s="198" t="s">
        <v>1081</v>
      </c>
      <c r="B284" s="41" t="s">
        <v>1082</v>
      </c>
      <c r="C284" s="199">
        <v>94.08</v>
      </c>
      <c r="D284" s="199">
        <v>94.08</v>
      </c>
      <c r="E284" s="199"/>
      <c r="F284" s="44"/>
      <c r="G284" s="44"/>
      <c r="H284" s="211" t="s">
        <v>999</v>
      </c>
    </row>
    <row r="285" spans="1:8" x14ac:dyDescent="0.2">
      <c r="A285" s="198" t="s">
        <v>1083</v>
      </c>
      <c r="B285" s="41" t="s">
        <v>1084</v>
      </c>
      <c r="C285" s="199">
        <v>8274.1299999999992</v>
      </c>
      <c r="D285" s="199">
        <v>8274.1299999999992</v>
      </c>
      <c r="E285" s="199"/>
      <c r="F285" s="44"/>
      <c r="G285" s="44"/>
      <c r="H285" s="211" t="s">
        <v>999</v>
      </c>
    </row>
    <row r="286" spans="1:8" x14ac:dyDescent="0.2">
      <c r="A286" s="198" t="s">
        <v>1085</v>
      </c>
      <c r="B286" s="41" t="s">
        <v>1086</v>
      </c>
      <c r="C286" s="199">
        <v>24360</v>
      </c>
      <c r="D286" s="199">
        <v>24360</v>
      </c>
      <c r="E286" s="199"/>
      <c r="F286" s="44"/>
      <c r="G286" s="44"/>
      <c r="H286" s="211" t="s">
        <v>999</v>
      </c>
    </row>
    <row r="287" spans="1:8" x14ac:dyDescent="0.2">
      <c r="A287" s="198" t="s">
        <v>1087</v>
      </c>
      <c r="B287" s="41" t="s">
        <v>1088</v>
      </c>
      <c r="C287" s="199">
        <v>90</v>
      </c>
      <c r="D287" s="199">
        <v>90</v>
      </c>
      <c r="E287" s="199"/>
      <c r="F287" s="44"/>
      <c r="G287" s="44"/>
      <c r="H287" s="211" t="s">
        <v>999</v>
      </c>
    </row>
    <row r="288" spans="1:8" x14ac:dyDescent="0.2">
      <c r="A288" s="198" t="s">
        <v>1089</v>
      </c>
      <c r="B288" s="41" t="s">
        <v>1090</v>
      </c>
      <c r="C288" s="199">
        <v>22</v>
      </c>
      <c r="D288" s="199">
        <v>22</v>
      </c>
      <c r="E288" s="199"/>
      <c r="F288" s="44"/>
      <c r="G288" s="44"/>
      <c r="H288" s="211" t="s">
        <v>999</v>
      </c>
    </row>
    <row r="289" spans="1:8" x14ac:dyDescent="0.2">
      <c r="A289" s="198" t="s">
        <v>1091</v>
      </c>
      <c r="B289" s="41" t="s">
        <v>1092</v>
      </c>
      <c r="C289" s="199">
        <v>46400</v>
      </c>
      <c r="D289" s="199">
        <v>46400</v>
      </c>
      <c r="E289" s="199"/>
      <c r="F289" s="44"/>
      <c r="G289" s="44"/>
      <c r="H289" s="211" t="s">
        <v>999</v>
      </c>
    </row>
    <row r="290" spans="1:8" x14ac:dyDescent="0.2">
      <c r="A290" s="198" t="s">
        <v>1093</v>
      </c>
      <c r="B290" s="41" t="s">
        <v>1094</v>
      </c>
      <c r="C290" s="199">
        <v>2900</v>
      </c>
      <c r="D290" s="199">
        <v>2900</v>
      </c>
      <c r="E290" s="199"/>
      <c r="F290" s="44"/>
      <c r="G290" s="44"/>
      <c r="H290" s="211" t="s">
        <v>999</v>
      </c>
    </row>
    <row r="291" spans="1:8" x14ac:dyDescent="0.2">
      <c r="A291" s="198" t="s">
        <v>1095</v>
      </c>
      <c r="B291" s="41" t="s">
        <v>986</v>
      </c>
      <c r="C291" s="199">
        <v>21784.959999999999</v>
      </c>
      <c r="D291" s="199">
        <v>21784.959999999999</v>
      </c>
      <c r="E291" s="199"/>
      <c r="F291" s="44"/>
      <c r="G291" s="44"/>
      <c r="H291" s="211" t="s">
        <v>999</v>
      </c>
    </row>
    <row r="292" spans="1:8" x14ac:dyDescent="0.2">
      <c r="A292" s="198" t="s">
        <v>1096</v>
      </c>
      <c r="B292" s="41" t="s">
        <v>1097</v>
      </c>
      <c r="C292" s="199">
        <v>13340</v>
      </c>
      <c r="D292" s="199">
        <v>13340</v>
      </c>
      <c r="E292" s="199"/>
      <c r="F292" s="44"/>
      <c r="G292" s="44"/>
      <c r="H292" s="211" t="s">
        <v>999</v>
      </c>
    </row>
    <row r="293" spans="1:8" x14ac:dyDescent="0.2">
      <c r="A293" s="198" t="s">
        <v>1098</v>
      </c>
      <c r="B293" s="41" t="s">
        <v>1099</v>
      </c>
      <c r="C293" s="199">
        <v>1656</v>
      </c>
      <c r="D293" s="199">
        <v>1656</v>
      </c>
      <c r="E293" s="199"/>
      <c r="F293" s="44"/>
      <c r="G293" s="44"/>
      <c r="H293" s="211" t="s">
        <v>999</v>
      </c>
    </row>
    <row r="294" spans="1:8" x14ac:dyDescent="0.2">
      <c r="A294" s="43">
        <v>2113</v>
      </c>
      <c r="B294" s="41" t="s">
        <v>207</v>
      </c>
      <c r="C294" s="44">
        <v>0</v>
      </c>
      <c r="D294" s="44">
        <v>0</v>
      </c>
      <c r="E294" s="44"/>
      <c r="F294" s="44">
        <v>0</v>
      </c>
      <c r="G294" s="44">
        <v>0</v>
      </c>
    </row>
    <row r="295" spans="1:8" x14ac:dyDescent="0.2">
      <c r="A295" s="43">
        <v>2114</v>
      </c>
      <c r="B295" s="41" t="s">
        <v>208</v>
      </c>
      <c r="C295" s="44">
        <v>0</v>
      </c>
      <c r="D295" s="44">
        <v>0</v>
      </c>
      <c r="E295" s="44"/>
      <c r="F295" s="44">
        <v>0</v>
      </c>
      <c r="G295" s="44">
        <v>0</v>
      </c>
    </row>
    <row r="296" spans="1:8" x14ac:dyDescent="0.2">
      <c r="A296" s="43">
        <v>2115</v>
      </c>
      <c r="B296" s="41" t="s">
        <v>209</v>
      </c>
      <c r="C296" s="44">
        <v>0</v>
      </c>
      <c r="D296" s="44">
        <v>0</v>
      </c>
      <c r="E296" s="44"/>
      <c r="F296" s="44">
        <v>0</v>
      </c>
      <c r="G296" s="44">
        <v>0</v>
      </c>
    </row>
    <row r="297" spans="1:8" x14ac:dyDescent="0.2">
      <c r="A297" s="43">
        <v>2116</v>
      </c>
      <c r="B297" s="41" t="s">
        <v>210</v>
      </c>
      <c r="C297" s="44">
        <v>0</v>
      </c>
      <c r="D297" s="44">
        <v>0</v>
      </c>
      <c r="E297" s="44"/>
      <c r="F297" s="44">
        <v>0</v>
      </c>
      <c r="G297" s="44">
        <v>0</v>
      </c>
    </row>
    <row r="298" spans="1:8" x14ac:dyDescent="0.2">
      <c r="A298" s="43">
        <v>2117</v>
      </c>
      <c r="B298" s="41" t="s">
        <v>211</v>
      </c>
      <c r="C298" s="150">
        <v>1751480.2500000002</v>
      </c>
      <c r="D298" s="150">
        <v>1751480.2500000002</v>
      </c>
      <c r="E298" s="150">
        <v>0</v>
      </c>
      <c r="F298" s="44">
        <v>0</v>
      </c>
      <c r="G298" s="44">
        <v>0</v>
      </c>
    </row>
    <row r="299" spans="1:8" ht="33.75" x14ac:dyDescent="0.2">
      <c r="A299" s="198" t="s">
        <v>1100</v>
      </c>
      <c r="B299" s="41" t="s">
        <v>1101</v>
      </c>
      <c r="C299" s="199">
        <v>27300.3</v>
      </c>
      <c r="D299" s="199">
        <v>27300.3</v>
      </c>
      <c r="E299" s="199"/>
      <c r="F299" s="44"/>
      <c r="G299" s="44"/>
      <c r="H299" s="211" t="s">
        <v>1102</v>
      </c>
    </row>
    <row r="300" spans="1:8" ht="33.75" x14ac:dyDescent="0.2">
      <c r="A300" s="198" t="s">
        <v>1103</v>
      </c>
      <c r="B300" s="41" t="s">
        <v>1104</v>
      </c>
      <c r="C300" s="199">
        <v>806393.8</v>
      </c>
      <c r="D300" s="199">
        <v>806393.8</v>
      </c>
      <c r="E300" s="199"/>
      <c r="F300" s="44"/>
      <c r="G300" s="44"/>
      <c r="H300" s="211" t="s">
        <v>1102</v>
      </c>
    </row>
    <row r="301" spans="1:8" ht="33.75" x14ac:dyDescent="0.2">
      <c r="A301" s="198" t="s">
        <v>1105</v>
      </c>
      <c r="B301" s="41" t="s">
        <v>1106</v>
      </c>
      <c r="C301" s="199">
        <v>-251929.04</v>
      </c>
      <c r="D301" s="199">
        <v>-251929.04</v>
      </c>
      <c r="E301" s="199"/>
      <c r="F301" s="44"/>
      <c r="G301" s="44"/>
      <c r="H301" s="211" t="s">
        <v>1102</v>
      </c>
    </row>
    <row r="302" spans="1:8" ht="33.75" x14ac:dyDescent="0.2">
      <c r="A302" s="198" t="s">
        <v>1107</v>
      </c>
      <c r="B302" s="41" t="s">
        <v>1108</v>
      </c>
      <c r="C302" s="199">
        <v>163143</v>
      </c>
      <c r="D302" s="199">
        <v>163143</v>
      </c>
      <c r="E302" s="199"/>
      <c r="F302" s="44"/>
      <c r="G302" s="44"/>
      <c r="H302" s="211" t="s">
        <v>1102</v>
      </c>
    </row>
    <row r="303" spans="1:8" ht="33.75" x14ac:dyDescent="0.2">
      <c r="A303" s="198" t="s">
        <v>1109</v>
      </c>
      <c r="B303" s="41" t="s">
        <v>1110</v>
      </c>
      <c r="C303" s="199">
        <v>33710.980000000003</v>
      </c>
      <c r="D303" s="199">
        <v>33710.980000000003</v>
      </c>
      <c r="E303" s="199"/>
      <c r="F303" s="44"/>
      <c r="G303" s="44"/>
      <c r="H303" s="211" t="s">
        <v>1102</v>
      </c>
    </row>
    <row r="304" spans="1:8" ht="33.75" x14ac:dyDescent="0.2">
      <c r="A304" s="198" t="s">
        <v>1111</v>
      </c>
      <c r="B304" s="41" t="s">
        <v>1112</v>
      </c>
      <c r="C304" s="199">
        <v>3885.87</v>
      </c>
      <c r="D304" s="199">
        <v>3885.87</v>
      </c>
      <c r="E304" s="199"/>
      <c r="F304" s="44"/>
      <c r="G304" s="44"/>
      <c r="H304" s="211" t="s">
        <v>1102</v>
      </c>
    </row>
    <row r="305" spans="1:8" ht="33.75" x14ac:dyDescent="0.2">
      <c r="A305" s="198" t="s">
        <v>1113</v>
      </c>
      <c r="B305" s="41" t="s">
        <v>1114</v>
      </c>
      <c r="C305" s="199">
        <v>2118.39</v>
      </c>
      <c r="D305" s="199">
        <v>2118.39</v>
      </c>
      <c r="E305" s="199"/>
      <c r="F305" s="44"/>
      <c r="G305" s="44"/>
      <c r="H305" s="211" t="s">
        <v>1102</v>
      </c>
    </row>
    <row r="306" spans="1:8" ht="33.75" x14ac:dyDescent="0.2">
      <c r="A306" s="198" t="s">
        <v>1115</v>
      </c>
      <c r="B306" s="41" t="s">
        <v>1116</v>
      </c>
      <c r="C306" s="199">
        <v>5875.33</v>
      </c>
      <c r="D306" s="199">
        <v>5875.33</v>
      </c>
      <c r="E306" s="199"/>
      <c r="F306" s="44"/>
      <c r="G306" s="44"/>
      <c r="H306" s="211" t="s">
        <v>1102</v>
      </c>
    </row>
    <row r="307" spans="1:8" ht="33.75" x14ac:dyDescent="0.2">
      <c r="A307" s="198" t="s">
        <v>1117</v>
      </c>
      <c r="B307" s="41" t="s">
        <v>1118</v>
      </c>
      <c r="C307" s="199">
        <v>349191.26</v>
      </c>
      <c r="D307" s="199">
        <v>349191.26</v>
      </c>
      <c r="E307" s="199"/>
      <c r="F307" s="44"/>
      <c r="G307" s="44"/>
      <c r="H307" s="211" t="s">
        <v>1119</v>
      </c>
    </row>
    <row r="308" spans="1:8" ht="33.75" x14ac:dyDescent="0.2">
      <c r="A308" s="198" t="s">
        <v>1120</v>
      </c>
      <c r="B308" s="41" t="s">
        <v>1121</v>
      </c>
      <c r="C308" s="199">
        <v>404199.5</v>
      </c>
      <c r="D308" s="199">
        <v>404199.5</v>
      </c>
      <c r="E308" s="199"/>
      <c r="F308" s="44"/>
      <c r="G308" s="44"/>
      <c r="H308" s="211" t="s">
        <v>1119</v>
      </c>
    </row>
    <row r="309" spans="1:8" ht="33.75" x14ac:dyDescent="0.2">
      <c r="A309" s="198" t="s">
        <v>1122</v>
      </c>
      <c r="B309" s="41" t="s">
        <v>1123</v>
      </c>
      <c r="C309" s="199">
        <v>323787.8</v>
      </c>
      <c r="D309" s="199">
        <v>323787.8</v>
      </c>
      <c r="E309" s="199"/>
      <c r="F309" s="44"/>
      <c r="G309" s="44"/>
      <c r="H309" s="211" t="s">
        <v>1119</v>
      </c>
    </row>
    <row r="310" spans="1:8" ht="33.75" x14ac:dyDescent="0.2">
      <c r="A310" s="198" t="s">
        <v>1124</v>
      </c>
      <c r="B310" s="41" t="s">
        <v>1125</v>
      </c>
      <c r="C310" s="199">
        <v>12199.03</v>
      </c>
      <c r="D310" s="199">
        <v>12199.03</v>
      </c>
      <c r="E310" s="199"/>
      <c r="F310" s="44"/>
      <c r="G310" s="44"/>
      <c r="H310" s="211" t="s">
        <v>1119</v>
      </c>
    </row>
    <row r="311" spans="1:8" ht="101.25" x14ac:dyDescent="0.2">
      <c r="A311" s="198" t="s">
        <v>1126</v>
      </c>
      <c r="B311" s="41" t="s">
        <v>1127</v>
      </c>
      <c r="C311" s="199">
        <v>-117924.79</v>
      </c>
      <c r="D311" s="199">
        <v>-117924.79</v>
      </c>
      <c r="E311" s="199"/>
      <c r="F311" s="44"/>
      <c r="G311" s="44"/>
      <c r="H311" s="211" t="s">
        <v>1128</v>
      </c>
    </row>
    <row r="312" spans="1:8" ht="101.25" x14ac:dyDescent="0.2">
      <c r="A312" s="198" t="s">
        <v>1129</v>
      </c>
      <c r="B312" s="41" t="s">
        <v>1130</v>
      </c>
      <c r="C312" s="199">
        <v>-10471.18</v>
      </c>
      <c r="D312" s="199">
        <v>-10471.18</v>
      </c>
      <c r="E312" s="199"/>
      <c r="F312" s="44"/>
      <c r="G312" s="44"/>
      <c r="H312" s="211" t="s">
        <v>1128</v>
      </c>
    </row>
    <row r="313" spans="1:8" x14ac:dyDescent="0.2">
      <c r="A313" s="43">
        <v>2118</v>
      </c>
      <c r="B313" s="41" t="s">
        <v>212</v>
      </c>
      <c r="C313" s="44">
        <v>0</v>
      </c>
      <c r="D313" s="44">
        <v>0</v>
      </c>
      <c r="E313" s="44">
        <v>0</v>
      </c>
      <c r="F313" s="44">
        <v>0</v>
      </c>
      <c r="G313" s="44">
        <v>0</v>
      </c>
      <c r="H313" s="211"/>
    </row>
    <row r="314" spans="1:8" x14ac:dyDescent="0.2">
      <c r="A314" s="43">
        <v>2119</v>
      </c>
      <c r="B314" s="41" t="s">
        <v>213</v>
      </c>
      <c r="C314" s="150">
        <v>1323998.8199999998</v>
      </c>
      <c r="D314" s="150">
        <v>1323998.8199999998</v>
      </c>
      <c r="E314" s="44">
        <v>0</v>
      </c>
      <c r="F314" s="44">
        <v>0</v>
      </c>
      <c r="G314" s="44">
        <v>0</v>
      </c>
    </row>
    <row r="315" spans="1:8" ht="33.75" x14ac:dyDescent="0.2">
      <c r="A315" s="198" t="s">
        <v>1131</v>
      </c>
      <c r="B315" s="41" t="s">
        <v>1132</v>
      </c>
      <c r="C315" s="199">
        <v>32282.94</v>
      </c>
      <c r="D315" s="199">
        <v>32282.94</v>
      </c>
      <c r="E315" s="44"/>
      <c r="F315" s="44"/>
      <c r="G315" s="44"/>
      <c r="H315" s="211" t="s">
        <v>1133</v>
      </c>
    </row>
    <row r="316" spans="1:8" x14ac:dyDescent="0.2">
      <c r="A316" s="198" t="s">
        <v>1134</v>
      </c>
      <c r="B316" s="41" t="s">
        <v>1135</v>
      </c>
      <c r="C316" s="199">
        <v>211.35</v>
      </c>
      <c r="D316" s="199">
        <v>211.35</v>
      </c>
      <c r="E316" s="44"/>
      <c r="F316" s="44"/>
      <c r="G316" s="44"/>
      <c r="H316" s="211" t="s">
        <v>999</v>
      </c>
    </row>
    <row r="317" spans="1:8" x14ac:dyDescent="0.2">
      <c r="A317" s="198" t="s">
        <v>1136</v>
      </c>
      <c r="B317" s="41" t="s">
        <v>1137</v>
      </c>
      <c r="C317" s="199">
        <v>60442.2</v>
      </c>
      <c r="D317" s="199">
        <v>60442.2</v>
      </c>
      <c r="E317" s="44"/>
      <c r="F317" s="44"/>
      <c r="G317" s="44"/>
      <c r="H317" s="211" t="s">
        <v>999</v>
      </c>
    </row>
    <row r="318" spans="1:8" x14ac:dyDescent="0.2">
      <c r="A318" s="198" t="s">
        <v>1138</v>
      </c>
      <c r="B318" s="41" t="s">
        <v>745</v>
      </c>
      <c r="C318" s="199">
        <v>333</v>
      </c>
      <c r="D318" s="199">
        <v>333</v>
      </c>
      <c r="E318" s="44"/>
      <c r="F318" s="44"/>
      <c r="G318" s="44"/>
      <c r="H318" s="211" t="s">
        <v>999</v>
      </c>
    </row>
    <row r="319" spans="1:8" x14ac:dyDescent="0.2">
      <c r="A319" s="198" t="s">
        <v>1139</v>
      </c>
      <c r="B319" s="41" t="s">
        <v>1140</v>
      </c>
      <c r="C319" s="199">
        <v>1058.27</v>
      </c>
      <c r="D319" s="199">
        <v>1058.27</v>
      </c>
      <c r="E319" s="44"/>
      <c r="F319" s="44"/>
      <c r="G319" s="44"/>
      <c r="H319" s="211" t="s">
        <v>999</v>
      </c>
    </row>
    <row r="320" spans="1:8" ht="45" x14ac:dyDescent="0.2">
      <c r="A320" s="198" t="s">
        <v>1141</v>
      </c>
      <c r="B320" s="41" t="s">
        <v>1142</v>
      </c>
      <c r="C320" s="199">
        <v>263.62</v>
      </c>
      <c r="D320" s="199">
        <v>263.62</v>
      </c>
      <c r="E320" s="44"/>
      <c r="F320" s="44"/>
      <c r="G320" s="44"/>
      <c r="H320" s="211" t="s">
        <v>1143</v>
      </c>
    </row>
    <row r="321" spans="1:8" x14ac:dyDescent="0.2">
      <c r="A321" s="198" t="s">
        <v>1144</v>
      </c>
      <c r="B321" s="41" t="s">
        <v>1145</v>
      </c>
      <c r="C321" s="199">
        <v>758</v>
      </c>
      <c r="D321" s="199">
        <v>758</v>
      </c>
      <c r="E321" s="44"/>
      <c r="F321" s="44"/>
      <c r="G321" s="44"/>
      <c r="H321" s="211" t="s">
        <v>999</v>
      </c>
    </row>
    <row r="322" spans="1:8" x14ac:dyDescent="0.2">
      <c r="A322" s="198" t="s">
        <v>1146</v>
      </c>
      <c r="B322" s="41" t="s">
        <v>1147</v>
      </c>
      <c r="C322" s="199">
        <v>4500</v>
      </c>
      <c r="D322" s="199">
        <v>4500</v>
      </c>
      <c r="E322" s="44"/>
      <c r="F322" s="44"/>
      <c r="G322" s="44"/>
      <c r="H322" s="211" t="s">
        <v>999</v>
      </c>
    </row>
    <row r="323" spans="1:8" x14ac:dyDescent="0.2">
      <c r="A323" s="198" t="s">
        <v>1148</v>
      </c>
      <c r="B323" s="41" t="s">
        <v>1149</v>
      </c>
      <c r="C323" s="199">
        <v>1290</v>
      </c>
      <c r="D323" s="199">
        <v>1290</v>
      </c>
      <c r="E323" s="44"/>
      <c r="F323" s="44"/>
      <c r="G323" s="44"/>
      <c r="H323" s="211" t="s">
        <v>999</v>
      </c>
    </row>
    <row r="324" spans="1:8" x14ac:dyDescent="0.2">
      <c r="A324" s="198" t="s">
        <v>1150</v>
      </c>
      <c r="B324" s="41" t="s">
        <v>805</v>
      </c>
      <c r="C324" s="199">
        <v>288.02999999999997</v>
      </c>
      <c r="D324" s="199">
        <v>288.02999999999997</v>
      </c>
      <c r="E324" s="44"/>
      <c r="F324" s="44"/>
      <c r="G324" s="44"/>
      <c r="H324" s="211" t="s">
        <v>999</v>
      </c>
    </row>
    <row r="325" spans="1:8" x14ac:dyDescent="0.2">
      <c r="A325" s="198" t="s">
        <v>1151</v>
      </c>
      <c r="B325" s="41" t="s">
        <v>807</v>
      </c>
      <c r="C325" s="199">
        <v>636.19000000000005</v>
      </c>
      <c r="D325" s="199">
        <v>636.19000000000005</v>
      </c>
      <c r="E325" s="44"/>
      <c r="F325" s="44"/>
      <c r="G325" s="44"/>
      <c r="H325" s="211" t="s">
        <v>999</v>
      </c>
    </row>
    <row r="326" spans="1:8" x14ac:dyDescent="0.2">
      <c r="A326" s="198" t="s">
        <v>1152</v>
      </c>
      <c r="B326" s="41" t="s">
        <v>1153</v>
      </c>
      <c r="C326" s="199">
        <v>1462.13</v>
      </c>
      <c r="D326" s="199">
        <v>1462.13</v>
      </c>
      <c r="E326" s="44"/>
      <c r="F326" s="44"/>
      <c r="G326" s="44"/>
      <c r="H326" s="211" t="s">
        <v>999</v>
      </c>
    </row>
    <row r="327" spans="1:8" x14ac:dyDescent="0.2">
      <c r="A327" s="198" t="s">
        <v>1154</v>
      </c>
      <c r="B327" s="41" t="s">
        <v>1155</v>
      </c>
      <c r="C327" s="199">
        <v>235.43</v>
      </c>
      <c r="D327" s="199">
        <v>235.43</v>
      </c>
      <c r="E327" s="44"/>
      <c r="F327" s="44"/>
      <c r="G327" s="44"/>
      <c r="H327" s="211" t="s">
        <v>999</v>
      </c>
    </row>
    <row r="328" spans="1:8" x14ac:dyDescent="0.2">
      <c r="A328" s="198" t="s">
        <v>1156</v>
      </c>
      <c r="B328" s="41" t="s">
        <v>1157</v>
      </c>
      <c r="C328" s="199">
        <v>250</v>
      </c>
      <c r="D328" s="199">
        <v>250</v>
      </c>
      <c r="E328" s="44"/>
      <c r="F328" s="44"/>
      <c r="G328" s="44"/>
      <c r="H328" s="211" t="s">
        <v>999</v>
      </c>
    </row>
    <row r="329" spans="1:8" x14ac:dyDescent="0.2">
      <c r="A329" s="198" t="s">
        <v>1158</v>
      </c>
      <c r="B329" s="41" t="s">
        <v>1159</v>
      </c>
      <c r="C329" s="199">
        <v>600</v>
      </c>
      <c r="D329" s="199">
        <v>600</v>
      </c>
      <c r="E329" s="44"/>
      <c r="F329" s="44"/>
      <c r="G329" s="44"/>
      <c r="H329" s="211" t="s">
        <v>999</v>
      </c>
    </row>
    <row r="330" spans="1:8" x14ac:dyDescent="0.2">
      <c r="A330" s="198" t="s">
        <v>1160</v>
      </c>
      <c r="B330" s="41" t="s">
        <v>1161</v>
      </c>
      <c r="C330" s="199">
        <v>1573</v>
      </c>
      <c r="D330" s="199">
        <v>1573</v>
      </c>
      <c r="E330" s="44"/>
      <c r="F330" s="44"/>
      <c r="G330" s="44"/>
      <c r="H330" s="211" t="s">
        <v>999</v>
      </c>
    </row>
    <row r="331" spans="1:8" x14ac:dyDescent="0.2">
      <c r="A331" s="198" t="s">
        <v>1162</v>
      </c>
      <c r="B331" s="41" t="s">
        <v>1163</v>
      </c>
      <c r="C331" s="199">
        <v>999.9</v>
      </c>
      <c r="D331" s="199">
        <v>999.9</v>
      </c>
      <c r="E331" s="44"/>
      <c r="F331" s="44"/>
      <c r="G331" s="44"/>
      <c r="H331" s="211" t="s">
        <v>999</v>
      </c>
    </row>
    <row r="332" spans="1:8" x14ac:dyDescent="0.2">
      <c r="A332" s="198" t="s">
        <v>1164</v>
      </c>
      <c r="B332" s="41" t="s">
        <v>774</v>
      </c>
      <c r="C332" s="199">
        <v>1952.36</v>
      </c>
      <c r="D332" s="199">
        <v>1952.36</v>
      </c>
      <c r="E332" s="44"/>
      <c r="F332" s="44"/>
      <c r="G332" s="44"/>
      <c r="H332" s="211" t="s">
        <v>999</v>
      </c>
    </row>
    <row r="333" spans="1:8" x14ac:dyDescent="0.2">
      <c r="A333" s="198" t="s">
        <v>1165</v>
      </c>
      <c r="B333" s="41" t="s">
        <v>1166</v>
      </c>
      <c r="C333" s="199">
        <v>1776</v>
      </c>
      <c r="D333" s="199">
        <v>1776</v>
      </c>
      <c r="E333" s="44"/>
      <c r="F333" s="44"/>
      <c r="G333" s="44"/>
      <c r="H333" s="211" t="s">
        <v>999</v>
      </c>
    </row>
    <row r="334" spans="1:8" x14ac:dyDescent="0.2">
      <c r="A334" s="198" t="s">
        <v>1167</v>
      </c>
      <c r="B334" s="41" t="s">
        <v>841</v>
      </c>
      <c r="C334" s="199">
        <v>1295.1400000000001</v>
      </c>
      <c r="D334" s="199">
        <v>1295.1400000000001</v>
      </c>
      <c r="E334" s="44"/>
      <c r="F334" s="44"/>
      <c r="G334" s="44"/>
      <c r="H334" s="211" t="s">
        <v>999</v>
      </c>
    </row>
    <row r="335" spans="1:8" x14ac:dyDescent="0.2">
      <c r="A335" s="198" t="s">
        <v>1168</v>
      </c>
      <c r="B335" s="41" t="s">
        <v>1169</v>
      </c>
      <c r="C335" s="199">
        <v>443</v>
      </c>
      <c r="D335" s="199">
        <v>443</v>
      </c>
      <c r="E335" s="44"/>
      <c r="F335" s="44"/>
      <c r="G335" s="44"/>
      <c r="H335" s="211" t="s">
        <v>999</v>
      </c>
    </row>
    <row r="336" spans="1:8" x14ac:dyDescent="0.2">
      <c r="A336" s="198" t="s">
        <v>1170</v>
      </c>
      <c r="B336" s="41" t="s">
        <v>774</v>
      </c>
      <c r="C336" s="199">
        <v>1879.7</v>
      </c>
      <c r="D336" s="199">
        <v>1879.7</v>
      </c>
      <c r="E336" s="44"/>
      <c r="F336" s="44"/>
      <c r="G336" s="44"/>
      <c r="H336" s="211" t="s">
        <v>999</v>
      </c>
    </row>
    <row r="337" spans="1:8" x14ac:dyDescent="0.2">
      <c r="A337" s="198" t="s">
        <v>1171</v>
      </c>
      <c r="B337" s="41" t="s">
        <v>778</v>
      </c>
      <c r="C337" s="199">
        <v>1644.2</v>
      </c>
      <c r="D337" s="199">
        <v>1644.2</v>
      </c>
      <c r="E337" s="44"/>
      <c r="F337" s="44"/>
      <c r="G337" s="44"/>
      <c r="H337" s="211" t="s">
        <v>999</v>
      </c>
    </row>
    <row r="338" spans="1:8" x14ac:dyDescent="0.2">
      <c r="A338" s="198" t="s">
        <v>1172</v>
      </c>
      <c r="B338" s="41" t="s">
        <v>1173</v>
      </c>
      <c r="C338" s="199">
        <v>326.39</v>
      </c>
      <c r="D338" s="199">
        <v>326.39</v>
      </c>
      <c r="E338" s="44"/>
      <c r="F338" s="44"/>
      <c r="G338" s="44"/>
      <c r="H338" s="211" t="s">
        <v>999</v>
      </c>
    </row>
    <row r="339" spans="1:8" x14ac:dyDescent="0.2">
      <c r="A339" s="198" t="s">
        <v>1174</v>
      </c>
      <c r="B339" s="41" t="s">
        <v>1175</v>
      </c>
      <c r="C339" s="199">
        <v>100</v>
      </c>
      <c r="D339" s="199">
        <v>100</v>
      </c>
      <c r="E339" s="44"/>
      <c r="F339" s="44"/>
      <c r="G339" s="44"/>
      <c r="H339" s="211" t="s">
        <v>999</v>
      </c>
    </row>
    <row r="340" spans="1:8" x14ac:dyDescent="0.2">
      <c r="A340" s="198" t="s">
        <v>1176</v>
      </c>
      <c r="B340" s="41" t="s">
        <v>1177</v>
      </c>
      <c r="C340" s="199">
        <v>956</v>
      </c>
      <c r="D340" s="199">
        <v>956</v>
      </c>
      <c r="E340" s="44"/>
      <c r="F340" s="44"/>
      <c r="G340" s="44"/>
      <c r="H340" s="211" t="s">
        <v>999</v>
      </c>
    </row>
    <row r="341" spans="1:8" x14ac:dyDescent="0.2">
      <c r="A341" s="198" t="s">
        <v>1178</v>
      </c>
      <c r="B341" s="41" t="s">
        <v>1179</v>
      </c>
      <c r="C341" s="199">
        <v>532.72</v>
      </c>
      <c r="D341" s="199">
        <v>532.72</v>
      </c>
      <c r="E341" s="44"/>
      <c r="F341" s="44"/>
      <c r="G341" s="44"/>
      <c r="H341" s="211" t="s">
        <v>999</v>
      </c>
    </row>
    <row r="342" spans="1:8" x14ac:dyDescent="0.2">
      <c r="A342" s="198" t="s">
        <v>1180</v>
      </c>
      <c r="B342" s="41" t="s">
        <v>853</v>
      </c>
      <c r="C342" s="199">
        <v>263.48</v>
      </c>
      <c r="D342" s="199">
        <v>263.48</v>
      </c>
      <c r="E342" s="44"/>
      <c r="F342" s="44"/>
      <c r="G342" s="44"/>
      <c r="H342" s="211" t="s">
        <v>999</v>
      </c>
    </row>
    <row r="343" spans="1:8" x14ac:dyDescent="0.2">
      <c r="A343" s="198" t="s">
        <v>1181</v>
      </c>
      <c r="B343" s="41" t="s">
        <v>855</v>
      </c>
      <c r="C343" s="199">
        <v>347.82</v>
      </c>
      <c r="D343" s="199">
        <v>347.82</v>
      </c>
      <c r="E343" s="44"/>
      <c r="F343" s="44"/>
      <c r="G343" s="44"/>
      <c r="H343" s="211" t="s">
        <v>999</v>
      </c>
    </row>
    <row r="344" spans="1:8" x14ac:dyDescent="0.2">
      <c r="A344" s="198" t="s">
        <v>1182</v>
      </c>
      <c r="B344" s="41" t="s">
        <v>857</v>
      </c>
      <c r="C344" s="199">
        <v>501.46</v>
      </c>
      <c r="D344" s="199">
        <v>501.46</v>
      </c>
      <c r="E344" s="44"/>
      <c r="F344" s="44"/>
      <c r="G344" s="44"/>
      <c r="H344" s="211" t="s">
        <v>999</v>
      </c>
    </row>
    <row r="345" spans="1:8" x14ac:dyDescent="0.2">
      <c r="A345" s="198" t="s">
        <v>1183</v>
      </c>
      <c r="B345" s="41" t="s">
        <v>859</v>
      </c>
      <c r="C345" s="199">
        <v>132.26</v>
      </c>
      <c r="D345" s="199">
        <v>132.26</v>
      </c>
      <c r="E345" s="44"/>
      <c r="F345" s="44"/>
      <c r="G345" s="44"/>
      <c r="H345" s="211" t="s">
        <v>999</v>
      </c>
    </row>
    <row r="346" spans="1:8" x14ac:dyDescent="0.2">
      <c r="A346" s="198" t="s">
        <v>1184</v>
      </c>
      <c r="B346" s="41" t="s">
        <v>861</v>
      </c>
      <c r="C346" s="199">
        <v>37.94</v>
      </c>
      <c r="D346" s="199">
        <v>37.94</v>
      </c>
      <c r="E346" s="44"/>
      <c r="F346" s="44"/>
      <c r="G346" s="44"/>
      <c r="H346" s="211" t="s">
        <v>999</v>
      </c>
    </row>
    <row r="347" spans="1:8" x14ac:dyDescent="0.2">
      <c r="A347" s="198" t="s">
        <v>1185</v>
      </c>
      <c r="B347" s="41" t="s">
        <v>829</v>
      </c>
      <c r="C347" s="199">
        <v>442.25</v>
      </c>
      <c r="D347" s="199">
        <v>442.25</v>
      </c>
      <c r="E347" s="44"/>
      <c r="F347" s="44"/>
      <c r="G347" s="44"/>
      <c r="H347" s="211" t="s">
        <v>999</v>
      </c>
    </row>
    <row r="348" spans="1:8" x14ac:dyDescent="0.2">
      <c r="A348" s="198" t="s">
        <v>1186</v>
      </c>
      <c r="B348" s="41" t="s">
        <v>869</v>
      </c>
      <c r="C348" s="199">
        <v>1089.27</v>
      </c>
      <c r="D348" s="199">
        <v>1089.27</v>
      </c>
      <c r="E348" s="44"/>
      <c r="F348" s="44"/>
      <c r="G348" s="44"/>
      <c r="H348" s="211" t="s">
        <v>999</v>
      </c>
    </row>
    <row r="349" spans="1:8" x14ac:dyDescent="0.2">
      <c r="A349" s="198" t="s">
        <v>1187</v>
      </c>
      <c r="B349" s="41" t="s">
        <v>1188</v>
      </c>
      <c r="C349" s="199">
        <v>867.55</v>
      </c>
      <c r="D349" s="199">
        <v>867.55</v>
      </c>
      <c r="E349" s="44"/>
      <c r="F349" s="44"/>
      <c r="G349" s="44"/>
      <c r="H349" s="211" t="s">
        <v>999</v>
      </c>
    </row>
    <row r="350" spans="1:8" x14ac:dyDescent="0.2">
      <c r="A350" s="198" t="s">
        <v>1189</v>
      </c>
      <c r="B350" s="41" t="s">
        <v>1190</v>
      </c>
      <c r="C350" s="199">
        <v>125.95</v>
      </c>
      <c r="D350" s="199">
        <v>125.95</v>
      </c>
      <c r="E350" s="44"/>
      <c r="F350" s="44"/>
      <c r="G350" s="44"/>
      <c r="H350" s="211" t="s">
        <v>999</v>
      </c>
    </row>
    <row r="351" spans="1:8" x14ac:dyDescent="0.2">
      <c r="A351" s="198" t="s">
        <v>1191</v>
      </c>
      <c r="B351" s="41" t="s">
        <v>1192</v>
      </c>
      <c r="C351" s="199">
        <v>847.6</v>
      </c>
      <c r="D351" s="199">
        <v>847.6</v>
      </c>
      <c r="E351" s="44"/>
      <c r="F351" s="44"/>
      <c r="G351" s="44"/>
      <c r="H351" s="211" t="s">
        <v>999</v>
      </c>
    </row>
    <row r="352" spans="1:8" x14ac:dyDescent="0.2">
      <c r="A352" s="198" t="s">
        <v>1193</v>
      </c>
      <c r="B352" s="41" t="s">
        <v>871</v>
      </c>
      <c r="C352" s="199">
        <v>3708.28</v>
      </c>
      <c r="D352" s="199">
        <v>3708.28</v>
      </c>
      <c r="E352" s="44"/>
      <c r="F352" s="44"/>
      <c r="G352" s="44"/>
      <c r="H352" s="211" t="s">
        <v>999</v>
      </c>
    </row>
    <row r="353" spans="1:8" x14ac:dyDescent="0.2">
      <c r="A353" s="198" t="s">
        <v>1194</v>
      </c>
      <c r="B353" s="41" t="s">
        <v>1195</v>
      </c>
      <c r="C353" s="199">
        <v>924.65</v>
      </c>
      <c r="D353" s="199">
        <v>924.65</v>
      </c>
      <c r="E353" s="44"/>
      <c r="F353" s="44"/>
      <c r="G353" s="44"/>
      <c r="H353" s="211" t="s">
        <v>999</v>
      </c>
    </row>
    <row r="354" spans="1:8" x14ac:dyDescent="0.2">
      <c r="A354" s="198" t="s">
        <v>1196</v>
      </c>
      <c r="B354" s="41" t="s">
        <v>1197</v>
      </c>
      <c r="C354" s="199">
        <v>886.13</v>
      </c>
      <c r="D354" s="199">
        <v>886.13</v>
      </c>
      <c r="E354" s="44"/>
      <c r="F354" s="44"/>
      <c r="G354" s="44"/>
      <c r="H354" s="211" t="s">
        <v>999</v>
      </c>
    </row>
    <row r="355" spans="1:8" x14ac:dyDescent="0.2">
      <c r="A355" s="198" t="s">
        <v>1198</v>
      </c>
      <c r="B355" s="41" t="s">
        <v>837</v>
      </c>
      <c r="C355" s="199">
        <v>773.95</v>
      </c>
      <c r="D355" s="199">
        <v>773.95</v>
      </c>
      <c r="E355" s="44"/>
      <c r="F355" s="44"/>
      <c r="G355" s="44"/>
      <c r="H355" s="211" t="s">
        <v>999</v>
      </c>
    </row>
    <row r="356" spans="1:8" x14ac:dyDescent="0.2">
      <c r="A356" s="198" t="s">
        <v>1199</v>
      </c>
      <c r="B356" s="41" t="s">
        <v>827</v>
      </c>
      <c r="C356" s="199">
        <v>2339.04</v>
      </c>
      <c r="D356" s="199">
        <v>2339.04</v>
      </c>
      <c r="E356" s="44"/>
      <c r="F356" s="44"/>
      <c r="G356" s="44"/>
      <c r="H356" s="211" t="s">
        <v>999</v>
      </c>
    </row>
    <row r="357" spans="1:8" x14ac:dyDescent="0.2">
      <c r="A357" s="198" t="s">
        <v>1200</v>
      </c>
      <c r="B357" s="41" t="s">
        <v>1201</v>
      </c>
      <c r="C357" s="199">
        <v>757.34</v>
      </c>
      <c r="D357" s="199">
        <v>757.34</v>
      </c>
      <c r="E357" s="44"/>
      <c r="F357" s="44"/>
      <c r="G357" s="44"/>
      <c r="H357" s="211" t="s">
        <v>999</v>
      </c>
    </row>
    <row r="358" spans="1:8" x14ac:dyDescent="0.2">
      <c r="A358" s="198" t="s">
        <v>1202</v>
      </c>
      <c r="B358" s="41" t="s">
        <v>1203</v>
      </c>
      <c r="C358" s="199">
        <v>2916.73</v>
      </c>
      <c r="D358" s="199">
        <v>2916.73</v>
      </c>
      <c r="E358" s="44"/>
      <c r="F358" s="44"/>
      <c r="G358" s="44"/>
      <c r="H358" s="211" t="s">
        <v>999</v>
      </c>
    </row>
    <row r="359" spans="1:8" x14ac:dyDescent="0.2">
      <c r="A359" s="198" t="s">
        <v>1204</v>
      </c>
      <c r="B359" s="41" t="s">
        <v>1205</v>
      </c>
      <c r="C359" s="199">
        <v>2716.21</v>
      </c>
      <c r="D359" s="199">
        <v>2716.21</v>
      </c>
      <c r="E359" s="44"/>
      <c r="F359" s="44"/>
      <c r="G359" s="44"/>
      <c r="H359" s="211" t="s">
        <v>999</v>
      </c>
    </row>
    <row r="360" spans="1:8" x14ac:dyDescent="0.2">
      <c r="A360" s="198" t="s">
        <v>1206</v>
      </c>
      <c r="B360" s="41" t="s">
        <v>1207</v>
      </c>
      <c r="C360" s="199">
        <v>2088.1799999999998</v>
      </c>
      <c r="D360" s="199">
        <v>2088.1799999999998</v>
      </c>
      <c r="E360" s="44"/>
      <c r="F360" s="44"/>
      <c r="G360" s="44"/>
      <c r="H360" s="211" t="s">
        <v>999</v>
      </c>
    </row>
    <row r="361" spans="1:8" x14ac:dyDescent="0.2">
      <c r="A361" s="198" t="s">
        <v>1208</v>
      </c>
      <c r="B361" s="41" t="s">
        <v>1209</v>
      </c>
      <c r="C361" s="199">
        <v>580.02</v>
      </c>
      <c r="D361" s="199">
        <v>580.02</v>
      </c>
      <c r="E361" s="44"/>
      <c r="F361" s="44"/>
      <c r="G361" s="44"/>
      <c r="H361" s="211" t="s">
        <v>999</v>
      </c>
    </row>
    <row r="362" spans="1:8" x14ac:dyDescent="0.2">
      <c r="A362" s="198" t="s">
        <v>1210</v>
      </c>
      <c r="B362" s="41" t="s">
        <v>1211</v>
      </c>
      <c r="C362" s="199">
        <v>5614.84</v>
      </c>
      <c r="D362" s="199">
        <v>5614.84</v>
      </c>
      <c r="E362" s="44"/>
      <c r="F362" s="44"/>
      <c r="G362" s="44"/>
      <c r="H362" s="211" t="s">
        <v>999</v>
      </c>
    </row>
    <row r="363" spans="1:8" x14ac:dyDescent="0.2">
      <c r="A363" s="198" t="s">
        <v>1212</v>
      </c>
      <c r="B363" s="41" t="s">
        <v>1213</v>
      </c>
      <c r="C363" s="199">
        <v>174.34</v>
      </c>
      <c r="D363" s="199">
        <v>174.34</v>
      </c>
      <c r="E363" s="44"/>
      <c r="F363" s="44"/>
      <c r="G363" s="44"/>
      <c r="H363" s="211" t="s">
        <v>999</v>
      </c>
    </row>
    <row r="364" spans="1:8" x14ac:dyDescent="0.2">
      <c r="A364" s="198" t="s">
        <v>1214</v>
      </c>
      <c r="B364" s="41" t="s">
        <v>1215</v>
      </c>
      <c r="C364" s="199">
        <v>333.87</v>
      </c>
      <c r="D364" s="199">
        <v>333.87</v>
      </c>
      <c r="E364" s="44"/>
      <c r="F364" s="44"/>
      <c r="G364" s="44"/>
      <c r="H364" s="211" t="s">
        <v>999</v>
      </c>
    </row>
    <row r="365" spans="1:8" x14ac:dyDescent="0.2">
      <c r="A365" s="198" t="s">
        <v>1216</v>
      </c>
      <c r="B365" s="41" t="s">
        <v>1217</v>
      </c>
      <c r="C365" s="199">
        <v>984.4</v>
      </c>
      <c r="D365" s="199">
        <v>984.4</v>
      </c>
      <c r="E365" s="44"/>
      <c r="F365" s="44"/>
      <c r="G365" s="44"/>
      <c r="H365" s="211" t="s">
        <v>999</v>
      </c>
    </row>
    <row r="366" spans="1:8" x14ac:dyDescent="0.2">
      <c r="A366" s="198" t="s">
        <v>1218</v>
      </c>
      <c r="B366" s="41" t="s">
        <v>1219</v>
      </c>
      <c r="C366" s="199">
        <v>615.21</v>
      </c>
      <c r="D366" s="199">
        <v>615.21</v>
      </c>
      <c r="E366" s="44"/>
      <c r="F366" s="44"/>
      <c r="G366" s="44"/>
      <c r="H366" s="211" t="s">
        <v>999</v>
      </c>
    </row>
    <row r="367" spans="1:8" x14ac:dyDescent="0.2">
      <c r="A367" s="198" t="s">
        <v>1220</v>
      </c>
      <c r="B367" s="41" t="s">
        <v>1221</v>
      </c>
      <c r="C367" s="199">
        <v>109.66</v>
      </c>
      <c r="D367" s="199">
        <v>109.66</v>
      </c>
      <c r="E367" s="44"/>
      <c r="F367" s="44"/>
      <c r="G367" s="44"/>
      <c r="H367" s="211" t="s">
        <v>999</v>
      </c>
    </row>
    <row r="368" spans="1:8" x14ac:dyDescent="0.2">
      <c r="A368" s="198" t="s">
        <v>1222</v>
      </c>
      <c r="B368" s="41" t="s">
        <v>1223</v>
      </c>
      <c r="C368" s="199">
        <v>1787.78</v>
      </c>
      <c r="D368" s="199">
        <v>1787.78</v>
      </c>
      <c r="E368" s="44"/>
      <c r="F368" s="44"/>
      <c r="G368" s="44"/>
      <c r="H368" s="211" t="s">
        <v>999</v>
      </c>
    </row>
    <row r="369" spans="1:8" x14ac:dyDescent="0.2">
      <c r="A369" s="198" t="s">
        <v>1224</v>
      </c>
      <c r="B369" s="41" t="s">
        <v>1225</v>
      </c>
      <c r="C369" s="199">
        <v>2672.9</v>
      </c>
      <c r="D369" s="199">
        <v>2672.9</v>
      </c>
      <c r="E369" s="44"/>
      <c r="F369" s="44"/>
      <c r="G369" s="44"/>
      <c r="H369" s="211" t="s">
        <v>999</v>
      </c>
    </row>
    <row r="370" spans="1:8" x14ac:dyDescent="0.2">
      <c r="A370" s="198" t="s">
        <v>1226</v>
      </c>
      <c r="B370" s="41" t="s">
        <v>789</v>
      </c>
      <c r="C370" s="199">
        <v>1857.31</v>
      </c>
      <c r="D370" s="199">
        <v>1857.31</v>
      </c>
      <c r="E370" s="44"/>
      <c r="F370" s="44"/>
      <c r="G370" s="44"/>
      <c r="H370" s="211" t="s">
        <v>999</v>
      </c>
    </row>
    <row r="371" spans="1:8" x14ac:dyDescent="0.2">
      <c r="A371" s="198" t="s">
        <v>1227</v>
      </c>
      <c r="B371" s="41" t="s">
        <v>879</v>
      </c>
      <c r="C371" s="199">
        <v>2709.06</v>
      </c>
      <c r="D371" s="199">
        <v>2709.06</v>
      </c>
      <c r="E371" s="44"/>
      <c r="F371" s="44"/>
      <c r="G371" s="44"/>
      <c r="H371" s="211" t="s">
        <v>999</v>
      </c>
    </row>
    <row r="372" spans="1:8" x14ac:dyDescent="0.2">
      <c r="A372" s="198" t="s">
        <v>1228</v>
      </c>
      <c r="B372" s="41" t="s">
        <v>1229</v>
      </c>
      <c r="C372" s="199">
        <v>5899.32</v>
      </c>
      <c r="D372" s="199">
        <v>5899.32</v>
      </c>
      <c r="E372" s="44"/>
      <c r="F372" s="44"/>
      <c r="G372" s="44"/>
      <c r="H372" s="211" t="s">
        <v>999</v>
      </c>
    </row>
    <row r="373" spans="1:8" x14ac:dyDescent="0.2">
      <c r="A373" s="198" t="s">
        <v>1230</v>
      </c>
      <c r="B373" s="41" t="s">
        <v>768</v>
      </c>
      <c r="C373" s="199">
        <v>371.4</v>
      </c>
      <c r="D373" s="199">
        <v>371.4</v>
      </c>
      <c r="E373" s="44"/>
      <c r="F373" s="44"/>
      <c r="G373" s="44"/>
      <c r="H373" s="211" t="s">
        <v>999</v>
      </c>
    </row>
    <row r="374" spans="1:8" x14ac:dyDescent="0.2">
      <c r="A374" s="198" t="s">
        <v>1231</v>
      </c>
      <c r="B374" s="41" t="s">
        <v>825</v>
      </c>
      <c r="C374" s="199">
        <v>14747.4</v>
      </c>
      <c r="D374" s="199">
        <v>14747.4</v>
      </c>
      <c r="E374" s="44"/>
      <c r="F374" s="44"/>
      <c r="G374" s="44"/>
      <c r="H374" s="211" t="s">
        <v>999</v>
      </c>
    </row>
    <row r="375" spans="1:8" x14ac:dyDescent="0.2">
      <c r="A375" s="198" t="s">
        <v>1232</v>
      </c>
      <c r="B375" s="41" t="s">
        <v>784</v>
      </c>
      <c r="C375" s="199">
        <v>1335.42</v>
      </c>
      <c r="D375" s="199">
        <v>1335.42</v>
      </c>
      <c r="E375" s="44"/>
      <c r="F375" s="44"/>
      <c r="G375" s="44"/>
      <c r="H375" s="211" t="s">
        <v>999</v>
      </c>
    </row>
    <row r="376" spans="1:8" x14ac:dyDescent="0.2">
      <c r="A376" s="198" t="s">
        <v>1233</v>
      </c>
      <c r="B376" s="41" t="s">
        <v>1234</v>
      </c>
      <c r="C376" s="199">
        <v>443</v>
      </c>
      <c r="D376" s="199">
        <v>443</v>
      </c>
      <c r="E376" s="44"/>
      <c r="F376" s="44"/>
      <c r="G376" s="44"/>
      <c r="H376" s="211" t="s">
        <v>999</v>
      </c>
    </row>
    <row r="377" spans="1:8" x14ac:dyDescent="0.2">
      <c r="A377" s="198" t="s">
        <v>1235</v>
      </c>
      <c r="B377" s="41" t="s">
        <v>1236</v>
      </c>
      <c r="C377" s="199">
        <v>1598.51</v>
      </c>
      <c r="D377" s="199">
        <v>1598.51</v>
      </c>
      <c r="E377" s="44"/>
      <c r="F377" s="44"/>
      <c r="G377" s="44"/>
      <c r="H377" s="211" t="s">
        <v>999</v>
      </c>
    </row>
    <row r="378" spans="1:8" x14ac:dyDescent="0.2">
      <c r="A378" s="198" t="s">
        <v>1237</v>
      </c>
      <c r="B378" s="41" t="s">
        <v>1238</v>
      </c>
      <c r="C378" s="199">
        <v>888.55</v>
      </c>
      <c r="D378" s="199">
        <v>888.55</v>
      </c>
      <c r="E378" s="44"/>
      <c r="F378" s="44"/>
      <c r="G378" s="44"/>
      <c r="H378" s="211" t="s">
        <v>999</v>
      </c>
    </row>
    <row r="379" spans="1:8" x14ac:dyDescent="0.2">
      <c r="A379" s="198" t="s">
        <v>1239</v>
      </c>
      <c r="B379" s="41" t="s">
        <v>1240</v>
      </c>
      <c r="C379" s="199">
        <v>941.6</v>
      </c>
      <c r="D379" s="199">
        <v>941.6</v>
      </c>
      <c r="E379" s="44"/>
      <c r="F379" s="44"/>
      <c r="G379" s="44"/>
      <c r="H379" s="211" t="s">
        <v>999</v>
      </c>
    </row>
    <row r="380" spans="1:8" x14ac:dyDescent="0.2">
      <c r="A380" s="198" t="s">
        <v>1241</v>
      </c>
      <c r="B380" s="41" t="s">
        <v>1242</v>
      </c>
      <c r="C380" s="199">
        <v>1321.17</v>
      </c>
      <c r="D380" s="199">
        <v>1321.17</v>
      </c>
      <c r="E380" s="44"/>
      <c r="F380" s="44"/>
      <c r="G380" s="44"/>
      <c r="H380" s="211" t="s">
        <v>999</v>
      </c>
    </row>
    <row r="381" spans="1:8" x14ac:dyDescent="0.2">
      <c r="A381" s="198" t="s">
        <v>1243</v>
      </c>
      <c r="B381" s="41" t="s">
        <v>1244</v>
      </c>
      <c r="C381" s="199">
        <v>661.59</v>
      </c>
      <c r="D381" s="199">
        <v>661.59</v>
      </c>
      <c r="E381" s="44"/>
      <c r="F381" s="44"/>
      <c r="G381" s="44"/>
      <c r="H381" s="211" t="s">
        <v>999</v>
      </c>
    </row>
    <row r="382" spans="1:8" x14ac:dyDescent="0.2">
      <c r="A382" s="198" t="s">
        <v>1245</v>
      </c>
      <c r="B382" s="41" t="s">
        <v>1246</v>
      </c>
      <c r="C382" s="199">
        <v>2229.9</v>
      </c>
      <c r="D382" s="199">
        <v>2229.9</v>
      </c>
      <c r="E382" s="44"/>
      <c r="F382" s="44"/>
      <c r="G382" s="44"/>
      <c r="H382" s="211" t="s">
        <v>999</v>
      </c>
    </row>
    <row r="383" spans="1:8" x14ac:dyDescent="0.2">
      <c r="A383" s="198" t="s">
        <v>1247</v>
      </c>
      <c r="B383" s="41" t="s">
        <v>1248</v>
      </c>
      <c r="C383" s="199">
        <v>1383.93</v>
      </c>
      <c r="D383" s="199">
        <v>1383.93</v>
      </c>
      <c r="E383" s="44"/>
      <c r="F383" s="44"/>
      <c r="G383" s="44"/>
      <c r="H383" s="211" t="s">
        <v>999</v>
      </c>
    </row>
    <row r="384" spans="1:8" x14ac:dyDescent="0.2">
      <c r="A384" s="198" t="s">
        <v>1249</v>
      </c>
      <c r="B384" s="41" t="s">
        <v>1250</v>
      </c>
      <c r="C384" s="199">
        <v>1383.93</v>
      </c>
      <c r="D384" s="199">
        <v>1383.93</v>
      </c>
      <c r="E384" s="44"/>
      <c r="F384" s="44"/>
      <c r="G384" s="44"/>
      <c r="H384" s="211" t="s">
        <v>999</v>
      </c>
    </row>
    <row r="385" spans="1:8" x14ac:dyDescent="0.2">
      <c r="A385" s="198" t="s">
        <v>1251</v>
      </c>
      <c r="B385" s="41" t="s">
        <v>1252</v>
      </c>
      <c r="C385" s="199">
        <v>1748.51</v>
      </c>
      <c r="D385" s="199">
        <v>1748.51</v>
      </c>
      <c r="E385" s="44"/>
      <c r="F385" s="44"/>
      <c r="G385" s="44"/>
      <c r="H385" s="211" t="s">
        <v>999</v>
      </c>
    </row>
    <row r="386" spans="1:8" x14ac:dyDescent="0.2">
      <c r="A386" s="198" t="s">
        <v>1253</v>
      </c>
      <c r="B386" s="41" t="s">
        <v>1254</v>
      </c>
      <c r="C386" s="199">
        <v>107.5</v>
      </c>
      <c r="D386" s="199">
        <v>107.5</v>
      </c>
      <c r="E386" s="44"/>
      <c r="F386" s="44"/>
      <c r="G386" s="44"/>
      <c r="H386" s="211" t="s">
        <v>999</v>
      </c>
    </row>
    <row r="387" spans="1:8" x14ac:dyDescent="0.2">
      <c r="A387" s="198" t="s">
        <v>1255</v>
      </c>
      <c r="B387" s="41" t="s">
        <v>1256</v>
      </c>
      <c r="C387" s="199">
        <v>500</v>
      </c>
      <c r="D387" s="199">
        <v>500</v>
      </c>
      <c r="E387" s="44"/>
      <c r="F387" s="44"/>
      <c r="G387" s="44"/>
      <c r="H387" s="211" t="s">
        <v>999</v>
      </c>
    </row>
    <row r="388" spans="1:8" x14ac:dyDescent="0.2">
      <c r="A388" s="198" t="s">
        <v>1257</v>
      </c>
      <c r="B388" s="41" t="s">
        <v>1258</v>
      </c>
      <c r="C388" s="199">
        <v>804</v>
      </c>
      <c r="D388" s="199">
        <v>804</v>
      </c>
      <c r="E388" s="44"/>
      <c r="F388" s="44"/>
      <c r="G388" s="44"/>
      <c r="H388" s="211" t="s">
        <v>999</v>
      </c>
    </row>
    <row r="389" spans="1:8" x14ac:dyDescent="0.2">
      <c r="A389" s="198" t="s">
        <v>1259</v>
      </c>
      <c r="B389" s="41" t="s">
        <v>1260</v>
      </c>
      <c r="C389" s="199">
        <v>574.59</v>
      </c>
      <c r="D389" s="199">
        <v>574.59</v>
      </c>
      <c r="E389" s="44"/>
      <c r="F389" s="44"/>
      <c r="G389" s="44"/>
      <c r="H389" s="211" t="s">
        <v>999</v>
      </c>
    </row>
    <row r="390" spans="1:8" x14ac:dyDescent="0.2">
      <c r="A390" s="198" t="s">
        <v>1261</v>
      </c>
      <c r="B390" s="41" t="s">
        <v>1262</v>
      </c>
      <c r="C390" s="199">
        <v>287.3</v>
      </c>
      <c r="D390" s="199">
        <v>287.3</v>
      </c>
      <c r="E390" s="44"/>
      <c r="F390" s="44"/>
      <c r="G390" s="44"/>
      <c r="H390" s="211" t="s">
        <v>999</v>
      </c>
    </row>
    <row r="391" spans="1:8" x14ac:dyDescent="0.2">
      <c r="A391" s="198" t="s">
        <v>1263</v>
      </c>
      <c r="B391" s="41" t="s">
        <v>1264</v>
      </c>
      <c r="C391" s="199">
        <v>814.31</v>
      </c>
      <c r="D391" s="199">
        <v>814.31</v>
      </c>
      <c r="E391" s="44"/>
      <c r="F391" s="44"/>
      <c r="G391" s="44"/>
      <c r="H391" s="211" t="s">
        <v>999</v>
      </c>
    </row>
    <row r="392" spans="1:8" x14ac:dyDescent="0.2">
      <c r="A392" s="198" t="s">
        <v>1265</v>
      </c>
      <c r="B392" s="41" t="s">
        <v>1266</v>
      </c>
      <c r="C392" s="199">
        <v>1286.21</v>
      </c>
      <c r="D392" s="199">
        <v>1286.21</v>
      </c>
      <c r="E392" s="44"/>
      <c r="F392" s="44"/>
      <c r="G392" s="44"/>
      <c r="H392" s="211" t="s">
        <v>999</v>
      </c>
    </row>
    <row r="393" spans="1:8" x14ac:dyDescent="0.2">
      <c r="A393" s="198" t="s">
        <v>1267</v>
      </c>
      <c r="B393" s="41" t="s">
        <v>1268</v>
      </c>
      <c r="C393" s="199">
        <v>50</v>
      </c>
      <c r="D393" s="199">
        <v>50</v>
      </c>
      <c r="E393" s="44"/>
      <c r="F393" s="44"/>
      <c r="G393" s="44"/>
      <c r="H393" s="211" t="s">
        <v>999</v>
      </c>
    </row>
    <row r="394" spans="1:8" x14ac:dyDescent="0.2">
      <c r="A394" s="198" t="s">
        <v>1269</v>
      </c>
      <c r="B394" s="41" t="s">
        <v>1270</v>
      </c>
      <c r="C394" s="199">
        <v>0.37</v>
      </c>
      <c r="D394" s="199">
        <v>0.37</v>
      </c>
      <c r="E394" s="44"/>
      <c r="F394" s="44"/>
      <c r="G394" s="44"/>
      <c r="H394" s="211" t="s">
        <v>999</v>
      </c>
    </row>
    <row r="395" spans="1:8" x14ac:dyDescent="0.2">
      <c r="A395" s="198" t="s">
        <v>1271</v>
      </c>
      <c r="B395" s="41" t="s">
        <v>1272</v>
      </c>
      <c r="C395" s="199">
        <v>923.1</v>
      </c>
      <c r="D395" s="199">
        <v>923.1</v>
      </c>
      <c r="E395" s="44"/>
      <c r="F395" s="44"/>
      <c r="G395" s="44"/>
      <c r="H395" s="211" t="s">
        <v>999</v>
      </c>
    </row>
    <row r="396" spans="1:8" x14ac:dyDescent="0.2">
      <c r="A396" s="198" t="s">
        <v>1273</v>
      </c>
      <c r="B396" s="41" t="s">
        <v>1274</v>
      </c>
      <c r="C396" s="199">
        <v>923.1</v>
      </c>
      <c r="D396" s="199">
        <v>923.1</v>
      </c>
      <c r="E396" s="44"/>
      <c r="F396" s="44"/>
      <c r="G396" s="44"/>
      <c r="H396" s="211" t="s">
        <v>999</v>
      </c>
    </row>
    <row r="397" spans="1:8" x14ac:dyDescent="0.2">
      <c r="A397" s="198" t="s">
        <v>1275</v>
      </c>
      <c r="B397" s="41" t="s">
        <v>1276</v>
      </c>
      <c r="C397" s="199">
        <v>2000</v>
      </c>
      <c r="D397" s="199">
        <v>2000</v>
      </c>
      <c r="E397" s="44"/>
      <c r="F397" s="44"/>
      <c r="G397" s="44"/>
      <c r="H397" s="211" t="s">
        <v>999</v>
      </c>
    </row>
    <row r="398" spans="1:8" x14ac:dyDescent="0.2">
      <c r="A398" s="198" t="s">
        <v>1277</v>
      </c>
      <c r="B398" s="41" t="s">
        <v>791</v>
      </c>
      <c r="C398" s="199">
        <v>200</v>
      </c>
      <c r="D398" s="199">
        <v>200</v>
      </c>
      <c r="E398" s="44"/>
      <c r="F398" s="44"/>
      <c r="G398" s="44"/>
      <c r="H398" s="211" t="s">
        <v>999</v>
      </c>
    </row>
    <row r="399" spans="1:8" x14ac:dyDescent="0.2">
      <c r="A399" s="198" t="s">
        <v>1278</v>
      </c>
      <c r="B399" s="41" t="s">
        <v>1279</v>
      </c>
      <c r="C399" s="199">
        <v>1575.51</v>
      </c>
      <c r="D399" s="199">
        <v>1575.51</v>
      </c>
      <c r="E399" s="44"/>
      <c r="F399" s="44"/>
      <c r="G399" s="44"/>
      <c r="H399" s="211" t="s">
        <v>999</v>
      </c>
    </row>
    <row r="400" spans="1:8" x14ac:dyDescent="0.2">
      <c r="A400" s="198" t="s">
        <v>1280</v>
      </c>
      <c r="B400" s="41" t="s">
        <v>843</v>
      </c>
      <c r="C400" s="199">
        <v>1538.07</v>
      </c>
      <c r="D400" s="199">
        <v>1538.07</v>
      </c>
      <c r="E400" s="44"/>
      <c r="F400" s="44"/>
      <c r="G400" s="44"/>
      <c r="H400" s="211" t="s">
        <v>999</v>
      </c>
    </row>
    <row r="401" spans="1:8" x14ac:dyDescent="0.2">
      <c r="A401" s="198" t="s">
        <v>1281</v>
      </c>
      <c r="B401" s="41" t="s">
        <v>1282</v>
      </c>
      <c r="C401" s="199">
        <v>1350.92</v>
      </c>
      <c r="D401" s="199">
        <v>1350.92</v>
      </c>
      <c r="E401" s="44"/>
      <c r="F401" s="44"/>
      <c r="G401" s="44"/>
      <c r="H401" s="211" t="s">
        <v>999</v>
      </c>
    </row>
    <row r="402" spans="1:8" x14ac:dyDescent="0.2">
      <c r="A402" s="198" t="s">
        <v>1283</v>
      </c>
      <c r="B402" s="41" t="s">
        <v>1284</v>
      </c>
      <c r="C402" s="199">
        <v>1309.04</v>
      </c>
      <c r="D402" s="199">
        <v>1309.04</v>
      </c>
      <c r="E402" s="44"/>
      <c r="F402" s="44"/>
      <c r="G402" s="44"/>
      <c r="H402" s="211" t="s">
        <v>999</v>
      </c>
    </row>
    <row r="403" spans="1:8" x14ac:dyDescent="0.2">
      <c r="A403" s="198" t="s">
        <v>1285</v>
      </c>
      <c r="B403" s="41" t="s">
        <v>1286</v>
      </c>
      <c r="C403" s="199">
        <v>2225.16</v>
      </c>
      <c r="D403" s="199">
        <v>2225.16</v>
      </c>
      <c r="E403" s="44"/>
      <c r="F403" s="44"/>
      <c r="G403" s="44"/>
      <c r="H403" s="211" t="s">
        <v>999</v>
      </c>
    </row>
    <row r="404" spans="1:8" x14ac:dyDescent="0.2">
      <c r="A404" s="198" t="s">
        <v>1287</v>
      </c>
      <c r="B404" s="41" t="s">
        <v>915</v>
      </c>
      <c r="C404" s="199">
        <v>1832.09</v>
      </c>
      <c r="D404" s="199">
        <v>1832.09</v>
      </c>
      <c r="E404" s="44"/>
      <c r="F404" s="44"/>
      <c r="G404" s="44"/>
      <c r="H404" s="211" t="s">
        <v>999</v>
      </c>
    </row>
    <row r="405" spans="1:8" x14ac:dyDescent="0.2">
      <c r="A405" s="198" t="s">
        <v>1288</v>
      </c>
      <c r="B405" s="41" t="s">
        <v>1289</v>
      </c>
      <c r="C405" s="199">
        <v>1465.52</v>
      </c>
      <c r="D405" s="199">
        <v>1465.52</v>
      </c>
      <c r="E405" s="44"/>
      <c r="F405" s="44"/>
      <c r="G405" s="44"/>
      <c r="H405" s="211" t="s">
        <v>999</v>
      </c>
    </row>
    <row r="406" spans="1:8" x14ac:dyDescent="0.2">
      <c r="A406" s="198" t="s">
        <v>1290</v>
      </c>
      <c r="B406" s="41" t="s">
        <v>1291</v>
      </c>
      <c r="C406" s="199">
        <v>4463.46</v>
      </c>
      <c r="D406" s="199">
        <v>4463.46</v>
      </c>
      <c r="E406" s="44"/>
      <c r="F406" s="44"/>
      <c r="G406" s="44"/>
      <c r="H406" s="211" t="s">
        <v>999</v>
      </c>
    </row>
    <row r="407" spans="1:8" x14ac:dyDescent="0.2">
      <c r="A407" s="198" t="s">
        <v>1292</v>
      </c>
      <c r="B407" s="41" t="s">
        <v>873</v>
      </c>
      <c r="C407" s="199">
        <v>1500</v>
      </c>
      <c r="D407" s="199">
        <v>1500</v>
      </c>
      <c r="E407" s="44"/>
      <c r="F407" s="44"/>
      <c r="G407" s="44"/>
      <c r="H407" s="211" t="s">
        <v>999</v>
      </c>
    </row>
    <row r="408" spans="1:8" x14ac:dyDescent="0.2">
      <c r="A408" s="198" t="s">
        <v>1293</v>
      </c>
      <c r="B408" s="41" t="s">
        <v>766</v>
      </c>
      <c r="C408" s="199">
        <v>1421.24</v>
      </c>
      <c r="D408" s="199">
        <v>1421.24</v>
      </c>
      <c r="E408" s="44"/>
      <c r="F408" s="44"/>
      <c r="G408" s="44"/>
      <c r="H408" s="211" t="s">
        <v>999</v>
      </c>
    </row>
    <row r="409" spans="1:8" x14ac:dyDescent="0.2">
      <c r="A409" s="198" t="s">
        <v>1294</v>
      </c>
      <c r="B409" s="41" t="s">
        <v>1295</v>
      </c>
      <c r="C409" s="199">
        <v>421.8</v>
      </c>
      <c r="D409" s="199">
        <v>421.8</v>
      </c>
      <c r="E409" s="44"/>
      <c r="F409" s="44"/>
      <c r="G409" s="44"/>
      <c r="H409" s="211" t="s">
        <v>999</v>
      </c>
    </row>
    <row r="410" spans="1:8" x14ac:dyDescent="0.2">
      <c r="A410" s="198" t="s">
        <v>1296</v>
      </c>
      <c r="B410" s="41" t="s">
        <v>1297</v>
      </c>
      <c r="C410" s="199">
        <v>1384.79</v>
      </c>
      <c r="D410" s="199">
        <v>1384.79</v>
      </c>
      <c r="E410" s="44"/>
      <c r="F410" s="44"/>
      <c r="G410" s="44"/>
      <c r="H410" s="211" t="s">
        <v>999</v>
      </c>
    </row>
    <row r="411" spans="1:8" x14ac:dyDescent="0.2">
      <c r="A411" s="198" t="s">
        <v>1298</v>
      </c>
      <c r="B411" s="41" t="s">
        <v>1299</v>
      </c>
      <c r="C411" s="199">
        <v>2062.61</v>
      </c>
      <c r="D411" s="199">
        <v>2062.61</v>
      </c>
      <c r="E411" s="44"/>
      <c r="F411" s="44"/>
      <c r="G411" s="44"/>
      <c r="H411" s="211" t="s">
        <v>999</v>
      </c>
    </row>
    <row r="412" spans="1:8" x14ac:dyDescent="0.2">
      <c r="A412" s="198" t="s">
        <v>1300</v>
      </c>
      <c r="B412" s="41" t="s">
        <v>1301</v>
      </c>
      <c r="C412" s="199">
        <v>1815.36</v>
      </c>
      <c r="D412" s="199">
        <v>1815.36</v>
      </c>
      <c r="E412" s="44"/>
      <c r="F412" s="44"/>
      <c r="G412" s="44"/>
      <c r="H412" s="211" t="s">
        <v>999</v>
      </c>
    </row>
    <row r="413" spans="1:8" x14ac:dyDescent="0.2">
      <c r="A413" s="198" t="s">
        <v>1302</v>
      </c>
      <c r="B413" s="41" t="s">
        <v>1303</v>
      </c>
      <c r="C413" s="199">
        <v>2320.8000000000002</v>
      </c>
      <c r="D413" s="199">
        <v>2320.8000000000002</v>
      </c>
      <c r="E413" s="44"/>
      <c r="F413" s="44"/>
      <c r="G413" s="44"/>
      <c r="H413" s="211" t="s">
        <v>999</v>
      </c>
    </row>
    <row r="414" spans="1:8" x14ac:dyDescent="0.2">
      <c r="A414" s="198" t="s">
        <v>1304</v>
      </c>
      <c r="B414" s="41" t="s">
        <v>1305</v>
      </c>
      <c r="C414" s="199">
        <v>2282.52</v>
      </c>
      <c r="D414" s="199">
        <v>2282.52</v>
      </c>
      <c r="E414" s="44"/>
      <c r="F414" s="44"/>
      <c r="G414" s="44"/>
      <c r="H414" s="211" t="s">
        <v>999</v>
      </c>
    </row>
    <row r="415" spans="1:8" x14ac:dyDescent="0.2">
      <c r="A415" s="198" t="s">
        <v>1306</v>
      </c>
      <c r="B415" s="41" t="s">
        <v>1307</v>
      </c>
      <c r="C415" s="199">
        <v>2000</v>
      </c>
      <c r="D415" s="199">
        <v>2000</v>
      </c>
      <c r="E415" s="44"/>
      <c r="F415" s="44"/>
      <c r="G415" s="44"/>
      <c r="H415" s="211" t="s">
        <v>999</v>
      </c>
    </row>
    <row r="416" spans="1:8" ht="33.75" x14ac:dyDescent="0.2">
      <c r="A416" s="198" t="s">
        <v>1308</v>
      </c>
      <c r="B416" s="41" t="s">
        <v>1309</v>
      </c>
      <c r="C416" s="199">
        <v>223817.9</v>
      </c>
      <c r="D416" s="199">
        <v>223817.9</v>
      </c>
      <c r="E416" s="44"/>
      <c r="F416" s="44"/>
      <c r="G416" s="44"/>
      <c r="H416" s="211" t="s">
        <v>1310</v>
      </c>
    </row>
    <row r="417" spans="1:8" ht="33.75" x14ac:dyDescent="0.2">
      <c r="A417" s="198" t="s">
        <v>1311</v>
      </c>
      <c r="B417" s="41" t="s">
        <v>1312</v>
      </c>
      <c r="C417" s="199">
        <v>42320.83</v>
      </c>
      <c r="D417" s="199">
        <v>42320.83</v>
      </c>
      <c r="E417" s="44"/>
      <c r="F417" s="44"/>
      <c r="G417" s="44"/>
      <c r="H417" s="211" t="s">
        <v>1310</v>
      </c>
    </row>
    <row r="418" spans="1:8" ht="33.75" x14ac:dyDescent="0.2">
      <c r="A418" s="198" t="s">
        <v>1313</v>
      </c>
      <c r="B418" s="41" t="s">
        <v>1314</v>
      </c>
      <c r="C418" s="199">
        <v>109954.52</v>
      </c>
      <c r="D418" s="199">
        <v>109954.52</v>
      </c>
      <c r="E418" s="44"/>
      <c r="F418" s="44"/>
      <c r="G418" s="44"/>
      <c r="H418" s="211" t="s">
        <v>1310</v>
      </c>
    </row>
    <row r="419" spans="1:8" x14ac:dyDescent="0.2">
      <c r="A419" s="198" t="s">
        <v>1315</v>
      </c>
      <c r="B419" s="41" t="s">
        <v>1316</v>
      </c>
      <c r="C419" s="199">
        <v>337438.63</v>
      </c>
      <c r="D419" s="199">
        <v>337438.63</v>
      </c>
      <c r="E419" s="44"/>
      <c r="F419" s="44"/>
      <c r="G419" s="44"/>
      <c r="H419" s="211" t="s">
        <v>999</v>
      </c>
    </row>
    <row r="420" spans="1:8" x14ac:dyDescent="0.2">
      <c r="A420" s="198" t="s">
        <v>1317</v>
      </c>
      <c r="B420" s="41" t="s">
        <v>1318</v>
      </c>
      <c r="C420" s="199">
        <v>16876.61</v>
      </c>
      <c r="D420" s="199">
        <v>16876.61</v>
      </c>
      <c r="E420" s="44"/>
      <c r="F420" s="44"/>
      <c r="G420" s="44"/>
      <c r="H420" s="211" t="s">
        <v>999</v>
      </c>
    </row>
    <row r="421" spans="1:8" ht="33.75" x14ac:dyDescent="0.2">
      <c r="A421" s="198" t="s">
        <v>1319</v>
      </c>
      <c r="B421" s="41" t="s">
        <v>1320</v>
      </c>
      <c r="C421" s="199">
        <v>354231.62</v>
      </c>
      <c r="D421" s="199">
        <v>354231.62</v>
      </c>
      <c r="E421" s="44"/>
      <c r="F421" s="44"/>
      <c r="G421" s="44"/>
      <c r="H421" s="211" t="s">
        <v>1321</v>
      </c>
    </row>
    <row r="422" spans="1:8" x14ac:dyDescent="0.2">
      <c r="A422" s="198" t="s">
        <v>1322</v>
      </c>
      <c r="B422" s="41" t="s">
        <v>984</v>
      </c>
      <c r="C422" s="199">
        <v>7670.06</v>
      </c>
      <c r="D422" s="199">
        <v>7670.06</v>
      </c>
      <c r="E422" s="44"/>
      <c r="F422" s="44"/>
      <c r="G422" s="44"/>
      <c r="H422" s="211" t="s">
        <v>999</v>
      </c>
    </row>
    <row r="423" spans="1:8" x14ac:dyDescent="0.2">
      <c r="A423" s="43">
        <v>2120</v>
      </c>
      <c r="B423" s="41" t="s">
        <v>214</v>
      </c>
      <c r="C423" s="44">
        <v>0</v>
      </c>
      <c r="D423" s="44">
        <v>0</v>
      </c>
      <c r="E423" s="44">
        <v>0</v>
      </c>
      <c r="F423" s="44">
        <v>0</v>
      </c>
      <c r="G423" s="44">
        <v>0</v>
      </c>
    </row>
    <row r="424" spans="1:8" x14ac:dyDescent="0.2">
      <c r="A424" s="43">
        <v>2121</v>
      </c>
      <c r="B424" s="41" t="s">
        <v>215</v>
      </c>
      <c r="C424" s="44">
        <v>0</v>
      </c>
      <c r="D424" s="44">
        <v>0</v>
      </c>
      <c r="E424" s="44">
        <v>0</v>
      </c>
      <c r="F424" s="44">
        <v>0</v>
      </c>
      <c r="G424" s="44">
        <v>0</v>
      </c>
    </row>
    <row r="425" spans="1:8" x14ac:dyDescent="0.2">
      <c r="A425" s="43">
        <v>2122</v>
      </c>
      <c r="B425" s="41" t="s">
        <v>216</v>
      </c>
      <c r="C425" s="44">
        <v>0</v>
      </c>
      <c r="D425" s="44">
        <v>0</v>
      </c>
      <c r="E425" s="44">
        <v>0</v>
      </c>
      <c r="F425" s="44">
        <v>0</v>
      </c>
      <c r="G425" s="44">
        <v>0</v>
      </c>
    </row>
    <row r="426" spans="1:8" x14ac:dyDescent="0.2">
      <c r="A426" s="43">
        <v>2129</v>
      </c>
      <c r="B426" s="41" t="s">
        <v>217</v>
      </c>
      <c r="C426" s="44">
        <v>0</v>
      </c>
      <c r="D426" s="44">
        <v>0</v>
      </c>
      <c r="E426" s="44">
        <v>0</v>
      </c>
      <c r="F426" s="44">
        <v>0</v>
      </c>
      <c r="G426" s="44">
        <v>0</v>
      </c>
    </row>
    <row r="428" spans="1:8" x14ac:dyDescent="0.2">
      <c r="A428" s="40" t="s">
        <v>218</v>
      </c>
      <c r="B428" s="40"/>
      <c r="C428" s="40"/>
      <c r="D428" s="40"/>
      <c r="E428" s="40"/>
      <c r="F428" s="40"/>
      <c r="G428" s="40"/>
      <c r="H428" s="40"/>
    </row>
    <row r="429" spans="1:8" x14ac:dyDescent="0.2">
      <c r="A429" s="42" t="s">
        <v>105</v>
      </c>
      <c r="B429" s="42" t="s">
        <v>106</v>
      </c>
      <c r="C429" s="42" t="s">
        <v>107</v>
      </c>
      <c r="D429" s="42" t="s">
        <v>219</v>
      </c>
      <c r="E429" s="42" t="s">
        <v>122</v>
      </c>
      <c r="F429" s="42"/>
      <c r="G429" s="42"/>
      <c r="H429" s="42"/>
    </row>
    <row r="430" spans="1:8" x14ac:dyDescent="0.2">
      <c r="A430" s="43">
        <v>2160</v>
      </c>
      <c r="B430" s="41" t="s">
        <v>220</v>
      </c>
      <c r="C430" s="44">
        <v>0</v>
      </c>
    </row>
    <row r="431" spans="1:8" x14ac:dyDescent="0.2">
      <c r="A431" s="43">
        <v>2161</v>
      </c>
      <c r="B431" s="41" t="s">
        <v>221</v>
      </c>
      <c r="C431" s="44">
        <v>0</v>
      </c>
    </row>
    <row r="432" spans="1:8" x14ac:dyDescent="0.2">
      <c r="A432" s="43">
        <v>2162</v>
      </c>
      <c r="B432" s="41" t="s">
        <v>222</v>
      </c>
      <c r="C432" s="44">
        <v>0</v>
      </c>
    </row>
    <row r="433" spans="1:8" x14ac:dyDescent="0.2">
      <c r="A433" s="43">
        <v>2163</v>
      </c>
      <c r="B433" s="41" t="s">
        <v>223</v>
      </c>
      <c r="C433" s="44">
        <v>0</v>
      </c>
    </row>
    <row r="434" spans="1:8" x14ac:dyDescent="0.2">
      <c r="A434" s="43">
        <v>2164</v>
      </c>
      <c r="B434" s="41" t="s">
        <v>224</v>
      </c>
      <c r="C434" s="44">
        <v>0</v>
      </c>
    </row>
    <row r="435" spans="1:8" x14ac:dyDescent="0.2">
      <c r="A435" s="43">
        <v>2165</v>
      </c>
      <c r="B435" s="41" t="s">
        <v>225</v>
      </c>
      <c r="C435" s="44">
        <v>0</v>
      </c>
    </row>
    <row r="436" spans="1:8" x14ac:dyDescent="0.2">
      <c r="A436" s="43">
        <v>2166</v>
      </c>
      <c r="B436" s="41" t="s">
        <v>226</v>
      </c>
      <c r="C436" s="44">
        <v>0</v>
      </c>
    </row>
    <row r="437" spans="1:8" x14ac:dyDescent="0.2">
      <c r="A437" s="43">
        <v>2250</v>
      </c>
      <c r="B437" s="41" t="s">
        <v>227</v>
      </c>
      <c r="C437" s="44">
        <v>0</v>
      </c>
    </row>
    <row r="438" spans="1:8" x14ac:dyDescent="0.2">
      <c r="A438" s="43">
        <v>2251</v>
      </c>
      <c r="B438" s="41" t="s">
        <v>228</v>
      </c>
      <c r="C438" s="44">
        <v>0</v>
      </c>
    </row>
    <row r="439" spans="1:8" x14ac:dyDescent="0.2">
      <c r="A439" s="43">
        <v>2252</v>
      </c>
      <c r="B439" s="41" t="s">
        <v>229</v>
      </c>
      <c r="C439" s="44">
        <v>0</v>
      </c>
    </row>
    <row r="440" spans="1:8" x14ac:dyDescent="0.2">
      <c r="A440" s="43">
        <v>2253</v>
      </c>
      <c r="B440" s="41" t="s">
        <v>230</v>
      </c>
      <c r="C440" s="44">
        <v>0</v>
      </c>
    </row>
    <row r="441" spans="1:8" x14ac:dyDescent="0.2">
      <c r="A441" s="43">
        <v>2254</v>
      </c>
      <c r="B441" s="41" t="s">
        <v>231</v>
      </c>
      <c r="C441" s="44">
        <v>0</v>
      </c>
    </row>
    <row r="442" spans="1:8" x14ac:dyDescent="0.2">
      <c r="A442" s="43">
        <v>2255</v>
      </c>
      <c r="B442" s="41" t="s">
        <v>232</v>
      </c>
      <c r="C442" s="44">
        <v>0</v>
      </c>
    </row>
    <row r="443" spans="1:8" x14ac:dyDescent="0.2">
      <c r="A443" s="43">
        <v>2256</v>
      </c>
      <c r="B443" s="41" t="s">
        <v>233</v>
      </c>
      <c r="C443" s="44">
        <v>0</v>
      </c>
    </row>
    <row r="445" spans="1:8" x14ac:dyDescent="0.2">
      <c r="A445" s="40" t="s">
        <v>234</v>
      </c>
      <c r="B445" s="40"/>
      <c r="C445" s="40"/>
      <c r="D445" s="40"/>
      <c r="E445" s="40"/>
      <c r="F445" s="40"/>
      <c r="G445" s="40"/>
      <c r="H445" s="40"/>
    </row>
    <row r="446" spans="1:8" x14ac:dyDescent="0.2">
      <c r="A446" s="47" t="s">
        <v>105</v>
      </c>
      <c r="B446" s="47" t="s">
        <v>106</v>
      </c>
      <c r="C446" s="47" t="s">
        <v>107</v>
      </c>
      <c r="D446" s="47" t="s">
        <v>219</v>
      </c>
      <c r="E446" s="47" t="s">
        <v>122</v>
      </c>
      <c r="F446" s="47"/>
      <c r="G446" s="47"/>
      <c r="H446" s="47"/>
    </row>
    <row r="447" spans="1:8" x14ac:dyDescent="0.2">
      <c r="A447" s="43">
        <v>2159</v>
      </c>
      <c r="B447" s="41" t="s">
        <v>235</v>
      </c>
      <c r="C447" s="44">
        <v>0</v>
      </c>
    </row>
    <row r="448" spans="1:8" x14ac:dyDescent="0.2">
      <c r="A448" s="43">
        <v>2199</v>
      </c>
      <c r="B448" s="41" t="s">
        <v>236</v>
      </c>
      <c r="C448" s="44">
        <v>0</v>
      </c>
    </row>
    <row r="449" spans="1:3" x14ac:dyDescent="0.2">
      <c r="A449" s="43">
        <v>2240</v>
      </c>
      <c r="B449" s="41" t="s">
        <v>237</v>
      </c>
      <c r="C449" s="44">
        <v>0</v>
      </c>
    </row>
    <row r="450" spans="1:3" x14ac:dyDescent="0.2">
      <c r="A450" s="43">
        <v>2241</v>
      </c>
      <c r="B450" s="41" t="s">
        <v>238</v>
      </c>
      <c r="C450" s="44">
        <v>0</v>
      </c>
    </row>
    <row r="451" spans="1:3" x14ac:dyDescent="0.2">
      <c r="A451" s="43">
        <v>2242</v>
      </c>
      <c r="B451" s="41" t="s">
        <v>239</v>
      </c>
      <c r="C451" s="44">
        <v>0</v>
      </c>
    </row>
    <row r="452" spans="1:3" x14ac:dyDescent="0.2">
      <c r="A452" s="43">
        <v>2249</v>
      </c>
      <c r="B452" s="41" t="s">
        <v>240</v>
      </c>
      <c r="C452" s="44">
        <v>0</v>
      </c>
    </row>
  </sheetData>
  <mergeCells count="3">
    <mergeCell ref="A1:F1"/>
    <mergeCell ref="A2:F2"/>
    <mergeCell ref="A3:F3"/>
  </mergeCells>
  <pageMargins left="0.70866141732283472" right="0.70866141732283472" top="0.74803149606299213" bottom="0.74803149606299213" header="0.31496062992125984" footer="0.31496062992125984"/>
  <pageSetup paperSize="9" scale="58"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1"/>
  <sheetViews>
    <sheetView showGridLines="0" view="pageBreakPreview" zoomScaleNormal="100" zoomScaleSheetLayoutView="100" workbookViewId="0">
      <selection sqref="A1:C1"/>
    </sheetView>
  </sheetViews>
  <sheetFormatPr baseColWidth="10" defaultColWidth="9.140625" defaultRowHeight="11.25" x14ac:dyDescent="0.2"/>
  <cols>
    <col min="1" max="1" width="24.5703125" style="41" customWidth="1"/>
    <col min="2" max="2" width="72.85546875" style="41" bestFit="1" customWidth="1"/>
    <col min="3" max="3" width="15.7109375" style="41" customWidth="1"/>
    <col min="4" max="5" width="19.7109375" style="41" customWidth="1"/>
    <col min="6" max="16384" width="9.140625" style="41"/>
  </cols>
  <sheetData>
    <row r="1" spans="1:5" s="48" customFormat="1" x14ac:dyDescent="0.25">
      <c r="A1" s="809" t="s">
        <v>1323</v>
      </c>
      <c r="B1" s="809"/>
      <c r="C1" s="809"/>
      <c r="D1" s="36" t="s">
        <v>98</v>
      </c>
      <c r="E1" s="37">
        <v>2020</v>
      </c>
    </row>
    <row r="2" spans="1:5" s="38" customFormat="1" x14ac:dyDescent="0.25">
      <c r="A2" s="809" t="s">
        <v>242</v>
      </c>
      <c r="B2" s="809"/>
      <c r="C2" s="809"/>
      <c r="D2" s="36" t="s">
        <v>100</v>
      </c>
      <c r="E2" s="37" t="s">
        <v>441</v>
      </c>
    </row>
    <row r="3" spans="1:5" s="38" customFormat="1" x14ac:dyDescent="0.25">
      <c r="A3" s="809" t="s">
        <v>582</v>
      </c>
      <c r="B3" s="809"/>
      <c r="C3" s="809"/>
      <c r="D3" s="36" t="s">
        <v>102</v>
      </c>
      <c r="E3" s="37">
        <v>4</v>
      </c>
    </row>
    <row r="4" spans="1:5" x14ac:dyDescent="0.2">
      <c r="A4" s="39" t="s">
        <v>103</v>
      </c>
      <c r="B4" s="40"/>
      <c r="C4" s="40"/>
      <c r="D4" s="40"/>
      <c r="E4" s="40"/>
    </row>
    <row r="6" spans="1:5" x14ac:dyDescent="0.2">
      <c r="A6" s="49" t="s">
        <v>243</v>
      </c>
      <c r="B6" s="49"/>
      <c r="C6" s="49"/>
      <c r="D6" s="49"/>
      <c r="E6" s="49"/>
    </row>
    <row r="7" spans="1:5" x14ac:dyDescent="0.2">
      <c r="A7" s="50" t="s">
        <v>105</v>
      </c>
      <c r="B7" s="50" t="s">
        <v>106</v>
      </c>
      <c r="C7" s="50" t="s">
        <v>107</v>
      </c>
      <c r="D7" s="50" t="s">
        <v>244</v>
      </c>
      <c r="E7" s="50"/>
    </row>
    <row r="8" spans="1:5" x14ac:dyDescent="0.2">
      <c r="A8" s="51">
        <v>4100</v>
      </c>
      <c r="B8" s="52" t="s">
        <v>245</v>
      </c>
      <c r="C8" s="212">
        <v>5643412.5000000019</v>
      </c>
      <c r="D8" s="52"/>
      <c r="E8" s="54"/>
    </row>
    <row r="9" spans="1:5" x14ac:dyDescent="0.2">
      <c r="A9" s="51">
        <v>4110</v>
      </c>
      <c r="B9" s="52" t="s">
        <v>246</v>
      </c>
      <c r="C9" s="53">
        <v>0</v>
      </c>
      <c r="D9" s="52"/>
      <c r="E9" s="54"/>
    </row>
    <row r="10" spans="1:5" x14ac:dyDescent="0.2">
      <c r="A10" s="51">
        <v>4111</v>
      </c>
      <c r="B10" s="52" t="s">
        <v>247</v>
      </c>
      <c r="C10" s="53">
        <v>0</v>
      </c>
      <c r="D10" s="52"/>
      <c r="E10" s="54"/>
    </row>
    <row r="11" spans="1:5" x14ac:dyDescent="0.2">
      <c r="A11" s="51">
        <v>4112</v>
      </c>
      <c r="B11" s="52" t="s">
        <v>248</v>
      </c>
      <c r="C11" s="53">
        <v>0</v>
      </c>
      <c r="D11" s="52"/>
      <c r="E11" s="54"/>
    </row>
    <row r="12" spans="1:5" x14ac:dyDescent="0.2">
      <c r="A12" s="51">
        <v>4113</v>
      </c>
      <c r="B12" s="52" t="s">
        <v>249</v>
      </c>
      <c r="C12" s="53">
        <v>0</v>
      </c>
      <c r="D12" s="52"/>
      <c r="E12" s="54"/>
    </row>
    <row r="13" spans="1:5" x14ac:dyDescent="0.2">
      <c r="A13" s="51">
        <v>4114</v>
      </c>
      <c r="B13" s="52" t="s">
        <v>250</v>
      </c>
      <c r="C13" s="53">
        <v>0</v>
      </c>
      <c r="D13" s="52"/>
      <c r="E13" s="54"/>
    </row>
    <row r="14" spans="1:5" x14ac:dyDescent="0.2">
      <c r="A14" s="51">
        <v>4115</v>
      </c>
      <c r="B14" s="52" t="s">
        <v>251</v>
      </c>
      <c r="C14" s="53">
        <v>0</v>
      </c>
      <c r="D14" s="52"/>
      <c r="E14" s="54"/>
    </row>
    <row r="15" spans="1:5" x14ac:dyDescent="0.2">
      <c r="A15" s="51">
        <v>4116</v>
      </c>
      <c r="B15" s="52" t="s">
        <v>252</v>
      </c>
      <c r="C15" s="53">
        <v>0</v>
      </c>
      <c r="D15" s="52"/>
      <c r="E15" s="54"/>
    </row>
    <row r="16" spans="1:5" x14ac:dyDescent="0.2">
      <c r="A16" s="51">
        <v>4117</v>
      </c>
      <c r="B16" s="52" t="s">
        <v>253</v>
      </c>
      <c r="C16" s="53">
        <v>0</v>
      </c>
      <c r="D16" s="52"/>
      <c r="E16" s="54"/>
    </row>
    <row r="17" spans="1:5" ht="22.5" x14ac:dyDescent="0.2">
      <c r="A17" s="51">
        <v>4118</v>
      </c>
      <c r="B17" s="55" t="s">
        <v>254</v>
      </c>
      <c r="C17" s="53">
        <v>0</v>
      </c>
      <c r="D17" s="52"/>
      <c r="E17" s="54"/>
    </row>
    <row r="18" spans="1:5" x14ac:dyDescent="0.2">
      <c r="A18" s="51">
        <v>4119</v>
      </c>
      <c r="B18" s="52" t="s">
        <v>255</v>
      </c>
      <c r="C18" s="53">
        <v>0</v>
      </c>
      <c r="D18" s="52"/>
      <c r="E18" s="54"/>
    </row>
    <row r="19" spans="1:5" x14ac:dyDescent="0.2">
      <c r="A19" s="51">
        <v>4120</v>
      </c>
      <c r="B19" s="52" t="s">
        <v>256</v>
      </c>
      <c r="C19" s="53">
        <v>0</v>
      </c>
      <c r="D19" s="52"/>
      <c r="E19" s="54"/>
    </row>
    <row r="20" spans="1:5" x14ac:dyDescent="0.2">
      <c r="A20" s="51">
        <v>4121</v>
      </c>
      <c r="B20" s="52" t="s">
        <v>257</v>
      </c>
      <c r="C20" s="53">
        <v>0</v>
      </c>
      <c r="D20" s="52"/>
      <c r="E20" s="54"/>
    </row>
    <row r="21" spans="1:5" x14ac:dyDescent="0.2">
      <c r="A21" s="51">
        <v>4122</v>
      </c>
      <c r="B21" s="52" t="s">
        <v>258</v>
      </c>
      <c r="C21" s="53">
        <v>0</v>
      </c>
      <c r="D21" s="52"/>
      <c r="E21" s="54"/>
    </row>
    <row r="22" spans="1:5" x14ac:dyDescent="0.2">
      <c r="A22" s="51">
        <v>4123</v>
      </c>
      <c r="B22" s="52" t="s">
        <v>259</v>
      </c>
      <c r="C22" s="53">
        <v>0</v>
      </c>
      <c r="D22" s="52"/>
      <c r="E22" s="54"/>
    </row>
    <row r="23" spans="1:5" x14ac:dyDescent="0.2">
      <c r="A23" s="51">
        <v>4124</v>
      </c>
      <c r="B23" s="52" t="s">
        <v>260</v>
      </c>
      <c r="C23" s="53">
        <v>0</v>
      </c>
      <c r="D23" s="52"/>
      <c r="E23" s="54"/>
    </row>
    <row r="24" spans="1:5" x14ac:dyDescent="0.2">
      <c r="A24" s="51">
        <v>4129</v>
      </c>
      <c r="B24" s="52" t="s">
        <v>261</v>
      </c>
      <c r="C24" s="53">
        <v>0</v>
      </c>
      <c r="D24" s="52"/>
      <c r="E24" s="54"/>
    </row>
    <row r="25" spans="1:5" x14ac:dyDescent="0.2">
      <c r="A25" s="51">
        <v>4130</v>
      </c>
      <c r="B25" s="52" t="s">
        <v>262</v>
      </c>
      <c r="C25" s="53">
        <v>0</v>
      </c>
      <c r="D25" s="52"/>
      <c r="E25" s="54"/>
    </row>
    <row r="26" spans="1:5" x14ac:dyDescent="0.2">
      <c r="A26" s="51">
        <v>4131</v>
      </c>
      <c r="B26" s="52" t="s">
        <v>263</v>
      </c>
      <c r="C26" s="53">
        <v>0</v>
      </c>
      <c r="D26" s="52"/>
      <c r="E26" s="54"/>
    </row>
    <row r="27" spans="1:5" ht="22.5" x14ac:dyDescent="0.2">
      <c r="A27" s="51">
        <v>4132</v>
      </c>
      <c r="B27" s="55" t="s">
        <v>264</v>
      </c>
      <c r="C27" s="53">
        <v>0</v>
      </c>
      <c r="D27" s="52"/>
      <c r="E27" s="54"/>
    </row>
    <row r="28" spans="1:5" x14ac:dyDescent="0.2">
      <c r="A28" s="51">
        <v>4140</v>
      </c>
      <c r="B28" s="52" t="s">
        <v>265</v>
      </c>
      <c r="C28" s="53">
        <v>0</v>
      </c>
      <c r="D28" s="52"/>
      <c r="E28" s="54"/>
    </row>
    <row r="29" spans="1:5" x14ac:dyDescent="0.2">
      <c r="A29" s="51">
        <v>4141</v>
      </c>
      <c r="B29" s="52" t="s">
        <v>266</v>
      </c>
      <c r="C29" s="53">
        <v>0</v>
      </c>
      <c r="D29" s="52"/>
      <c r="E29" s="54"/>
    </row>
    <row r="30" spans="1:5" x14ac:dyDescent="0.2">
      <c r="A30" s="51">
        <v>4143</v>
      </c>
      <c r="B30" s="52" t="s">
        <v>267</v>
      </c>
      <c r="C30" s="53">
        <v>0</v>
      </c>
      <c r="D30" s="52"/>
      <c r="E30" s="54"/>
    </row>
    <row r="31" spans="1:5" x14ac:dyDescent="0.2">
      <c r="A31" s="51">
        <v>4144</v>
      </c>
      <c r="B31" s="52" t="s">
        <v>268</v>
      </c>
      <c r="C31" s="53">
        <v>0</v>
      </c>
      <c r="D31" s="52"/>
      <c r="E31" s="54"/>
    </row>
    <row r="32" spans="1:5" ht="22.5" x14ac:dyDescent="0.2">
      <c r="A32" s="51">
        <v>4145</v>
      </c>
      <c r="B32" s="55" t="s">
        <v>269</v>
      </c>
      <c r="C32" s="53">
        <v>0</v>
      </c>
      <c r="D32" s="52"/>
      <c r="E32" s="54"/>
    </row>
    <row r="33" spans="1:5" x14ac:dyDescent="0.2">
      <c r="A33" s="51">
        <v>4149</v>
      </c>
      <c r="B33" s="52" t="s">
        <v>270</v>
      </c>
      <c r="C33" s="53">
        <v>0</v>
      </c>
      <c r="D33" s="52"/>
      <c r="E33" s="54"/>
    </row>
    <row r="34" spans="1:5" x14ac:dyDescent="0.2">
      <c r="A34" s="51">
        <v>4150</v>
      </c>
      <c r="B34" s="52" t="s">
        <v>271</v>
      </c>
      <c r="C34" s="53">
        <v>0</v>
      </c>
      <c r="D34" s="52"/>
      <c r="E34" s="54"/>
    </row>
    <row r="35" spans="1:5" x14ac:dyDescent="0.2">
      <c r="A35" s="51">
        <v>4151</v>
      </c>
      <c r="B35" s="52" t="s">
        <v>271</v>
      </c>
      <c r="C35" s="53">
        <v>0</v>
      </c>
      <c r="D35" s="52"/>
      <c r="E35" s="54"/>
    </row>
    <row r="36" spans="1:5" ht="22.5" x14ac:dyDescent="0.2">
      <c r="A36" s="51">
        <v>4154</v>
      </c>
      <c r="B36" s="55" t="s">
        <v>272</v>
      </c>
      <c r="C36" s="53">
        <v>0</v>
      </c>
      <c r="D36" s="52"/>
      <c r="E36" s="54"/>
    </row>
    <row r="37" spans="1:5" x14ac:dyDescent="0.2">
      <c r="A37" s="51">
        <v>4160</v>
      </c>
      <c r="B37" s="52" t="s">
        <v>273</v>
      </c>
      <c r="C37" s="53">
        <v>0</v>
      </c>
      <c r="D37" s="52"/>
      <c r="E37" s="54"/>
    </row>
    <row r="38" spans="1:5" x14ac:dyDescent="0.2">
      <c r="A38" s="51">
        <v>4161</v>
      </c>
      <c r="B38" s="52" t="s">
        <v>274</v>
      </c>
      <c r="C38" s="53">
        <v>0</v>
      </c>
      <c r="D38" s="52"/>
      <c r="E38" s="54"/>
    </row>
    <row r="39" spans="1:5" x14ac:dyDescent="0.2">
      <c r="A39" s="51">
        <v>4162</v>
      </c>
      <c r="B39" s="52" t="s">
        <v>275</v>
      </c>
      <c r="C39" s="53">
        <v>0</v>
      </c>
      <c r="D39" s="52"/>
      <c r="E39" s="54"/>
    </row>
    <row r="40" spans="1:5" x14ac:dyDescent="0.2">
      <c r="A40" s="51">
        <v>4163</v>
      </c>
      <c r="B40" s="52" t="s">
        <v>276</v>
      </c>
      <c r="C40" s="53">
        <v>0</v>
      </c>
      <c r="D40" s="52"/>
      <c r="E40" s="54"/>
    </row>
    <row r="41" spans="1:5" x14ac:dyDescent="0.2">
      <c r="A41" s="51">
        <v>4164</v>
      </c>
      <c r="B41" s="52" t="s">
        <v>277</v>
      </c>
      <c r="C41" s="53">
        <v>0</v>
      </c>
      <c r="D41" s="52"/>
      <c r="E41" s="54"/>
    </row>
    <row r="42" spans="1:5" x14ac:dyDescent="0.2">
      <c r="A42" s="51">
        <v>4165</v>
      </c>
      <c r="B42" s="52" t="s">
        <v>278</v>
      </c>
      <c r="C42" s="53">
        <v>0</v>
      </c>
      <c r="D42" s="52"/>
      <c r="E42" s="54"/>
    </row>
    <row r="43" spans="1:5" ht="22.5" x14ac:dyDescent="0.2">
      <c r="A43" s="51">
        <v>4166</v>
      </c>
      <c r="B43" s="55" t="s">
        <v>279</v>
      </c>
      <c r="C43" s="53">
        <v>0</v>
      </c>
      <c r="D43" s="52"/>
      <c r="E43" s="54"/>
    </row>
    <row r="44" spans="1:5" x14ac:dyDescent="0.2">
      <c r="A44" s="51">
        <v>4168</v>
      </c>
      <c r="B44" s="52" t="s">
        <v>280</v>
      </c>
      <c r="C44" s="53">
        <v>0</v>
      </c>
      <c r="D44" s="52"/>
      <c r="E44" s="54"/>
    </row>
    <row r="45" spans="1:5" x14ac:dyDescent="0.2">
      <c r="A45" s="51">
        <v>4169</v>
      </c>
      <c r="B45" s="52" t="s">
        <v>281</v>
      </c>
      <c r="C45" s="53">
        <v>0</v>
      </c>
      <c r="D45" s="52"/>
      <c r="E45" s="54"/>
    </row>
    <row r="46" spans="1:5" x14ac:dyDescent="0.2">
      <c r="A46" s="213">
        <v>4170</v>
      </c>
      <c r="B46" s="214" t="s">
        <v>282</v>
      </c>
      <c r="C46" s="212">
        <v>5643412.5000000019</v>
      </c>
      <c r="D46" s="52"/>
      <c r="E46" s="54"/>
    </row>
    <row r="47" spans="1:5" x14ac:dyDescent="0.2">
      <c r="A47" s="51">
        <v>4171</v>
      </c>
      <c r="B47" s="52" t="s">
        <v>283</v>
      </c>
      <c r="C47" s="53">
        <v>0</v>
      </c>
      <c r="D47" s="52"/>
      <c r="E47" s="54"/>
    </row>
    <row r="48" spans="1:5" x14ac:dyDescent="0.2">
      <c r="A48" s="51">
        <v>4172</v>
      </c>
      <c r="B48" s="52" t="s">
        <v>284</v>
      </c>
      <c r="C48" s="53">
        <v>0</v>
      </c>
      <c r="D48" s="52"/>
      <c r="E48" s="54"/>
    </row>
    <row r="49" spans="1:5" ht="22.5" x14ac:dyDescent="0.2">
      <c r="A49" s="213">
        <v>4173</v>
      </c>
      <c r="B49" s="215" t="s">
        <v>285</v>
      </c>
      <c r="C49" s="216">
        <v>5643412.5000000019</v>
      </c>
      <c r="D49" s="52"/>
      <c r="E49" s="54"/>
    </row>
    <row r="50" spans="1:5" x14ac:dyDescent="0.2">
      <c r="A50" s="198" t="s">
        <v>1324</v>
      </c>
      <c r="B50" s="41" t="s">
        <v>1325</v>
      </c>
      <c r="C50" s="199">
        <v>1714896.59</v>
      </c>
      <c r="D50" s="52"/>
      <c r="E50" s="54"/>
    </row>
    <row r="51" spans="1:5" x14ac:dyDescent="0.2">
      <c r="A51" s="198" t="s">
        <v>1326</v>
      </c>
      <c r="B51" s="41" t="s">
        <v>1327</v>
      </c>
      <c r="C51" s="199">
        <v>523389.69</v>
      </c>
      <c r="D51" s="52"/>
      <c r="E51" s="54"/>
    </row>
    <row r="52" spans="1:5" x14ac:dyDescent="0.2">
      <c r="A52" s="198" t="s">
        <v>1328</v>
      </c>
      <c r="B52" s="41" t="s">
        <v>1329</v>
      </c>
      <c r="C52" s="199">
        <v>7049</v>
      </c>
      <c r="D52" s="52"/>
      <c r="E52" s="54"/>
    </row>
    <row r="53" spans="1:5" x14ac:dyDescent="0.2">
      <c r="A53" s="198" t="s">
        <v>1330</v>
      </c>
      <c r="B53" s="41" t="s">
        <v>1331</v>
      </c>
      <c r="C53" s="199">
        <v>1465044.35</v>
      </c>
      <c r="D53" s="52"/>
      <c r="E53" s="54"/>
    </row>
    <row r="54" spans="1:5" x14ac:dyDescent="0.2">
      <c r="A54" s="198" t="s">
        <v>1332</v>
      </c>
      <c r="B54" s="41" t="s">
        <v>1333</v>
      </c>
      <c r="C54" s="199">
        <v>7425</v>
      </c>
      <c r="D54" s="52"/>
      <c r="E54" s="54"/>
    </row>
    <row r="55" spans="1:5" x14ac:dyDescent="0.2">
      <c r="A55" s="198" t="s">
        <v>1334</v>
      </c>
      <c r="B55" s="41" t="s">
        <v>1335</v>
      </c>
      <c r="C55" s="199">
        <v>369377.67</v>
      </c>
      <c r="D55" s="52"/>
      <c r="E55" s="54"/>
    </row>
    <row r="56" spans="1:5" x14ac:dyDescent="0.2">
      <c r="A56" s="198" t="s">
        <v>1336</v>
      </c>
      <c r="B56" s="41" t="s">
        <v>1337</v>
      </c>
      <c r="C56" s="199">
        <v>75000</v>
      </c>
      <c r="D56" s="52"/>
      <c r="E56" s="54"/>
    </row>
    <row r="57" spans="1:5" x14ac:dyDescent="0.2">
      <c r="A57" s="198" t="s">
        <v>1338</v>
      </c>
      <c r="B57" s="41" t="s">
        <v>1339</v>
      </c>
      <c r="C57" s="199">
        <v>590</v>
      </c>
      <c r="D57" s="52"/>
      <c r="E57" s="54"/>
    </row>
    <row r="58" spans="1:5" x14ac:dyDescent="0.2">
      <c r="A58" s="198" t="s">
        <v>1340</v>
      </c>
      <c r="B58" s="41" t="s">
        <v>1341</v>
      </c>
      <c r="C58" s="199">
        <v>534718.75</v>
      </c>
      <c r="D58" s="52"/>
      <c r="E58" s="54"/>
    </row>
    <row r="59" spans="1:5" x14ac:dyDescent="0.2">
      <c r="A59" s="198" t="s">
        <v>1342</v>
      </c>
      <c r="B59" s="41" t="s">
        <v>1343</v>
      </c>
      <c r="C59" s="199">
        <v>52455.65</v>
      </c>
      <c r="D59" s="52"/>
      <c r="E59" s="54"/>
    </row>
    <row r="60" spans="1:5" x14ac:dyDescent="0.2">
      <c r="A60" s="198" t="s">
        <v>1344</v>
      </c>
      <c r="B60" s="41" t="s">
        <v>1345</v>
      </c>
      <c r="C60" s="199">
        <v>214502.42</v>
      </c>
      <c r="D60" s="52"/>
      <c r="E60" s="54"/>
    </row>
    <row r="61" spans="1:5" x14ac:dyDescent="0.2">
      <c r="A61" s="198" t="s">
        <v>1346</v>
      </c>
      <c r="B61" s="41" t="s">
        <v>1347</v>
      </c>
      <c r="C61" s="199">
        <v>20439.669999999998</v>
      </c>
      <c r="D61" s="52"/>
      <c r="E61" s="54"/>
    </row>
    <row r="62" spans="1:5" x14ac:dyDescent="0.2">
      <c r="A62" s="198" t="s">
        <v>1348</v>
      </c>
      <c r="B62" s="41" t="s">
        <v>1349</v>
      </c>
      <c r="C62" s="199">
        <v>75862.070000000007</v>
      </c>
      <c r="D62" s="52"/>
      <c r="E62" s="54"/>
    </row>
    <row r="63" spans="1:5" x14ac:dyDescent="0.2">
      <c r="A63" s="198" t="s">
        <v>1350</v>
      </c>
      <c r="B63" s="41" t="s">
        <v>1351</v>
      </c>
      <c r="C63" s="199">
        <v>15092.25</v>
      </c>
      <c r="D63" s="52"/>
      <c r="E63" s="54"/>
    </row>
    <row r="64" spans="1:5" x14ac:dyDescent="0.2">
      <c r="A64" s="198" t="s">
        <v>1352</v>
      </c>
      <c r="B64" s="41" t="s">
        <v>1353</v>
      </c>
      <c r="C64" s="199">
        <v>157851</v>
      </c>
      <c r="D64" s="52"/>
      <c r="E64" s="54"/>
    </row>
    <row r="65" spans="1:5" x14ac:dyDescent="0.2">
      <c r="A65" s="198" t="s">
        <v>1354</v>
      </c>
      <c r="B65" s="41" t="s">
        <v>1355</v>
      </c>
      <c r="C65" s="199">
        <v>6110</v>
      </c>
      <c r="D65" s="52"/>
      <c r="E65" s="54"/>
    </row>
    <row r="66" spans="1:5" x14ac:dyDescent="0.2">
      <c r="A66" s="198" t="s">
        <v>1356</v>
      </c>
      <c r="B66" s="41" t="s">
        <v>1357</v>
      </c>
      <c r="C66" s="199">
        <v>85.5</v>
      </c>
      <c r="D66" s="52"/>
      <c r="E66" s="54"/>
    </row>
    <row r="67" spans="1:5" x14ac:dyDescent="0.2">
      <c r="A67" s="198" t="s">
        <v>1358</v>
      </c>
      <c r="B67" s="41" t="s">
        <v>1359</v>
      </c>
      <c r="C67" s="199">
        <v>80291.520000000004</v>
      </c>
      <c r="D67" s="52"/>
      <c r="E67" s="54"/>
    </row>
    <row r="68" spans="1:5" x14ac:dyDescent="0.2">
      <c r="A68" s="198" t="s">
        <v>1360</v>
      </c>
      <c r="B68" s="41" t="s">
        <v>1361</v>
      </c>
      <c r="C68" s="199">
        <v>115355.98</v>
      </c>
      <c r="D68" s="52"/>
      <c r="E68" s="54"/>
    </row>
    <row r="69" spans="1:5" x14ac:dyDescent="0.2">
      <c r="A69" s="198" t="s">
        <v>1362</v>
      </c>
      <c r="B69" s="41" t="s">
        <v>1363</v>
      </c>
      <c r="C69" s="199">
        <v>153460</v>
      </c>
      <c r="D69" s="52"/>
      <c r="E69" s="54"/>
    </row>
    <row r="70" spans="1:5" x14ac:dyDescent="0.2">
      <c r="A70" s="198" t="s">
        <v>1364</v>
      </c>
      <c r="B70" s="41" t="s">
        <v>1365</v>
      </c>
      <c r="C70" s="199">
        <v>6459.48</v>
      </c>
      <c r="D70" s="52"/>
      <c r="E70" s="54"/>
    </row>
    <row r="71" spans="1:5" x14ac:dyDescent="0.2">
      <c r="A71" s="198" t="s">
        <v>1366</v>
      </c>
      <c r="B71" s="41" t="s">
        <v>1367</v>
      </c>
      <c r="C71" s="199">
        <v>23169.27</v>
      </c>
      <c r="D71" s="52"/>
      <c r="E71" s="54"/>
    </row>
    <row r="72" spans="1:5" x14ac:dyDescent="0.2">
      <c r="A72" s="198" t="s">
        <v>1368</v>
      </c>
      <c r="B72" s="41" t="s">
        <v>1369</v>
      </c>
      <c r="C72" s="199">
        <v>11206.9</v>
      </c>
      <c r="D72" s="52"/>
      <c r="E72" s="54"/>
    </row>
    <row r="73" spans="1:5" x14ac:dyDescent="0.2">
      <c r="A73" s="198" t="s">
        <v>1370</v>
      </c>
      <c r="B73" s="41" t="s">
        <v>1371</v>
      </c>
      <c r="C73" s="199">
        <v>13579.74</v>
      </c>
      <c r="D73" s="52"/>
      <c r="E73" s="54"/>
    </row>
    <row r="74" spans="1:5" ht="22.5" x14ac:dyDescent="0.2">
      <c r="A74" s="51">
        <v>4174</v>
      </c>
      <c r="B74" s="55" t="s">
        <v>286</v>
      </c>
      <c r="C74" s="53">
        <v>0</v>
      </c>
      <c r="D74" s="52"/>
      <c r="E74" s="54"/>
    </row>
    <row r="75" spans="1:5" ht="22.5" x14ac:dyDescent="0.2">
      <c r="A75" s="51">
        <v>4175</v>
      </c>
      <c r="B75" s="55" t="s">
        <v>287</v>
      </c>
      <c r="C75" s="53">
        <v>0</v>
      </c>
      <c r="D75" s="52"/>
      <c r="E75" s="54"/>
    </row>
    <row r="76" spans="1:5" ht="22.5" x14ac:dyDescent="0.2">
      <c r="A76" s="51">
        <v>4176</v>
      </c>
      <c r="B76" s="55" t="s">
        <v>288</v>
      </c>
      <c r="C76" s="53">
        <v>0</v>
      </c>
      <c r="D76" s="52"/>
      <c r="E76" s="54"/>
    </row>
    <row r="77" spans="1:5" ht="22.5" x14ac:dyDescent="0.2">
      <c r="A77" s="51">
        <v>4177</v>
      </c>
      <c r="B77" s="55" t="s">
        <v>289</v>
      </c>
      <c r="C77" s="53">
        <v>0</v>
      </c>
      <c r="D77" s="52"/>
      <c r="E77" s="54"/>
    </row>
    <row r="78" spans="1:5" ht="22.5" x14ac:dyDescent="0.2">
      <c r="A78" s="51">
        <v>4178</v>
      </c>
      <c r="B78" s="55" t="s">
        <v>290</v>
      </c>
      <c r="C78" s="53">
        <v>0</v>
      </c>
      <c r="D78" s="52"/>
      <c r="E78" s="54"/>
    </row>
    <row r="79" spans="1:5" x14ac:dyDescent="0.2">
      <c r="A79" s="51"/>
      <c r="B79" s="55"/>
      <c r="C79" s="53"/>
      <c r="D79" s="52"/>
      <c r="E79" s="54"/>
    </row>
    <row r="80" spans="1:5" x14ac:dyDescent="0.2">
      <c r="A80" s="49" t="s">
        <v>291</v>
      </c>
      <c r="B80" s="49"/>
      <c r="C80" s="49"/>
      <c r="D80" s="49"/>
      <c r="E80" s="49"/>
    </row>
    <row r="81" spans="1:5" x14ac:dyDescent="0.2">
      <c r="A81" s="50" t="s">
        <v>105</v>
      </c>
      <c r="B81" s="50" t="s">
        <v>106</v>
      </c>
      <c r="C81" s="50" t="s">
        <v>107</v>
      </c>
      <c r="D81" s="50" t="s">
        <v>244</v>
      </c>
      <c r="E81" s="50"/>
    </row>
    <row r="82" spans="1:5" ht="33.75" x14ac:dyDescent="0.2">
      <c r="A82" s="51">
        <v>4200</v>
      </c>
      <c r="B82" s="55" t="s">
        <v>292</v>
      </c>
      <c r="C82" s="212">
        <v>73119032.349999994</v>
      </c>
      <c r="D82" s="53"/>
      <c r="E82" s="54"/>
    </row>
    <row r="83" spans="1:5" ht="22.5" x14ac:dyDescent="0.2">
      <c r="A83" s="51">
        <v>4210</v>
      </c>
      <c r="B83" s="55" t="s">
        <v>293</v>
      </c>
      <c r="C83" s="53">
        <v>0</v>
      </c>
      <c r="D83" s="52"/>
      <c r="E83" s="54"/>
    </row>
    <row r="84" spans="1:5" x14ac:dyDescent="0.2">
      <c r="A84" s="51">
        <v>4211</v>
      </c>
      <c r="B84" s="52" t="s">
        <v>294</v>
      </c>
      <c r="C84" s="53">
        <v>0</v>
      </c>
      <c r="D84" s="52"/>
      <c r="E84" s="54"/>
    </row>
    <row r="85" spans="1:5" x14ac:dyDescent="0.2">
      <c r="A85" s="51">
        <v>4212</v>
      </c>
      <c r="B85" s="52" t="s">
        <v>295</v>
      </c>
      <c r="C85" s="53">
        <v>0</v>
      </c>
      <c r="D85" s="52"/>
      <c r="E85" s="54"/>
    </row>
    <row r="86" spans="1:5" x14ac:dyDescent="0.2">
      <c r="A86" s="51">
        <v>4213</v>
      </c>
      <c r="B86" s="52" t="s">
        <v>296</v>
      </c>
      <c r="C86" s="53">
        <v>0</v>
      </c>
      <c r="D86" s="52"/>
      <c r="E86" s="54"/>
    </row>
    <row r="87" spans="1:5" x14ac:dyDescent="0.2">
      <c r="A87" s="51">
        <v>4214</v>
      </c>
      <c r="B87" s="52" t="s">
        <v>297</v>
      </c>
      <c r="C87" s="53">
        <v>0</v>
      </c>
      <c r="D87" s="52"/>
      <c r="E87" s="54"/>
    </row>
    <row r="88" spans="1:5" x14ac:dyDescent="0.2">
      <c r="A88" s="51">
        <v>4215</v>
      </c>
      <c r="B88" s="52" t="s">
        <v>298</v>
      </c>
      <c r="C88" s="217">
        <v>0</v>
      </c>
      <c r="D88" s="52"/>
      <c r="E88" s="54"/>
    </row>
    <row r="89" spans="1:5" x14ac:dyDescent="0.2">
      <c r="A89" s="51">
        <v>4220</v>
      </c>
      <c r="B89" s="52" t="s">
        <v>299</v>
      </c>
      <c r="C89" s="217">
        <v>73119032.349999994</v>
      </c>
      <c r="D89" s="52"/>
      <c r="E89" s="54"/>
    </row>
    <row r="90" spans="1:5" x14ac:dyDescent="0.2">
      <c r="A90" s="51">
        <v>4221</v>
      </c>
      <c r="B90" s="52" t="s">
        <v>300</v>
      </c>
      <c r="C90" s="217">
        <v>58896032.350000001</v>
      </c>
      <c r="D90" s="52"/>
      <c r="E90" s="54"/>
    </row>
    <row r="91" spans="1:5" x14ac:dyDescent="0.2">
      <c r="A91" s="198" t="s">
        <v>1372</v>
      </c>
      <c r="B91" s="41" t="s">
        <v>1373</v>
      </c>
      <c r="C91" s="199">
        <v>58517094.5</v>
      </c>
      <c r="D91" s="52"/>
      <c r="E91" s="54"/>
    </row>
    <row r="92" spans="1:5" x14ac:dyDescent="0.2">
      <c r="A92" s="198" t="s">
        <v>1374</v>
      </c>
      <c r="B92" s="41" t="s">
        <v>1375</v>
      </c>
      <c r="C92" s="199">
        <v>378937.85</v>
      </c>
      <c r="D92" s="52"/>
      <c r="E92" s="54"/>
    </row>
    <row r="93" spans="1:5" x14ac:dyDescent="0.2">
      <c r="A93" s="51">
        <v>4223</v>
      </c>
      <c r="B93" s="52" t="s">
        <v>301</v>
      </c>
      <c r="C93" s="217">
        <v>14223000</v>
      </c>
      <c r="D93" s="52"/>
      <c r="E93" s="54"/>
    </row>
    <row r="94" spans="1:5" x14ac:dyDescent="0.2">
      <c r="A94" s="198" t="s">
        <v>1376</v>
      </c>
      <c r="B94" s="41" t="s">
        <v>1377</v>
      </c>
      <c r="C94" s="199">
        <v>14223000</v>
      </c>
      <c r="D94" s="52"/>
      <c r="E94" s="54"/>
    </row>
    <row r="95" spans="1:5" x14ac:dyDescent="0.2">
      <c r="A95" s="51">
        <v>4225</v>
      </c>
      <c r="B95" s="52" t="s">
        <v>302</v>
      </c>
      <c r="C95" s="53">
        <v>0</v>
      </c>
      <c r="D95" s="52"/>
      <c r="E95" s="54"/>
    </row>
    <row r="96" spans="1:5" x14ac:dyDescent="0.2">
      <c r="A96" s="51">
        <v>4227</v>
      </c>
      <c r="B96" s="52" t="s">
        <v>303</v>
      </c>
      <c r="C96" s="53">
        <v>0</v>
      </c>
      <c r="D96" s="52"/>
      <c r="E96" s="54"/>
    </row>
    <row r="97" spans="1:5" x14ac:dyDescent="0.2">
      <c r="A97" s="54"/>
      <c r="B97" s="54"/>
      <c r="C97" s="54"/>
      <c r="D97" s="54"/>
      <c r="E97" s="54"/>
    </row>
    <row r="98" spans="1:5" x14ac:dyDescent="0.2">
      <c r="A98" s="49" t="s">
        <v>304</v>
      </c>
      <c r="B98" s="49"/>
      <c r="C98" s="49"/>
      <c r="D98" s="49"/>
      <c r="E98" s="49"/>
    </row>
    <row r="99" spans="1:5" x14ac:dyDescent="0.2">
      <c r="A99" s="50" t="s">
        <v>105</v>
      </c>
      <c r="B99" s="50" t="s">
        <v>106</v>
      </c>
      <c r="C99" s="50" t="s">
        <v>107</v>
      </c>
      <c r="D99" s="50" t="s">
        <v>219</v>
      </c>
      <c r="E99" s="50" t="s">
        <v>122</v>
      </c>
    </row>
    <row r="100" spans="1:5" x14ac:dyDescent="0.2">
      <c r="A100" s="56">
        <v>4300</v>
      </c>
      <c r="B100" s="52" t="s">
        <v>305</v>
      </c>
      <c r="C100" s="53">
        <v>0</v>
      </c>
      <c r="D100" s="52"/>
      <c r="E100" s="52"/>
    </row>
    <row r="101" spans="1:5" x14ac:dyDescent="0.2">
      <c r="A101" s="56">
        <v>4310</v>
      </c>
      <c r="B101" s="52" t="s">
        <v>306</v>
      </c>
      <c r="C101" s="53">
        <v>0</v>
      </c>
      <c r="D101" s="52"/>
      <c r="E101" s="52"/>
    </row>
    <row r="102" spans="1:5" x14ac:dyDescent="0.2">
      <c r="A102" s="56">
        <v>4311</v>
      </c>
      <c r="B102" s="52" t="s">
        <v>307</v>
      </c>
      <c r="C102" s="53">
        <v>0</v>
      </c>
      <c r="D102" s="52"/>
      <c r="E102" s="52"/>
    </row>
    <row r="103" spans="1:5" x14ac:dyDescent="0.2">
      <c r="A103" s="56">
        <v>4319</v>
      </c>
      <c r="B103" s="52" t="s">
        <v>308</v>
      </c>
      <c r="C103" s="53">
        <v>0</v>
      </c>
      <c r="D103" s="52"/>
      <c r="E103" s="52"/>
    </row>
    <row r="104" spans="1:5" x14ac:dyDescent="0.2">
      <c r="A104" s="56">
        <v>4320</v>
      </c>
      <c r="B104" s="52" t="s">
        <v>309</v>
      </c>
      <c r="C104" s="53">
        <v>0</v>
      </c>
      <c r="D104" s="52"/>
      <c r="E104" s="52"/>
    </row>
    <row r="105" spans="1:5" x14ac:dyDescent="0.2">
      <c r="A105" s="56">
        <v>4321</v>
      </c>
      <c r="B105" s="52" t="s">
        <v>310</v>
      </c>
      <c r="C105" s="53">
        <v>0</v>
      </c>
      <c r="D105" s="52"/>
      <c r="E105" s="52"/>
    </row>
    <row r="106" spans="1:5" x14ac:dyDescent="0.2">
      <c r="A106" s="56">
        <v>4322</v>
      </c>
      <c r="B106" s="52" t="s">
        <v>311</v>
      </c>
      <c r="C106" s="53">
        <v>0</v>
      </c>
      <c r="D106" s="52"/>
      <c r="E106" s="52"/>
    </row>
    <row r="107" spans="1:5" x14ac:dyDescent="0.2">
      <c r="A107" s="56">
        <v>4323</v>
      </c>
      <c r="B107" s="52" t="s">
        <v>312</v>
      </c>
      <c r="C107" s="53">
        <v>0</v>
      </c>
      <c r="D107" s="52"/>
      <c r="E107" s="52"/>
    </row>
    <row r="108" spans="1:5" x14ac:dyDescent="0.2">
      <c r="A108" s="56">
        <v>4324</v>
      </c>
      <c r="B108" s="52" t="s">
        <v>313</v>
      </c>
      <c r="C108" s="53">
        <v>0</v>
      </c>
      <c r="D108" s="52"/>
      <c r="E108" s="52"/>
    </row>
    <row r="109" spans="1:5" x14ac:dyDescent="0.2">
      <c r="A109" s="56">
        <v>4325</v>
      </c>
      <c r="B109" s="52" t="s">
        <v>314</v>
      </c>
      <c r="C109" s="53">
        <v>0</v>
      </c>
      <c r="D109" s="52"/>
      <c r="E109" s="52"/>
    </row>
    <row r="110" spans="1:5" x14ac:dyDescent="0.2">
      <c r="A110" s="56">
        <v>4330</v>
      </c>
      <c r="B110" s="52" t="s">
        <v>315</v>
      </c>
      <c r="C110" s="53">
        <v>0</v>
      </c>
      <c r="D110" s="52"/>
      <c r="E110" s="52"/>
    </row>
    <row r="111" spans="1:5" x14ac:dyDescent="0.2">
      <c r="A111" s="56">
        <v>4331</v>
      </c>
      <c r="B111" s="52" t="s">
        <v>315</v>
      </c>
      <c r="C111" s="53">
        <v>0</v>
      </c>
      <c r="D111" s="52"/>
      <c r="E111" s="52"/>
    </row>
    <row r="112" spans="1:5" x14ac:dyDescent="0.2">
      <c r="A112" s="56">
        <v>4340</v>
      </c>
      <c r="B112" s="52" t="s">
        <v>316</v>
      </c>
      <c r="C112" s="53">
        <v>0</v>
      </c>
      <c r="D112" s="52"/>
      <c r="E112" s="52"/>
    </row>
    <row r="113" spans="1:5" x14ac:dyDescent="0.2">
      <c r="A113" s="56">
        <v>4341</v>
      </c>
      <c r="B113" s="52" t="s">
        <v>316</v>
      </c>
      <c r="C113" s="53">
        <v>0</v>
      </c>
      <c r="D113" s="52"/>
      <c r="E113" s="52"/>
    </row>
    <row r="114" spans="1:5" x14ac:dyDescent="0.2">
      <c r="A114" s="56">
        <v>4390</v>
      </c>
      <c r="B114" s="52" t="s">
        <v>317</v>
      </c>
      <c r="C114" s="53">
        <v>0</v>
      </c>
      <c r="D114" s="52"/>
      <c r="E114" s="52"/>
    </row>
    <row r="115" spans="1:5" x14ac:dyDescent="0.2">
      <c r="A115" s="56">
        <v>4392</v>
      </c>
      <c r="B115" s="52" t="s">
        <v>318</v>
      </c>
      <c r="C115" s="53">
        <v>0</v>
      </c>
      <c r="D115" s="52"/>
      <c r="E115" s="52"/>
    </row>
    <row r="116" spans="1:5" x14ac:dyDescent="0.2">
      <c r="A116" s="56">
        <v>4393</v>
      </c>
      <c r="B116" s="52" t="s">
        <v>319</v>
      </c>
      <c r="C116" s="53">
        <v>0</v>
      </c>
      <c r="D116" s="52"/>
      <c r="E116" s="52"/>
    </row>
    <row r="117" spans="1:5" x14ac:dyDescent="0.2">
      <c r="A117" s="56">
        <v>4394</v>
      </c>
      <c r="B117" s="52" t="s">
        <v>320</v>
      </c>
      <c r="C117" s="53">
        <v>0</v>
      </c>
      <c r="D117" s="52"/>
      <c r="E117" s="52"/>
    </row>
    <row r="118" spans="1:5" x14ac:dyDescent="0.2">
      <c r="A118" s="56">
        <v>4395</v>
      </c>
      <c r="B118" s="52" t="s">
        <v>321</v>
      </c>
      <c r="C118" s="53">
        <v>0</v>
      </c>
      <c r="D118" s="52"/>
      <c r="E118" s="52"/>
    </row>
    <row r="119" spans="1:5" x14ac:dyDescent="0.2">
      <c r="A119" s="56">
        <v>4396</v>
      </c>
      <c r="B119" s="52" t="s">
        <v>322</v>
      </c>
      <c r="C119" s="53">
        <v>0</v>
      </c>
      <c r="D119" s="52"/>
      <c r="E119" s="52"/>
    </row>
    <row r="120" spans="1:5" x14ac:dyDescent="0.2">
      <c r="A120" s="56">
        <v>4397</v>
      </c>
      <c r="B120" s="52" t="s">
        <v>323</v>
      </c>
      <c r="C120" s="53">
        <v>0</v>
      </c>
      <c r="D120" s="52"/>
      <c r="E120" s="52"/>
    </row>
    <row r="121" spans="1:5" x14ac:dyDescent="0.2">
      <c r="A121" s="56">
        <v>4399</v>
      </c>
      <c r="B121" s="52" t="s">
        <v>317</v>
      </c>
      <c r="C121" s="53">
        <v>0</v>
      </c>
      <c r="D121" s="52"/>
      <c r="E121" s="52"/>
    </row>
    <row r="122" spans="1:5" x14ac:dyDescent="0.2">
      <c r="A122" s="54"/>
      <c r="B122" s="54"/>
      <c r="C122" s="54"/>
      <c r="D122" s="54"/>
      <c r="E122" s="54"/>
    </row>
    <row r="123" spans="1:5" x14ac:dyDescent="0.2">
      <c r="A123" s="49" t="s">
        <v>324</v>
      </c>
      <c r="B123" s="49"/>
      <c r="C123" s="49"/>
      <c r="D123" s="49"/>
      <c r="E123" s="49"/>
    </row>
    <row r="124" spans="1:5" x14ac:dyDescent="0.2">
      <c r="A124" s="50" t="s">
        <v>105</v>
      </c>
      <c r="B124" s="50" t="s">
        <v>106</v>
      </c>
      <c r="C124" s="50" t="s">
        <v>107</v>
      </c>
      <c r="D124" s="50" t="s">
        <v>325</v>
      </c>
      <c r="E124" s="50" t="s">
        <v>122</v>
      </c>
    </row>
    <row r="125" spans="1:5" x14ac:dyDescent="0.2">
      <c r="A125" s="198">
        <v>5000</v>
      </c>
      <c r="B125" s="41" t="s">
        <v>1378</v>
      </c>
      <c r="C125" s="199">
        <v>78096157.109999999</v>
      </c>
      <c r="D125" s="57">
        <v>1</v>
      </c>
      <c r="E125" s="52"/>
    </row>
    <row r="126" spans="1:5" x14ac:dyDescent="0.2">
      <c r="A126" s="198">
        <v>5100</v>
      </c>
      <c r="B126" s="41" t="s">
        <v>327</v>
      </c>
      <c r="C126" s="199">
        <v>76513557.099999994</v>
      </c>
      <c r="D126" s="57">
        <v>1</v>
      </c>
      <c r="E126" s="52"/>
    </row>
    <row r="127" spans="1:5" x14ac:dyDescent="0.2">
      <c r="A127" s="198">
        <v>5110</v>
      </c>
      <c r="B127" s="41" t="s">
        <v>328</v>
      </c>
      <c r="C127" s="199">
        <v>52944671.179999992</v>
      </c>
      <c r="D127" s="57">
        <v>0.6919645770853855</v>
      </c>
      <c r="E127" s="52"/>
    </row>
    <row r="128" spans="1:5" x14ac:dyDescent="0.2">
      <c r="A128" s="198">
        <v>5111</v>
      </c>
      <c r="B128" s="41" t="s">
        <v>329</v>
      </c>
      <c r="C128" s="199">
        <v>22000637.629999999</v>
      </c>
      <c r="D128" s="57">
        <v>0.28753907756825492</v>
      </c>
      <c r="E128" s="52"/>
    </row>
    <row r="129" spans="1:5" x14ac:dyDescent="0.2">
      <c r="A129" s="198" t="s">
        <v>1379</v>
      </c>
      <c r="B129" s="41" t="s">
        <v>1380</v>
      </c>
      <c r="C129" s="199">
        <v>22000637.629999999</v>
      </c>
      <c r="D129" s="57">
        <v>0.28753907756825492</v>
      </c>
      <c r="E129" s="41" t="s">
        <v>1381</v>
      </c>
    </row>
    <row r="130" spans="1:5" x14ac:dyDescent="0.2">
      <c r="A130" s="198">
        <v>5112</v>
      </c>
      <c r="B130" s="41" t="s">
        <v>330</v>
      </c>
      <c r="C130" s="199">
        <v>8566643.7300000004</v>
      </c>
      <c r="D130" s="57">
        <v>0.11196242933528444</v>
      </c>
    </row>
    <row r="131" spans="1:5" x14ac:dyDescent="0.2">
      <c r="A131" s="198" t="s">
        <v>1382</v>
      </c>
      <c r="B131" s="41" t="s">
        <v>1383</v>
      </c>
      <c r="C131" s="199">
        <v>526247.31999999995</v>
      </c>
      <c r="D131" s="57">
        <v>6.8778310660974349E-3</v>
      </c>
    </row>
    <row r="132" spans="1:5" x14ac:dyDescent="0.2">
      <c r="A132" s="198" t="s">
        <v>1384</v>
      </c>
      <c r="B132" s="41" t="s">
        <v>1385</v>
      </c>
      <c r="C132" s="199">
        <v>8040396.4100000001</v>
      </c>
      <c r="D132" s="57">
        <v>0.10508459826918701</v>
      </c>
      <c r="E132" s="41" t="s">
        <v>1386</v>
      </c>
    </row>
    <row r="133" spans="1:5" x14ac:dyDescent="0.2">
      <c r="A133" s="198">
        <v>5113</v>
      </c>
      <c r="B133" s="41" t="s">
        <v>331</v>
      </c>
      <c r="C133" s="199">
        <v>4732592.68</v>
      </c>
      <c r="D133" s="57">
        <v>6.1852995199461198E-2</v>
      </c>
    </row>
    <row r="134" spans="1:5" x14ac:dyDescent="0.2">
      <c r="A134" s="198" t="s">
        <v>1387</v>
      </c>
      <c r="B134" s="41" t="s">
        <v>1388</v>
      </c>
      <c r="C134" s="199">
        <v>255392.93</v>
      </c>
      <c r="D134" s="57">
        <v>3.3378781444733017E-3</v>
      </c>
    </row>
    <row r="135" spans="1:5" x14ac:dyDescent="0.2">
      <c r="A135" s="198" t="s">
        <v>1389</v>
      </c>
      <c r="B135" s="41" t="s">
        <v>1390</v>
      </c>
      <c r="C135" s="199">
        <v>775305.19</v>
      </c>
      <c r="D135" s="57">
        <v>1.0132912641699677E-2</v>
      </c>
    </row>
    <row r="136" spans="1:5" x14ac:dyDescent="0.2">
      <c r="A136" s="198" t="s">
        <v>1391</v>
      </c>
      <c r="B136" s="41" t="s">
        <v>1392</v>
      </c>
      <c r="C136" s="199">
        <v>3130542.23</v>
      </c>
      <c r="D136" s="57">
        <v>4.0914869843373156E-2</v>
      </c>
    </row>
    <row r="137" spans="1:5" x14ac:dyDescent="0.2">
      <c r="A137" s="198" t="s">
        <v>1393</v>
      </c>
      <c r="B137" s="41" t="s">
        <v>1394</v>
      </c>
      <c r="C137" s="199">
        <v>571352.32999999996</v>
      </c>
      <c r="D137" s="57">
        <v>7.4673345699150613E-3</v>
      </c>
      <c r="E137" s="52"/>
    </row>
    <row r="138" spans="1:5" ht="45" x14ac:dyDescent="0.2">
      <c r="A138" s="198">
        <v>5114</v>
      </c>
      <c r="B138" s="41" t="s">
        <v>332</v>
      </c>
      <c r="C138" s="199">
        <v>8030958.4400000004</v>
      </c>
      <c r="D138" s="57">
        <v>0.10496124797209305</v>
      </c>
      <c r="E138" s="218" t="s">
        <v>1395</v>
      </c>
    </row>
    <row r="139" spans="1:5" x14ac:dyDescent="0.2">
      <c r="A139" s="198" t="s">
        <v>1396</v>
      </c>
      <c r="B139" s="41" t="s">
        <v>1397</v>
      </c>
      <c r="C139" s="199">
        <v>3549469.11</v>
      </c>
      <c r="D139" s="57">
        <v>4.6390067911246023E-2</v>
      </c>
    </row>
    <row r="140" spans="1:5" x14ac:dyDescent="0.2">
      <c r="A140" s="198" t="s">
        <v>1398</v>
      </c>
      <c r="B140" s="41" t="s">
        <v>1399</v>
      </c>
      <c r="C140" s="199">
        <v>1981665.59</v>
      </c>
      <c r="D140" s="57">
        <v>2.5899535521659862E-2</v>
      </c>
      <c r="E140" s="52"/>
    </row>
    <row r="141" spans="1:5" x14ac:dyDescent="0.2">
      <c r="A141" s="198" t="s">
        <v>1400</v>
      </c>
      <c r="B141" s="41" t="s">
        <v>1401</v>
      </c>
      <c r="C141" s="199">
        <v>2499823.7400000002</v>
      </c>
      <c r="D141" s="57">
        <v>3.2671644539187167E-2</v>
      </c>
      <c r="E141" s="52"/>
    </row>
    <row r="142" spans="1:5" ht="78.75" x14ac:dyDescent="0.2">
      <c r="A142" s="198">
        <v>5115</v>
      </c>
      <c r="B142" s="41" t="s">
        <v>333</v>
      </c>
      <c r="C142" s="199">
        <v>9613838.6999999993</v>
      </c>
      <c r="D142" s="57">
        <v>0.12564882701029201</v>
      </c>
      <c r="E142" s="196" t="s">
        <v>1402</v>
      </c>
    </row>
    <row r="143" spans="1:5" x14ac:dyDescent="0.2">
      <c r="A143" s="198" t="s">
        <v>1403</v>
      </c>
      <c r="B143" s="41" t="s">
        <v>1404</v>
      </c>
      <c r="C143" s="199">
        <v>2325701.71</v>
      </c>
      <c r="D143" s="57">
        <v>3.0395942864875642E-2</v>
      </c>
      <c r="E143" s="52"/>
    </row>
    <row r="144" spans="1:5" x14ac:dyDescent="0.2">
      <c r="A144" s="198" t="s">
        <v>1405</v>
      </c>
      <c r="B144" s="41" t="s">
        <v>1406</v>
      </c>
      <c r="C144" s="199">
        <v>22678.49</v>
      </c>
      <c r="D144" s="57">
        <v>2.9639832285355874E-4</v>
      </c>
      <c r="E144" s="52"/>
    </row>
    <row r="145" spans="1:5" x14ac:dyDescent="0.2">
      <c r="A145" s="198" t="s">
        <v>1407</v>
      </c>
      <c r="B145" s="41" t="s">
        <v>1408</v>
      </c>
      <c r="C145" s="199">
        <v>83462.33</v>
      </c>
      <c r="D145" s="57">
        <v>1.090817538268653E-3</v>
      </c>
      <c r="E145" s="52"/>
    </row>
    <row r="146" spans="1:5" x14ac:dyDescent="0.2">
      <c r="A146" s="198" t="s">
        <v>1409</v>
      </c>
      <c r="B146" s="41" t="s">
        <v>1410</v>
      </c>
      <c r="C146" s="199">
        <v>2307676.5299999998</v>
      </c>
      <c r="D146" s="57">
        <v>3.0160361345950286E-2</v>
      </c>
      <c r="E146" s="52"/>
    </row>
    <row r="147" spans="1:5" x14ac:dyDescent="0.2">
      <c r="A147" s="198" t="s">
        <v>1411</v>
      </c>
      <c r="B147" s="41" t="s">
        <v>1412</v>
      </c>
      <c r="C147" s="199">
        <v>209888.91</v>
      </c>
      <c r="D147" s="57">
        <v>2.7431597478298395E-3</v>
      </c>
      <c r="E147" s="52"/>
    </row>
    <row r="148" spans="1:5" x14ac:dyDescent="0.2">
      <c r="A148" s="198" t="s">
        <v>1413</v>
      </c>
      <c r="B148" s="41" t="s">
        <v>1414</v>
      </c>
      <c r="C148" s="199">
        <v>279387</v>
      </c>
      <c r="D148" s="57">
        <v>3.6514705444272177E-3</v>
      </c>
      <c r="E148" s="52"/>
    </row>
    <row r="149" spans="1:5" x14ac:dyDescent="0.2">
      <c r="A149" s="198" t="s">
        <v>1415</v>
      </c>
      <c r="B149" s="41" t="s">
        <v>1416</v>
      </c>
      <c r="C149" s="199">
        <v>2192521.87</v>
      </c>
      <c r="D149" s="57">
        <v>2.8655338388391308E-2</v>
      </c>
      <c r="E149" s="52"/>
    </row>
    <row r="150" spans="1:5" x14ac:dyDescent="0.2">
      <c r="A150" s="198" t="s">
        <v>1417</v>
      </c>
      <c r="B150" s="41" t="s">
        <v>1418</v>
      </c>
      <c r="C150" s="199">
        <v>2192521.86</v>
      </c>
      <c r="D150" s="57">
        <v>2.8655338257695513E-2</v>
      </c>
      <c r="E150" s="52"/>
    </row>
    <row r="151" spans="1:5" x14ac:dyDescent="0.2">
      <c r="A151" s="198">
        <v>5116</v>
      </c>
      <c r="B151" s="41" t="s">
        <v>334</v>
      </c>
      <c r="C151" s="199">
        <v>0</v>
      </c>
      <c r="D151" s="57">
        <v>0</v>
      </c>
      <c r="E151" s="52"/>
    </row>
    <row r="152" spans="1:5" x14ac:dyDescent="0.2">
      <c r="A152" s="198">
        <v>5120</v>
      </c>
      <c r="B152" s="41" t="s">
        <v>335</v>
      </c>
      <c r="C152" s="199">
        <v>1357049.23</v>
      </c>
      <c r="D152" s="57">
        <v>1.7736062489244798E-2</v>
      </c>
      <c r="E152" s="52"/>
    </row>
    <row r="153" spans="1:5" x14ac:dyDescent="0.2">
      <c r="A153" s="198">
        <v>5121</v>
      </c>
      <c r="B153" s="41" t="s">
        <v>336</v>
      </c>
      <c r="C153" s="199">
        <v>699107.38</v>
      </c>
      <c r="D153" s="57">
        <v>9.137039323453439E-3</v>
      </c>
      <c r="E153" s="52"/>
    </row>
    <row r="154" spans="1:5" x14ac:dyDescent="0.2">
      <c r="A154" s="198" t="s">
        <v>1419</v>
      </c>
      <c r="B154" s="41" t="s">
        <v>1420</v>
      </c>
      <c r="C154" s="199">
        <v>98098.86</v>
      </c>
      <c r="D154" s="57">
        <v>1.2821108273895687E-3</v>
      </c>
      <c r="E154" s="52"/>
    </row>
    <row r="155" spans="1:5" x14ac:dyDescent="0.2">
      <c r="A155" s="198" t="s">
        <v>1421</v>
      </c>
      <c r="B155" s="41" t="s">
        <v>1422</v>
      </c>
      <c r="C155" s="199">
        <v>195552.24</v>
      </c>
      <c r="D155" s="57">
        <v>2.5557855027498128E-3</v>
      </c>
      <c r="E155" s="52"/>
    </row>
    <row r="156" spans="1:5" x14ac:dyDescent="0.2">
      <c r="A156" s="198" t="s">
        <v>1423</v>
      </c>
      <c r="B156" s="41" t="s">
        <v>1424</v>
      </c>
      <c r="C156" s="199">
        <v>5550</v>
      </c>
      <c r="D156" s="57">
        <v>7.2536164966770318E-5</v>
      </c>
      <c r="E156" s="52"/>
    </row>
    <row r="157" spans="1:5" x14ac:dyDescent="0.2">
      <c r="A157" s="198" t="s">
        <v>1425</v>
      </c>
      <c r="B157" s="41" t="s">
        <v>1426</v>
      </c>
      <c r="C157" s="199">
        <v>399906.28</v>
      </c>
      <c r="D157" s="57">
        <v>5.2266068283472874E-3</v>
      </c>
      <c r="E157" s="52"/>
    </row>
    <row r="158" spans="1:5" x14ac:dyDescent="0.2">
      <c r="A158" s="198">
        <v>5122</v>
      </c>
      <c r="B158" s="41" t="s">
        <v>337</v>
      </c>
      <c r="C158" s="199">
        <v>112880.11</v>
      </c>
      <c r="D158" s="57">
        <v>1.4752955460229154E-3</v>
      </c>
      <c r="E158" s="52"/>
    </row>
    <row r="159" spans="1:5" x14ac:dyDescent="0.2">
      <c r="A159" s="198" t="s">
        <v>1427</v>
      </c>
      <c r="B159" s="41" t="s">
        <v>1428</v>
      </c>
      <c r="C159" s="199">
        <v>112880.11</v>
      </c>
      <c r="D159" s="57">
        <v>1.4752955460229154E-3</v>
      </c>
      <c r="E159" s="52"/>
    </row>
    <row r="160" spans="1:5" x14ac:dyDescent="0.2">
      <c r="A160" s="198">
        <v>5123</v>
      </c>
      <c r="B160" s="41" t="s">
        <v>338</v>
      </c>
      <c r="C160" s="199">
        <v>0</v>
      </c>
      <c r="D160" s="57">
        <v>0</v>
      </c>
      <c r="E160" s="52"/>
    </row>
    <row r="161" spans="1:5" x14ac:dyDescent="0.2">
      <c r="A161" s="198">
        <v>5124</v>
      </c>
      <c r="B161" s="41" t="s">
        <v>339</v>
      </c>
      <c r="C161" s="199">
        <v>89133.42</v>
      </c>
      <c r="D161" s="57">
        <v>1.164936298589626E-3</v>
      </c>
      <c r="E161" s="52"/>
    </row>
    <row r="162" spans="1:5" x14ac:dyDescent="0.2">
      <c r="A162" s="198" t="s">
        <v>1429</v>
      </c>
      <c r="B162" s="41" t="s">
        <v>1430</v>
      </c>
      <c r="C162" s="199">
        <v>29788.48</v>
      </c>
      <c r="D162" s="57">
        <v>3.8932290079087174E-4</v>
      </c>
      <c r="E162" s="52"/>
    </row>
    <row r="163" spans="1:5" x14ac:dyDescent="0.2">
      <c r="A163" s="198" t="s">
        <v>1431</v>
      </c>
      <c r="B163" s="41" t="s">
        <v>1432</v>
      </c>
      <c r="C163" s="199">
        <v>59344.94</v>
      </c>
      <c r="D163" s="57">
        <v>7.7561339779875442E-4</v>
      </c>
      <c r="E163" s="52"/>
    </row>
    <row r="164" spans="1:5" x14ac:dyDescent="0.2">
      <c r="A164" s="198">
        <v>5125</v>
      </c>
      <c r="B164" s="41" t="s">
        <v>340</v>
      </c>
      <c r="C164" s="199">
        <v>304.63</v>
      </c>
      <c r="D164" s="57">
        <v>3.9813859340229263E-6</v>
      </c>
      <c r="E164" s="52"/>
    </row>
    <row r="165" spans="1:5" x14ac:dyDescent="0.2">
      <c r="A165" s="198" t="s">
        <v>1433</v>
      </c>
      <c r="B165" s="41" t="s">
        <v>1434</v>
      </c>
      <c r="C165" s="199">
        <v>304.63</v>
      </c>
      <c r="D165" s="57">
        <v>3.9813859340229263E-6</v>
      </c>
      <c r="E165" s="52"/>
    </row>
    <row r="166" spans="1:5" x14ac:dyDescent="0.2">
      <c r="A166" s="198">
        <v>5126</v>
      </c>
      <c r="B166" s="41" t="s">
        <v>341</v>
      </c>
      <c r="C166" s="199">
        <v>413749.74</v>
      </c>
      <c r="D166" s="57">
        <v>5.4075350262339332E-3</v>
      </c>
      <c r="E166" s="52"/>
    </row>
    <row r="167" spans="1:5" x14ac:dyDescent="0.2">
      <c r="A167" s="198" t="s">
        <v>1435</v>
      </c>
      <c r="B167" s="41" t="s">
        <v>1436</v>
      </c>
      <c r="C167" s="199">
        <v>413749.74</v>
      </c>
      <c r="D167" s="57">
        <v>5.4075350262339332E-3</v>
      </c>
      <c r="E167" s="52"/>
    </row>
    <row r="168" spans="1:5" x14ac:dyDescent="0.2">
      <c r="A168" s="198">
        <v>5127</v>
      </c>
      <c r="B168" s="41" t="s">
        <v>342</v>
      </c>
      <c r="C168" s="199">
        <v>33778.47</v>
      </c>
      <c r="D168" s="57">
        <v>4.4147039139551394E-4</v>
      </c>
      <c r="E168" s="52"/>
    </row>
    <row r="169" spans="1:5" x14ac:dyDescent="0.2">
      <c r="A169" s="198" t="s">
        <v>1437</v>
      </c>
      <c r="B169" s="41" t="s">
        <v>1438</v>
      </c>
      <c r="C169" s="199">
        <v>33778.47</v>
      </c>
      <c r="D169" s="57">
        <v>4.4147039139551394E-4</v>
      </c>
      <c r="E169" s="52"/>
    </row>
    <row r="170" spans="1:5" x14ac:dyDescent="0.2">
      <c r="A170" s="198">
        <v>5128</v>
      </c>
      <c r="B170" s="41" t="s">
        <v>343</v>
      </c>
      <c r="C170" s="199">
        <v>0</v>
      </c>
      <c r="D170" s="57">
        <v>0</v>
      </c>
      <c r="E170" s="52"/>
    </row>
    <row r="171" spans="1:5" x14ac:dyDescent="0.2">
      <c r="A171" s="198">
        <v>5129</v>
      </c>
      <c r="B171" s="41" t="s">
        <v>344</v>
      </c>
      <c r="C171" s="199">
        <v>8095.48</v>
      </c>
      <c r="D171" s="57">
        <v>1.058045176153495E-4</v>
      </c>
      <c r="E171" s="52"/>
    </row>
    <row r="172" spans="1:5" x14ac:dyDescent="0.2">
      <c r="A172" s="198" t="s">
        <v>1439</v>
      </c>
      <c r="B172" s="41" t="s">
        <v>1440</v>
      </c>
      <c r="C172" s="199">
        <v>3134.93</v>
      </c>
      <c r="D172" s="57">
        <v>4.0972216151221128E-5</v>
      </c>
      <c r="E172" s="52"/>
    </row>
    <row r="173" spans="1:5" x14ac:dyDescent="0.2">
      <c r="A173" s="198" t="s">
        <v>1441</v>
      </c>
      <c r="B173" s="41" t="s">
        <v>1442</v>
      </c>
      <c r="C173" s="199">
        <v>4960.55</v>
      </c>
      <c r="D173" s="57">
        <v>6.4832301464128378E-5</v>
      </c>
      <c r="E173" s="52"/>
    </row>
    <row r="174" spans="1:5" x14ac:dyDescent="0.2">
      <c r="A174" s="198">
        <v>5130</v>
      </c>
      <c r="B174" s="41" t="s">
        <v>345</v>
      </c>
      <c r="C174" s="199">
        <v>22211836.689999998</v>
      </c>
      <c r="D174" s="57">
        <v>0.29029936042536963</v>
      </c>
      <c r="E174" s="52"/>
    </row>
    <row r="175" spans="1:5" x14ac:dyDescent="0.2">
      <c r="A175" s="198">
        <v>5131</v>
      </c>
      <c r="B175" s="41" t="s">
        <v>346</v>
      </c>
      <c r="C175" s="199">
        <v>1273015.99</v>
      </c>
      <c r="D175" s="57">
        <v>1.6637783397473231E-2</v>
      </c>
      <c r="E175" s="52"/>
    </row>
    <row r="176" spans="1:5" x14ac:dyDescent="0.2">
      <c r="A176" s="198" t="s">
        <v>1443</v>
      </c>
      <c r="B176" s="41" t="s">
        <v>1444</v>
      </c>
      <c r="C176" s="199">
        <v>368936.03</v>
      </c>
      <c r="D176" s="57">
        <v>4.821838690858617E-3</v>
      </c>
      <c r="E176" s="52"/>
    </row>
    <row r="177" spans="1:5" x14ac:dyDescent="0.2">
      <c r="A177" s="198" t="s">
        <v>1445</v>
      </c>
      <c r="B177" s="41" t="s">
        <v>1446</v>
      </c>
      <c r="C177" s="199">
        <v>17417.650000000001</v>
      </c>
      <c r="D177" s="57">
        <v>2.2764135742945355E-4</v>
      </c>
      <c r="E177" s="52"/>
    </row>
    <row r="178" spans="1:5" x14ac:dyDescent="0.2">
      <c r="A178" s="198" t="s">
        <v>1447</v>
      </c>
      <c r="B178" s="41" t="s">
        <v>1448</v>
      </c>
      <c r="C178" s="199">
        <v>168293.23</v>
      </c>
      <c r="D178" s="57">
        <v>2.1995217106433552E-3</v>
      </c>
      <c r="E178" s="52"/>
    </row>
    <row r="179" spans="1:5" x14ac:dyDescent="0.2">
      <c r="A179" s="198" t="s">
        <v>1449</v>
      </c>
      <c r="B179" s="41" t="s">
        <v>1450</v>
      </c>
      <c r="C179" s="199">
        <v>350894.91</v>
      </c>
      <c r="D179" s="57">
        <v>4.5860488428396433E-3</v>
      </c>
      <c r="E179" s="52"/>
    </row>
    <row r="180" spans="1:5" x14ac:dyDescent="0.2">
      <c r="A180" s="198" t="s">
        <v>1451</v>
      </c>
      <c r="B180" s="41" t="s">
        <v>1452</v>
      </c>
      <c r="C180" s="199">
        <v>357295.33</v>
      </c>
      <c r="D180" s="57">
        <v>4.6696996394120071E-3</v>
      </c>
      <c r="E180" s="52"/>
    </row>
    <row r="181" spans="1:5" x14ac:dyDescent="0.2">
      <c r="A181" s="198" t="s">
        <v>1453</v>
      </c>
      <c r="B181" s="41" t="s">
        <v>1454</v>
      </c>
      <c r="C181" s="199">
        <v>10178.84</v>
      </c>
      <c r="D181" s="57">
        <v>1.3303315629015504E-4</v>
      </c>
      <c r="E181" s="52"/>
    </row>
    <row r="182" spans="1:5" x14ac:dyDescent="0.2">
      <c r="A182" s="198">
        <v>5132</v>
      </c>
      <c r="B182" s="41" t="s">
        <v>347</v>
      </c>
      <c r="C182" s="199">
        <v>11900.8</v>
      </c>
      <c r="D182" s="57">
        <v>1.5553844901559281E-4</v>
      </c>
      <c r="E182" s="52"/>
    </row>
    <row r="183" spans="1:5" x14ac:dyDescent="0.2">
      <c r="A183" s="198" t="s">
        <v>1455</v>
      </c>
      <c r="B183" s="41" t="s">
        <v>1456</v>
      </c>
      <c r="C183" s="199">
        <v>11900.8</v>
      </c>
      <c r="D183" s="57">
        <v>1.5553844901559281E-4</v>
      </c>
      <c r="E183" s="52"/>
    </row>
    <row r="184" spans="1:5" x14ac:dyDescent="0.2">
      <c r="A184" s="198">
        <v>5133</v>
      </c>
      <c r="B184" s="41" t="s">
        <v>348</v>
      </c>
      <c r="C184" s="199">
        <v>751077.59</v>
      </c>
      <c r="D184" s="57">
        <v>9.8162681028980681E-3</v>
      </c>
      <c r="E184" s="52"/>
    </row>
    <row r="185" spans="1:5" x14ac:dyDescent="0.2">
      <c r="A185" s="198" t="s">
        <v>1457</v>
      </c>
      <c r="B185" s="41" t="s">
        <v>1458</v>
      </c>
      <c r="C185" s="199">
        <v>80791.58</v>
      </c>
      <c r="D185" s="57">
        <v>1.0559119594245085E-3</v>
      </c>
      <c r="E185" s="52"/>
    </row>
    <row r="186" spans="1:5" x14ac:dyDescent="0.2">
      <c r="A186" s="198" t="s">
        <v>1459</v>
      </c>
      <c r="B186" s="41" t="s">
        <v>1460</v>
      </c>
      <c r="C186" s="199">
        <v>660036</v>
      </c>
      <c r="D186" s="57">
        <v>8.6263928252265244E-3</v>
      </c>
      <c r="E186" s="52"/>
    </row>
    <row r="187" spans="1:5" x14ac:dyDescent="0.2">
      <c r="A187" s="198" t="s">
        <v>1461</v>
      </c>
      <c r="B187" s="41" t="s">
        <v>1462</v>
      </c>
      <c r="C187" s="199">
        <v>10250.01</v>
      </c>
      <c r="D187" s="57">
        <v>1.3396331824703522E-4</v>
      </c>
      <c r="E187" s="52"/>
    </row>
    <row r="188" spans="1:5" x14ac:dyDescent="0.2">
      <c r="A188" s="198">
        <v>5134</v>
      </c>
      <c r="B188" s="41" t="s">
        <v>349</v>
      </c>
      <c r="C188" s="199">
        <v>128631.61</v>
      </c>
      <c r="D188" s="57">
        <v>1.6811610239461734E-3</v>
      </c>
      <c r="E188" s="52"/>
    </row>
    <row r="189" spans="1:5" x14ac:dyDescent="0.2">
      <c r="A189" s="198" t="s">
        <v>1463</v>
      </c>
      <c r="B189" s="41" t="s">
        <v>1464</v>
      </c>
      <c r="C189" s="199">
        <v>53908.09</v>
      </c>
      <c r="D189" s="57">
        <v>7.0455605572675693E-4</v>
      </c>
      <c r="E189" s="52"/>
    </row>
    <row r="190" spans="1:5" x14ac:dyDescent="0.2">
      <c r="A190" s="198" t="s">
        <v>1465</v>
      </c>
      <c r="B190" s="41" t="s">
        <v>1466</v>
      </c>
      <c r="C190" s="199">
        <v>74462.740000000005</v>
      </c>
      <c r="D190" s="57">
        <v>9.731966833365274E-4</v>
      </c>
      <c r="E190" s="52"/>
    </row>
    <row r="191" spans="1:5" x14ac:dyDescent="0.2">
      <c r="A191" s="198" t="s">
        <v>1467</v>
      </c>
      <c r="B191" s="41" t="s">
        <v>1468</v>
      </c>
      <c r="C191" s="199">
        <v>260.77999999999997</v>
      </c>
      <c r="D191" s="57">
        <v>3.4082848828890742E-6</v>
      </c>
      <c r="E191" s="52"/>
    </row>
    <row r="192" spans="1:5" x14ac:dyDescent="0.2">
      <c r="A192" s="198">
        <v>5135</v>
      </c>
      <c r="B192" s="41" t="s">
        <v>350</v>
      </c>
      <c r="C192" s="199">
        <v>1273823.55</v>
      </c>
      <c r="D192" s="57">
        <v>1.664833786691117E-2</v>
      </c>
      <c r="E192" s="52"/>
    </row>
    <row r="193" spans="1:5" x14ac:dyDescent="0.2">
      <c r="A193" s="198" t="s">
        <v>1469</v>
      </c>
      <c r="B193" s="41" t="s">
        <v>1470</v>
      </c>
      <c r="C193" s="199">
        <v>910068.19</v>
      </c>
      <c r="D193" s="57">
        <v>1.189420835330632E-2</v>
      </c>
      <c r="E193" s="52"/>
    </row>
    <row r="194" spans="1:5" x14ac:dyDescent="0.2">
      <c r="A194" s="198" t="s">
        <v>1471</v>
      </c>
      <c r="B194" s="41" t="s">
        <v>1472</v>
      </c>
      <c r="C194" s="199">
        <v>54437.93</v>
      </c>
      <c r="D194" s="57">
        <v>7.1148084160891798E-4</v>
      </c>
      <c r="E194" s="52"/>
    </row>
    <row r="195" spans="1:5" x14ac:dyDescent="0.2">
      <c r="A195" s="198" t="s">
        <v>1473</v>
      </c>
      <c r="B195" s="41" t="s">
        <v>1472</v>
      </c>
      <c r="C195" s="199">
        <v>140724</v>
      </c>
      <c r="D195" s="57">
        <v>1.8392034736547363E-3</v>
      </c>
      <c r="E195" s="52"/>
    </row>
    <row r="196" spans="1:5" x14ac:dyDescent="0.2">
      <c r="A196" s="198" t="s">
        <v>1474</v>
      </c>
      <c r="B196" s="41" t="s">
        <v>1475</v>
      </c>
      <c r="C196" s="199">
        <v>44973.43</v>
      </c>
      <c r="D196" s="57">
        <v>5.8778380857684635E-4</v>
      </c>
      <c r="E196" s="52"/>
    </row>
    <row r="197" spans="1:5" x14ac:dyDescent="0.2">
      <c r="A197" s="198" t="s">
        <v>1476</v>
      </c>
      <c r="B197" s="41" t="s">
        <v>1472</v>
      </c>
      <c r="C197" s="199">
        <v>103880</v>
      </c>
      <c r="D197" s="57">
        <v>1.3576678949095678E-3</v>
      </c>
      <c r="E197" s="52"/>
    </row>
    <row r="198" spans="1:5" x14ac:dyDescent="0.2">
      <c r="A198" s="198" t="s">
        <v>1477</v>
      </c>
      <c r="B198" s="41" t="s">
        <v>1478</v>
      </c>
      <c r="C198" s="199">
        <v>19740</v>
      </c>
      <c r="D198" s="57">
        <v>2.5799349485478311E-4</v>
      </c>
      <c r="E198" s="52"/>
    </row>
    <row r="199" spans="1:5" x14ac:dyDescent="0.2">
      <c r="A199" s="198">
        <v>5136</v>
      </c>
      <c r="B199" s="41" t="s">
        <v>351</v>
      </c>
      <c r="C199" s="199">
        <v>805486.84</v>
      </c>
      <c r="D199" s="57">
        <v>1.0527374108973428E-2</v>
      </c>
      <c r="E199" s="52"/>
    </row>
    <row r="200" spans="1:5" x14ac:dyDescent="0.2">
      <c r="A200" s="198" t="s">
        <v>1479</v>
      </c>
      <c r="B200" s="41" t="s">
        <v>1480</v>
      </c>
      <c r="C200" s="199">
        <v>635578.13</v>
      </c>
      <c r="D200" s="57">
        <v>8.306738754405657E-3</v>
      </c>
      <c r="E200" s="52"/>
    </row>
    <row r="201" spans="1:5" x14ac:dyDescent="0.2">
      <c r="A201" s="198" t="s">
        <v>1481</v>
      </c>
      <c r="B201" s="41" t="s">
        <v>1482</v>
      </c>
      <c r="C201" s="199">
        <v>169908.71</v>
      </c>
      <c r="D201" s="57">
        <v>2.2206353545677726E-3</v>
      </c>
      <c r="E201" s="52"/>
    </row>
    <row r="202" spans="1:5" x14ac:dyDescent="0.2">
      <c r="A202" s="198">
        <v>5137</v>
      </c>
      <c r="B202" s="41" t="s">
        <v>352</v>
      </c>
      <c r="C202" s="199">
        <v>49833.45</v>
      </c>
      <c r="D202" s="57">
        <v>6.5130222523663065E-4</v>
      </c>
      <c r="E202" s="52"/>
    </row>
    <row r="203" spans="1:5" x14ac:dyDescent="0.2">
      <c r="A203" s="198" t="s">
        <v>1483</v>
      </c>
      <c r="B203" s="41" t="s">
        <v>1484</v>
      </c>
      <c r="C203" s="199">
        <v>3154.75</v>
      </c>
      <c r="D203" s="57">
        <v>4.123125521241778E-5</v>
      </c>
      <c r="E203" s="52"/>
    </row>
    <row r="204" spans="1:5" x14ac:dyDescent="0.2">
      <c r="A204" s="198" t="s">
        <v>1485</v>
      </c>
      <c r="B204" s="41" t="s">
        <v>1486</v>
      </c>
      <c r="C204" s="199">
        <v>28699.54</v>
      </c>
      <c r="D204" s="57">
        <v>3.7509091313701323E-4</v>
      </c>
      <c r="E204" s="52"/>
    </row>
    <row r="205" spans="1:5" x14ac:dyDescent="0.2">
      <c r="A205" s="198" t="s">
        <v>1487</v>
      </c>
      <c r="B205" s="41" t="s">
        <v>1488</v>
      </c>
      <c r="C205" s="199">
        <v>15106.59</v>
      </c>
      <c r="D205" s="57">
        <v>1.9743677555411943E-4</v>
      </c>
      <c r="E205" s="52"/>
    </row>
    <row r="206" spans="1:5" x14ac:dyDescent="0.2">
      <c r="A206" s="198" t="s">
        <v>1489</v>
      </c>
      <c r="B206" s="41" t="s">
        <v>1490</v>
      </c>
      <c r="C206" s="199">
        <v>2872.57</v>
      </c>
      <c r="D206" s="57">
        <v>3.7543281333080255E-5</v>
      </c>
      <c r="E206" s="52"/>
    </row>
    <row r="207" spans="1:5" x14ac:dyDescent="0.2">
      <c r="A207" s="198">
        <v>5138</v>
      </c>
      <c r="B207" s="41" t="s">
        <v>353</v>
      </c>
      <c r="C207" s="199">
        <v>8868812.0099999998</v>
      </c>
      <c r="D207" s="57">
        <v>0.11591164162461871</v>
      </c>
      <c r="E207" s="52"/>
    </row>
    <row r="208" spans="1:5" x14ac:dyDescent="0.2">
      <c r="A208" s="198" t="s">
        <v>1491</v>
      </c>
      <c r="B208" s="41" t="s">
        <v>1492</v>
      </c>
      <c r="C208" s="199">
        <v>13838.78</v>
      </c>
      <c r="D208" s="57">
        <v>1.8086703225564718E-4</v>
      </c>
      <c r="E208" s="52"/>
    </row>
    <row r="209" spans="1:5" x14ac:dyDescent="0.2">
      <c r="A209" s="198" t="s">
        <v>1493</v>
      </c>
      <c r="B209" s="41" t="s">
        <v>1494</v>
      </c>
      <c r="C209" s="199">
        <v>96723.28</v>
      </c>
      <c r="D209" s="57">
        <v>1.2641325755328137E-3</v>
      </c>
      <c r="E209" s="219"/>
    </row>
    <row r="210" spans="1:5" ht="112.5" x14ac:dyDescent="0.2">
      <c r="A210" s="198" t="s">
        <v>1495</v>
      </c>
      <c r="B210" s="41" t="s">
        <v>1496</v>
      </c>
      <c r="C210" s="199">
        <v>8299999.5700000003</v>
      </c>
      <c r="D210" s="57">
        <v>0.1084775023484041</v>
      </c>
      <c r="E210" s="219" t="s">
        <v>1497</v>
      </c>
    </row>
    <row r="211" spans="1:5" x14ac:dyDescent="0.2">
      <c r="A211" s="198" t="s">
        <v>1498</v>
      </c>
      <c r="B211" s="41" t="s">
        <v>1499</v>
      </c>
      <c r="C211" s="199">
        <v>386576.63</v>
      </c>
      <c r="D211" s="57">
        <v>5.0523939109870511E-3</v>
      </c>
      <c r="E211" s="52"/>
    </row>
    <row r="212" spans="1:5" x14ac:dyDescent="0.2">
      <c r="A212" s="198" t="s">
        <v>1500</v>
      </c>
      <c r="B212" s="41" t="s">
        <v>1501</v>
      </c>
      <c r="C212" s="199">
        <v>27647.29</v>
      </c>
      <c r="D212" s="57">
        <v>3.6133844834669181E-4</v>
      </c>
      <c r="E212" s="52"/>
    </row>
    <row r="213" spans="1:5" x14ac:dyDescent="0.2">
      <c r="A213" s="198" t="s">
        <v>1502</v>
      </c>
      <c r="B213" s="41" t="s">
        <v>1503</v>
      </c>
      <c r="C213" s="199">
        <v>44026.46</v>
      </c>
      <c r="D213" s="57">
        <v>5.7540730909241703E-4</v>
      </c>
      <c r="E213" s="52"/>
    </row>
    <row r="214" spans="1:5" x14ac:dyDescent="0.2">
      <c r="A214" s="198">
        <v>5139</v>
      </c>
      <c r="B214" s="41" t="s">
        <v>354</v>
      </c>
      <c r="C214" s="199">
        <v>9049254.8499999996</v>
      </c>
      <c r="D214" s="57">
        <v>0.11826995362629665</v>
      </c>
      <c r="E214" s="52"/>
    </row>
    <row r="215" spans="1:5" x14ac:dyDescent="0.2">
      <c r="A215" s="198" t="s">
        <v>1504</v>
      </c>
      <c r="B215" s="41" t="s">
        <v>1505</v>
      </c>
      <c r="C215" s="199">
        <v>3865647.55</v>
      </c>
      <c r="D215" s="57">
        <v>5.0522387097331804E-2</v>
      </c>
      <c r="E215" s="52"/>
    </row>
    <row r="216" spans="1:5" x14ac:dyDescent="0.2">
      <c r="A216" s="198" t="s">
        <v>1506</v>
      </c>
      <c r="B216" s="41" t="s">
        <v>1507</v>
      </c>
      <c r="C216" s="199">
        <v>438782.2</v>
      </c>
      <c r="D216" s="57">
        <v>5.7346987466094426E-3</v>
      </c>
      <c r="E216" s="52"/>
    </row>
    <row r="217" spans="1:5" x14ac:dyDescent="0.2">
      <c r="A217" s="198" t="s">
        <v>1508</v>
      </c>
      <c r="B217" s="41" t="s">
        <v>1509</v>
      </c>
      <c r="C217" s="199">
        <v>280184.90000000002</v>
      </c>
      <c r="D217" s="57">
        <v>3.6618987617293777E-3</v>
      </c>
      <c r="E217" s="52"/>
    </row>
    <row r="218" spans="1:5" ht="78.75" x14ac:dyDescent="0.2">
      <c r="A218" s="198" t="s">
        <v>1510</v>
      </c>
      <c r="B218" s="41" t="s">
        <v>1511</v>
      </c>
      <c r="C218" s="199">
        <v>908509</v>
      </c>
      <c r="D218" s="57">
        <v>1.1873830395999195E-2</v>
      </c>
      <c r="E218" s="127" t="s">
        <v>1512</v>
      </c>
    </row>
    <row r="219" spans="1:5" ht="78.75" x14ac:dyDescent="0.2">
      <c r="A219" s="198" t="s">
        <v>1513</v>
      </c>
      <c r="B219" s="41" t="s">
        <v>1514</v>
      </c>
      <c r="C219" s="199">
        <v>3556131.2</v>
      </c>
      <c r="D219" s="57">
        <v>4.6477138624626831E-2</v>
      </c>
      <c r="E219" s="127" t="s">
        <v>1512</v>
      </c>
    </row>
    <row r="220" spans="1:5" x14ac:dyDescent="0.2">
      <c r="A220" s="198">
        <v>5200</v>
      </c>
      <c r="B220" s="41" t="s">
        <v>355</v>
      </c>
      <c r="C220" s="160">
        <v>0</v>
      </c>
      <c r="D220" s="57">
        <v>0</v>
      </c>
      <c r="E220" s="52"/>
    </row>
    <row r="221" spans="1:5" x14ac:dyDescent="0.2">
      <c r="A221" s="198">
        <v>5210</v>
      </c>
      <c r="B221" s="41" t="s">
        <v>356</v>
      </c>
      <c r="C221" s="160">
        <v>0</v>
      </c>
      <c r="D221" s="57">
        <v>0</v>
      </c>
      <c r="E221" s="52"/>
    </row>
    <row r="222" spans="1:5" x14ac:dyDescent="0.2">
      <c r="A222" s="198">
        <v>5211</v>
      </c>
      <c r="B222" s="41" t="s">
        <v>357</v>
      </c>
      <c r="C222" s="160">
        <v>0</v>
      </c>
      <c r="D222" s="57">
        <v>0</v>
      </c>
      <c r="E222" s="52"/>
    </row>
    <row r="223" spans="1:5" x14ac:dyDescent="0.2">
      <c r="A223" s="198">
        <v>5212</v>
      </c>
      <c r="B223" s="41" t="s">
        <v>358</v>
      </c>
      <c r="C223" s="160">
        <v>0</v>
      </c>
      <c r="D223" s="57">
        <v>0</v>
      </c>
      <c r="E223" s="52"/>
    </row>
    <row r="224" spans="1:5" x14ac:dyDescent="0.2">
      <c r="A224" s="198">
        <v>5220</v>
      </c>
      <c r="B224" s="41" t="s">
        <v>359</v>
      </c>
      <c r="C224" s="160">
        <v>0</v>
      </c>
      <c r="D224" s="57">
        <v>0</v>
      </c>
      <c r="E224" s="52"/>
    </row>
    <row r="225" spans="1:5" x14ac:dyDescent="0.2">
      <c r="A225" s="198">
        <v>5221</v>
      </c>
      <c r="B225" s="41" t="s">
        <v>360</v>
      </c>
      <c r="C225" s="160">
        <v>0</v>
      </c>
      <c r="D225" s="57">
        <v>0</v>
      </c>
      <c r="E225" s="52"/>
    </row>
    <row r="226" spans="1:5" x14ac:dyDescent="0.2">
      <c r="A226" s="198">
        <v>5222</v>
      </c>
      <c r="B226" s="41" t="s">
        <v>361</v>
      </c>
      <c r="C226" s="160">
        <v>0</v>
      </c>
      <c r="D226" s="57">
        <v>0</v>
      </c>
      <c r="E226" s="52"/>
    </row>
    <row r="227" spans="1:5" x14ac:dyDescent="0.2">
      <c r="A227" s="198">
        <v>5230</v>
      </c>
      <c r="B227" s="41" t="s">
        <v>301</v>
      </c>
      <c r="C227" s="160">
        <v>0</v>
      </c>
      <c r="D227" s="57">
        <v>0</v>
      </c>
      <c r="E227" s="52"/>
    </row>
    <row r="228" spans="1:5" x14ac:dyDescent="0.2">
      <c r="A228" s="198">
        <v>5231</v>
      </c>
      <c r="B228" s="41" t="s">
        <v>362</v>
      </c>
      <c r="C228" s="160">
        <v>0</v>
      </c>
      <c r="D228" s="57">
        <v>0</v>
      </c>
      <c r="E228" s="52"/>
    </row>
    <row r="229" spans="1:5" x14ac:dyDescent="0.2">
      <c r="A229" s="198">
        <v>5232</v>
      </c>
      <c r="B229" s="41" t="s">
        <v>363</v>
      </c>
      <c r="C229" s="160">
        <v>0</v>
      </c>
      <c r="D229" s="57">
        <v>0</v>
      </c>
      <c r="E229" s="52"/>
    </row>
    <row r="230" spans="1:5" x14ac:dyDescent="0.2">
      <c r="A230" s="198">
        <v>5240</v>
      </c>
      <c r="B230" s="41" t="s">
        <v>364</v>
      </c>
      <c r="C230" s="160">
        <v>0</v>
      </c>
      <c r="D230" s="57">
        <v>0</v>
      </c>
      <c r="E230" s="52"/>
    </row>
    <row r="231" spans="1:5" x14ac:dyDescent="0.2">
      <c r="A231" s="198">
        <v>5241</v>
      </c>
      <c r="B231" s="41" t="s">
        <v>365</v>
      </c>
      <c r="C231" s="160">
        <v>0</v>
      </c>
      <c r="D231" s="57">
        <v>0</v>
      </c>
      <c r="E231" s="52"/>
    </row>
    <row r="232" spans="1:5" x14ac:dyDescent="0.2">
      <c r="A232" s="198">
        <v>5242</v>
      </c>
      <c r="B232" s="41" t="s">
        <v>366</v>
      </c>
      <c r="C232" s="160">
        <v>0</v>
      </c>
      <c r="D232" s="57">
        <v>0</v>
      </c>
      <c r="E232" s="52"/>
    </row>
    <row r="233" spans="1:5" x14ac:dyDescent="0.2">
      <c r="A233" s="198">
        <v>5243</v>
      </c>
      <c r="B233" s="41" t="s">
        <v>367</v>
      </c>
      <c r="C233" s="160">
        <v>0</v>
      </c>
      <c r="D233" s="57">
        <v>0</v>
      </c>
      <c r="E233" s="52"/>
    </row>
    <row r="234" spans="1:5" x14ac:dyDescent="0.2">
      <c r="A234" s="198">
        <v>5244</v>
      </c>
      <c r="B234" s="41" t="s">
        <v>368</v>
      </c>
      <c r="C234" s="160">
        <v>0</v>
      </c>
      <c r="D234" s="57">
        <v>0</v>
      </c>
      <c r="E234" s="52"/>
    </row>
    <row r="235" spans="1:5" x14ac:dyDescent="0.2">
      <c r="A235" s="198">
        <v>5250</v>
      </c>
      <c r="B235" s="41" t="s">
        <v>302</v>
      </c>
      <c r="C235" s="160">
        <v>0</v>
      </c>
      <c r="D235" s="57">
        <v>0</v>
      </c>
      <c r="E235" s="52"/>
    </row>
    <row r="236" spans="1:5" x14ac:dyDescent="0.2">
      <c r="A236" s="198">
        <v>5251</v>
      </c>
      <c r="B236" s="41" t="s">
        <v>369</v>
      </c>
      <c r="C236" s="160">
        <v>0</v>
      </c>
      <c r="D236" s="57">
        <v>0</v>
      </c>
      <c r="E236" s="52"/>
    </row>
    <row r="237" spans="1:5" x14ac:dyDescent="0.2">
      <c r="A237" s="198">
        <v>5252</v>
      </c>
      <c r="B237" s="41" t="s">
        <v>370</v>
      </c>
      <c r="C237" s="160">
        <v>0</v>
      </c>
      <c r="D237" s="57">
        <v>0</v>
      </c>
      <c r="E237" s="52"/>
    </row>
    <row r="238" spans="1:5" x14ac:dyDescent="0.2">
      <c r="A238" s="198">
        <v>5259</v>
      </c>
      <c r="B238" s="41" t="s">
        <v>371</v>
      </c>
      <c r="C238" s="160">
        <v>0</v>
      </c>
      <c r="D238" s="57">
        <v>0</v>
      </c>
      <c r="E238" s="52"/>
    </row>
    <row r="239" spans="1:5" x14ac:dyDescent="0.2">
      <c r="A239" s="198">
        <v>5260</v>
      </c>
      <c r="B239" s="41" t="s">
        <v>372</v>
      </c>
      <c r="C239" s="160">
        <v>0</v>
      </c>
      <c r="D239" s="57">
        <v>0</v>
      </c>
      <c r="E239" s="52"/>
    </row>
    <row r="240" spans="1:5" x14ac:dyDescent="0.2">
      <c r="A240" s="198">
        <v>5261</v>
      </c>
      <c r="B240" s="41" t="s">
        <v>373</v>
      </c>
      <c r="C240" s="160">
        <v>0</v>
      </c>
      <c r="D240" s="57">
        <v>0</v>
      </c>
      <c r="E240" s="52"/>
    </row>
    <row r="241" spans="1:5" x14ac:dyDescent="0.2">
      <c r="A241" s="198">
        <v>5262</v>
      </c>
      <c r="B241" s="41" t="s">
        <v>374</v>
      </c>
      <c r="C241" s="160">
        <v>0</v>
      </c>
      <c r="D241" s="57">
        <v>0</v>
      </c>
      <c r="E241" s="52"/>
    </row>
    <row r="242" spans="1:5" x14ac:dyDescent="0.2">
      <c r="A242" s="198">
        <v>5270</v>
      </c>
      <c r="B242" s="41" t="s">
        <v>375</v>
      </c>
      <c r="C242" s="160">
        <v>0</v>
      </c>
      <c r="D242" s="57">
        <v>0</v>
      </c>
      <c r="E242" s="52"/>
    </row>
    <row r="243" spans="1:5" x14ac:dyDescent="0.2">
      <c r="A243" s="198">
        <v>5271</v>
      </c>
      <c r="B243" s="41" t="s">
        <v>376</v>
      </c>
      <c r="C243" s="160">
        <v>0</v>
      </c>
      <c r="D243" s="57">
        <v>0</v>
      </c>
      <c r="E243" s="52"/>
    </row>
    <row r="244" spans="1:5" x14ac:dyDescent="0.2">
      <c r="A244" s="198">
        <v>5280</v>
      </c>
      <c r="B244" s="41" t="s">
        <v>377</v>
      </c>
      <c r="C244" s="160">
        <v>0</v>
      </c>
      <c r="D244" s="57">
        <v>0</v>
      </c>
      <c r="E244" s="52"/>
    </row>
    <row r="245" spans="1:5" x14ac:dyDescent="0.2">
      <c r="A245" s="198">
        <v>5281</v>
      </c>
      <c r="B245" s="41" t="s">
        <v>378</v>
      </c>
      <c r="C245" s="160">
        <v>0</v>
      </c>
      <c r="D245" s="57">
        <v>0</v>
      </c>
      <c r="E245" s="52"/>
    </row>
    <row r="246" spans="1:5" x14ac:dyDescent="0.2">
      <c r="A246" s="198">
        <v>5282</v>
      </c>
      <c r="B246" s="41" t="s">
        <v>379</v>
      </c>
      <c r="C246" s="160">
        <v>0</v>
      </c>
      <c r="D246" s="57">
        <v>0</v>
      </c>
      <c r="E246" s="52"/>
    </row>
    <row r="247" spans="1:5" x14ac:dyDescent="0.2">
      <c r="A247" s="198">
        <v>5283</v>
      </c>
      <c r="B247" s="41" t="s">
        <v>1515</v>
      </c>
      <c r="C247" s="160">
        <v>0</v>
      </c>
      <c r="D247" s="57">
        <v>0</v>
      </c>
      <c r="E247" s="52"/>
    </row>
    <row r="248" spans="1:5" x14ac:dyDescent="0.2">
      <c r="A248" s="198">
        <v>5284</v>
      </c>
      <c r="B248" s="41" t="s">
        <v>1516</v>
      </c>
      <c r="C248" s="160">
        <v>0</v>
      </c>
      <c r="D248" s="57">
        <v>0</v>
      </c>
      <c r="E248" s="52"/>
    </row>
    <row r="249" spans="1:5" x14ac:dyDescent="0.2">
      <c r="A249" s="198">
        <v>5285</v>
      </c>
      <c r="B249" s="41" t="s">
        <v>382</v>
      </c>
      <c r="C249" s="160">
        <v>0</v>
      </c>
      <c r="D249" s="57">
        <v>0</v>
      </c>
      <c r="E249" s="52"/>
    </row>
    <row r="250" spans="1:5" x14ac:dyDescent="0.2">
      <c r="A250" s="198">
        <v>5290</v>
      </c>
      <c r="B250" s="41" t="s">
        <v>383</v>
      </c>
      <c r="C250" s="160">
        <v>0</v>
      </c>
      <c r="D250" s="57">
        <v>0</v>
      </c>
    </row>
    <row r="251" spans="1:5" x14ac:dyDescent="0.2">
      <c r="A251" s="198">
        <v>5291</v>
      </c>
      <c r="B251" s="41" t="s">
        <v>384</v>
      </c>
      <c r="C251" s="160">
        <v>0</v>
      </c>
      <c r="D251" s="57">
        <v>0</v>
      </c>
    </row>
    <row r="252" spans="1:5" x14ac:dyDescent="0.2">
      <c r="A252" s="198">
        <v>5292</v>
      </c>
      <c r="B252" s="41" t="s">
        <v>385</v>
      </c>
      <c r="C252" s="160">
        <v>0</v>
      </c>
      <c r="D252" s="57">
        <v>0</v>
      </c>
    </row>
    <row r="253" spans="1:5" x14ac:dyDescent="0.2">
      <c r="A253" s="198">
        <v>5300</v>
      </c>
      <c r="B253" s="41" t="s">
        <v>386</v>
      </c>
      <c r="C253" s="160">
        <v>0</v>
      </c>
      <c r="D253" s="57">
        <v>0</v>
      </c>
    </row>
    <row r="254" spans="1:5" x14ac:dyDescent="0.2">
      <c r="A254" s="198">
        <v>5310</v>
      </c>
      <c r="B254" s="41" t="s">
        <v>294</v>
      </c>
      <c r="C254" s="160">
        <v>0</v>
      </c>
      <c r="D254" s="57">
        <v>0</v>
      </c>
    </row>
    <row r="255" spans="1:5" x14ac:dyDescent="0.2">
      <c r="A255" s="198">
        <v>5311</v>
      </c>
      <c r="B255" s="41" t="s">
        <v>387</v>
      </c>
      <c r="C255" s="160">
        <v>0</v>
      </c>
      <c r="D255" s="57">
        <v>0</v>
      </c>
    </row>
    <row r="256" spans="1:5" x14ac:dyDescent="0.2">
      <c r="A256" s="198">
        <v>5312</v>
      </c>
      <c r="B256" s="41" t="s">
        <v>388</v>
      </c>
      <c r="C256" s="160">
        <v>0</v>
      </c>
      <c r="D256" s="57">
        <v>0</v>
      </c>
    </row>
    <row r="257" spans="1:4" x14ac:dyDescent="0.2">
      <c r="A257" s="198">
        <v>5320</v>
      </c>
      <c r="B257" s="41" t="s">
        <v>295</v>
      </c>
      <c r="C257" s="160">
        <v>0</v>
      </c>
      <c r="D257" s="57">
        <v>0</v>
      </c>
    </row>
    <row r="258" spans="1:4" x14ac:dyDescent="0.2">
      <c r="A258" s="198">
        <v>5321</v>
      </c>
      <c r="B258" s="41" t="s">
        <v>389</v>
      </c>
      <c r="C258" s="160">
        <v>0</v>
      </c>
      <c r="D258" s="57">
        <v>0</v>
      </c>
    </row>
    <row r="259" spans="1:4" x14ac:dyDescent="0.2">
      <c r="A259" s="198">
        <v>5322</v>
      </c>
      <c r="B259" s="41" t="s">
        <v>390</v>
      </c>
      <c r="C259" s="160">
        <v>0</v>
      </c>
      <c r="D259" s="57">
        <v>0</v>
      </c>
    </row>
    <row r="260" spans="1:4" x14ac:dyDescent="0.2">
      <c r="A260" s="198">
        <v>5330</v>
      </c>
      <c r="B260" s="41" t="s">
        <v>296</v>
      </c>
      <c r="C260" s="160">
        <v>0</v>
      </c>
      <c r="D260" s="57">
        <v>0</v>
      </c>
    </row>
    <row r="261" spans="1:4" x14ac:dyDescent="0.2">
      <c r="A261" s="198">
        <v>5331</v>
      </c>
      <c r="B261" s="41" t="s">
        <v>391</v>
      </c>
      <c r="C261" s="160">
        <v>0</v>
      </c>
      <c r="D261" s="57">
        <v>0</v>
      </c>
    </row>
    <row r="262" spans="1:4" x14ac:dyDescent="0.2">
      <c r="A262" s="198">
        <v>5332</v>
      </c>
      <c r="B262" s="41" t="s">
        <v>392</v>
      </c>
      <c r="C262" s="160">
        <v>0</v>
      </c>
      <c r="D262" s="57">
        <v>0</v>
      </c>
    </row>
    <row r="263" spans="1:4" x14ac:dyDescent="0.2">
      <c r="A263" s="198">
        <v>5400</v>
      </c>
      <c r="B263" s="41" t="s">
        <v>1517</v>
      </c>
      <c r="C263" s="160">
        <v>0</v>
      </c>
      <c r="D263" s="57">
        <v>0</v>
      </c>
    </row>
    <row r="264" spans="1:4" x14ac:dyDescent="0.2">
      <c r="A264" s="198">
        <v>5410</v>
      </c>
      <c r="B264" s="41" t="s">
        <v>394</v>
      </c>
      <c r="C264" s="160">
        <v>0</v>
      </c>
      <c r="D264" s="57">
        <v>0</v>
      </c>
    </row>
    <row r="265" spans="1:4" x14ac:dyDescent="0.2">
      <c r="A265" s="198">
        <v>5411</v>
      </c>
      <c r="B265" s="41" t="s">
        <v>395</v>
      </c>
      <c r="C265" s="160">
        <v>0</v>
      </c>
      <c r="D265" s="57">
        <v>0</v>
      </c>
    </row>
    <row r="266" spans="1:4" x14ac:dyDescent="0.2">
      <c r="A266" s="198">
        <v>5412</v>
      </c>
      <c r="B266" s="41" t="s">
        <v>396</v>
      </c>
      <c r="C266" s="160">
        <v>0</v>
      </c>
      <c r="D266" s="57">
        <v>0</v>
      </c>
    </row>
    <row r="267" spans="1:4" x14ac:dyDescent="0.2">
      <c r="A267" s="198">
        <v>5420</v>
      </c>
      <c r="B267" s="41" t="s">
        <v>397</v>
      </c>
      <c r="C267" s="160">
        <v>0</v>
      </c>
      <c r="D267" s="57">
        <v>0</v>
      </c>
    </row>
    <row r="268" spans="1:4" x14ac:dyDescent="0.2">
      <c r="A268" s="198">
        <v>5421</v>
      </c>
      <c r="B268" s="41" t="s">
        <v>398</v>
      </c>
      <c r="C268" s="160">
        <v>0</v>
      </c>
      <c r="D268" s="57">
        <v>0</v>
      </c>
    </row>
    <row r="269" spans="1:4" x14ac:dyDescent="0.2">
      <c r="A269" s="198">
        <v>5422</v>
      </c>
      <c r="B269" s="41" t="s">
        <v>399</v>
      </c>
      <c r="C269" s="160">
        <v>0</v>
      </c>
      <c r="D269" s="57">
        <v>0</v>
      </c>
    </row>
    <row r="270" spans="1:4" x14ac:dyDescent="0.2">
      <c r="A270" s="198">
        <v>5430</v>
      </c>
      <c r="B270" s="41" t="s">
        <v>400</v>
      </c>
      <c r="C270" s="160">
        <v>0</v>
      </c>
      <c r="D270" s="57">
        <v>0</v>
      </c>
    </row>
    <row r="271" spans="1:4" x14ac:dyDescent="0.2">
      <c r="A271" s="198">
        <v>5431</v>
      </c>
      <c r="B271" s="41" t="s">
        <v>401</v>
      </c>
      <c r="C271" s="160">
        <v>0</v>
      </c>
      <c r="D271" s="57">
        <v>0</v>
      </c>
    </row>
    <row r="272" spans="1:4" x14ac:dyDescent="0.2">
      <c r="A272" s="198">
        <v>5432</v>
      </c>
      <c r="B272" s="41" t="s">
        <v>402</v>
      </c>
      <c r="C272" s="160">
        <v>0</v>
      </c>
      <c r="D272" s="57">
        <v>0</v>
      </c>
    </row>
    <row r="273" spans="1:5" x14ac:dyDescent="0.2">
      <c r="A273" s="198">
        <v>5440</v>
      </c>
      <c r="B273" s="41" t="s">
        <v>403</v>
      </c>
      <c r="C273" s="160">
        <v>0</v>
      </c>
      <c r="D273" s="57">
        <v>0</v>
      </c>
    </row>
    <row r="274" spans="1:5" x14ac:dyDescent="0.2">
      <c r="A274" s="198">
        <v>5441</v>
      </c>
      <c r="B274" s="41" t="s">
        <v>403</v>
      </c>
      <c r="C274" s="160">
        <v>0</v>
      </c>
      <c r="D274" s="57">
        <v>0</v>
      </c>
    </row>
    <row r="275" spans="1:5" x14ac:dyDescent="0.2">
      <c r="A275" s="198">
        <v>5450</v>
      </c>
      <c r="B275" s="41" t="s">
        <v>404</v>
      </c>
      <c r="C275" s="160">
        <v>0</v>
      </c>
      <c r="D275" s="57">
        <v>0</v>
      </c>
    </row>
    <row r="276" spans="1:5" x14ac:dyDescent="0.2">
      <c r="A276" s="198">
        <v>5451</v>
      </c>
      <c r="B276" s="41" t="s">
        <v>405</v>
      </c>
      <c r="C276" s="160">
        <v>0</v>
      </c>
      <c r="D276" s="57">
        <v>0</v>
      </c>
    </row>
    <row r="277" spans="1:5" x14ac:dyDescent="0.2">
      <c r="A277" s="198">
        <v>5452</v>
      </c>
      <c r="B277" s="41" t="s">
        <v>1518</v>
      </c>
      <c r="C277" s="160">
        <v>0</v>
      </c>
      <c r="D277" s="57">
        <v>0</v>
      </c>
    </row>
    <row r="278" spans="1:5" x14ac:dyDescent="0.2">
      <c r="A278" s="198">
        <v>5500</v>
      </c>
      <c r="B278" s="149" t="s">
        <v>1519</v>
      </c>
      <c r="C278" s="161">
        <v>1582600.0099999998</v>
      </c>
      <c r="D278" s="57">
        <v>2.02647616549285E-2</v>
      </c>
    </row>
    <row r="279" spans="1:5" x14ac:dyDescent="0.2">
      <c r="A279" s="198">
        <v>5510</v>
      </c>
      <c r="B279" s="41" t="s">
        <v>408</v>
      </c>
      <c r="C279" s="160">
        <f>C284+C292+C293+C295</f>
        <v>1582600.0099999998</v>
      </c>
      <c r="D279" s="57">
        <v>0</v>
      </c>
    </row>
    <row r="280" spans="1:5" x14ac:dyDescent="0.2">
      <c r="A280" s="198">
        <v>5511</v>
      </c>
      <c r="B280" s="41" t="s">
        <v>409</v>
      </c>
      <c r="C280" s="160">
        <v>0</v>
      </c>
      <c r="D280" s="57">
        <v>0</v>
      </c>
    </row>
    <row r="281" spans="1:5" x14ac:dyDescent="0.2">
      <c r="A281" s="198">
        <v>5512</v>
      </c>
      <c r="B281" s="41" t="s">
        <v>1520</v>
      </c>
      <c r="C281" s="160">
        <v>0</v>
      </c>
      <c r="D281" s="57">
        <v>0</v>
      </c>
    </row>
    <row r="282" spans="1:5" x14ac:dyDescent="0.2">
      <c r="A282" s="198">
        <v>5513</v>
      </c>
      <c r="B282" s="41" t="s">
        <v>411</v>
      </c>
      <c r="C282" s="160">
        <v>0</v>
      </c>
      <c r="D282" s="57">
        <v>0</v>
      </c>
    </row>
    <row r="283" spans="1:5" x14ac:dyDescent="0.2">
      <c r="A283" s="198">
        <v>5514</v>
      </c>
      <c r="B283" s="41" t="s">
        <v>412</v>
      </c>
      <c r="C283" s="160">
        <v>0</v>
      </c>
      <c r="D283" s="57">
        <v>0</v>
      </c>
    </row>
    <row r="284" spans="1:5" x14ac:dyDescent="0.2">
      <c r="A284" s="198">
        <v>5515</v>
      </c>
      <c r="B284" s="41" t="s">
        <v>413</v>
      </c>
      <c r="C284" s="160">
        <v>1558591.5499999998</v>
      </c>
      <c r="D284" s="57">
        <v>1.9957339870189675E-2</v>
      </c>
    </row>
    <row r="285" spans="1:5" x14ac:dyDescent="0.2">
      <c r="A285" s="198" t="s">
        <v>1521</v>
      </c>
      <c r="B285" s="41" t="s">
        <v>1522</v>
      </c>
      <c r="C285" s="160">
        <v>96924.92</v>
      </c>
      <c r="D285" s="57">
        <v>1.2410971754151655E-3</v>
      </c>
      <c r="E285" s="44"/>
    </row>
    <row r="286" spans="1:5" x14ac:dyDescent="0.2">
      <c r="A286" s="198" t="s">
        <v>1523</v>
      </c>
      <c r="B286" s="41" t="s">
        <v>1524</v>
      </c>
      <c r="C286" s="160">
        <v>306769.53000000003</v>
      </c>
      <c r="D286" s="57">
        <v>3.9281001953515972E-3</v>
      </c>
    </row>
    <row r="287" spans="1:5" x14ac:dyDescent="0.2">
      <c r="A287" s="198" t="s">
        <v>1525</v>
      </c>
      <c r="B287" s="41" t="s">
        <v>1526</v>
      </c>
      <c r="C287" s="160">
        <v>79085.960000000006</v>
      </c>
      <c r="D287" s="57">
        <v>1.0126741561509338E-3</v>
      </c>
    </row>
    <row r="288" spans="1:5" x14ac:dyDescent="0.2">
      <c r="A288" s="198" t="s">
        <v>1527</v>
      </c>
      <c r="B288" s="41" t="s">
        <v>1528</v>
      </c>
      <c r="C288" s="160">
        <v>644178.51</v>
      </c>
      <c r="D288" s="57">
        <v>8.2485301945480066E-3</v>
      </c>
    </row>
    <row r="289" spans="1:4" x14ac:dyDescent="0.2">
      <c r="A289" s="198" t="s">
        <v>1529</v>
      </c>
      <c r="B289" s="41" t="s">
        <v>1530</v>
      </c>
      <c r="C289" s="160">
        <v>185251.44</v>
      </c>
      <c r="D289" s="57">
        <v>2.3720941830603732E-3</v>
      </c>
    </row>
    <row r="290" spans="1:4" x14ac:dyDescent="0.2">
      <c r="A290" s="198" t="s">
        <v>1531</v>
      </c>
      <c r="B290" s="41" t="s">
        <v>1532</v>
      </c>
      <c r="C290" s="160">
        <v>5377.48</v>
      </c>
      <c r="D290" s="57">
        <v>6.8857165307451831E-5</v>
      </c>
    </row>
    <row r="291" spans="1:4" x14ac:dyDescent="0.2">
      <c r="A291" s="198" t="s">
        <v>1533</v>
      </c>
      <c r="B291" s="41" t="s">
        <v>1534</v>
      </c>
      <c r="C291" s="160">
        <v>241003.71</v>
      </c>
      <c r="D291" s="57">
        <v>3.0859868003561487E-3</v>
      </c>
    </row>
    <row r="292" spans="1:4" x14ac:dyDescent="0.2">
      <c r="A292" s="198">
        <v>5516</v>
      </c>
      <c r="B292" s="41" t="s">
        <v>414</v>
      </c>
      <c r="C292" s="160">
        <v>0</v>
      </c>
      <c r="D292" s="57">
        <v>0</v>
      </c>
    </row>
    <row r="293" spans="1:4" x14ac:dyDescent="0.2">
      <c r="A293" s="198">
        <v>5517</v>
      </c>
      <c r="B293" s="41" t="s">
        <v>415</v>
      </c>
      <c r="C293" s="160">
        <v>7049.7</v>
      </c>
      <c r="D293" s="57">
        <v>9.2136613002926252E-5</v>
      </c>
    </row>
    <row r="294" spans="1:4" x14ac:dyDescent="0.2">
      <c r="A294" s="198" t="s">
        <v>1535</v>
      </c>
      <c r="B294" s="41" t="s">
        <v>1536</v>
      </c>
      <c r="C294" s="160">
        <v>7049.7</v>
      </c>
      <c r="D294" s="57">
        <v>9.2136613002926252E-5</v>
      </c>
    </row>
    <row r="295" spans="1:4" x14ac:dyDescent="0.2">
      <c r="A295" s="198">
        <v>5518</v>
      </c>
      <c r="B295" s="41" t="s">
        <v>1537</v>
      </c>
      <c r="C295" s="160">
        <v>16958.759999999998</v>
      </c>
      <c r="D295" s="57">
        <v>2.2164385819673256E-4</v>
      </c>
    </row>
    <row r="296" spans="1:4" x14ac:dyDescent="0.2">
      <c r="A296" s="198" t="s">
        <v>1538</v>
      </c>
      <c r="B296" s="41" t="s">
        <v>1539</v>
      </c>
      <c r="C296" s="160">
        <v>16958.759999999998</v>
      </c>
      <c r="D296" s="57">
        <v>2.2164385819673256E-4</v>
      </c>
    </row>
    <row r="297" spans="1:4" x14ac:dyDescent="0.2">
      <c r="A297" s="198">
        <v>5520</v>
      </c>
      <c r="B297" s="41" t="s">
        <v>417</v>
      </c>
      <c r="C297" s="160">
        <v>0</v>
      </c>
      <c r="D297" s="57">
        <v>0</v>
      </c>
    </row>
    <row r="298" spans="1:4" x14ac:dyDescent="0.2">
      <c r="A298" s="198">
        <v>5521</v>
      </c>
      <c r="B298" s="41" t="s">
        <v>418</v>
      </c>
      <c r="C298" s="160">
        <v>0</v>
      </c>
      <c r="D298" s="57">
        <v>0</v>
      </c>
    </row>
    <row r="299" spans="1:4" x14ac:dyDescent="0.2">
      <c r="A299" s="198">
        <v>5522</v>
      </c>
      <c r="B299" s="41" t="s">
        <v>419</v>
      </c>
      <c r="C299" s="160">
        <v>0</v>
      </c>
      <c r="D299" s="57">
        <v>0</v>
      </c>
    </row>
    <row r="300" spans="1:4" x14ac:dyDescent="0.2">
      <c r="A300" s="198">
        <v>5530</v>
      </c>
      <c r="B300" s="41" t="s">
        <v>420</v>
      </c>
      <c r="C300" s="160">
        <v>0</v>
      </c>
      <c r="D300" s="57">
        <v>0</v>
      </c>
    </row>
    <row r="301" spans="1:4" x14ac:dyDescent="0.2">
      <c r="A301" s="198">
        <v>5531</v>
      </c>
      <c r="B301" s="41" t="s">
        <v>421</v>
      </c>
      <c r="C301" s="160">
        <v>0</v>
      </c>
      <c r="D301" s="57">
        <v>0</v>
      </c>
    </row>
    <row r="302" spans="1:4" x14ac:dyDescent="0.2">
      <c r="A302" s="198">
        <v>5532</v>
      </c>
      <c r="B302" s="41" t="s">
        <v>422</v>
      </c>
      <c r="C302" s="160">
        <v>0</v>
      </c>
      <c r="D302" s="57">
        <v>0</v>
      </c>
    </row>
    <row r="303" spans="1:4" x14ac:dyDescent="0.2">
      <c r="A303" s="198">
        <v>5533</v>
      </c>
      <c r="B303" s="41" t="s">
        <v>423</v>
      </c>
      <c r="C303" s="160">
        <v>0</v>
      </c>
      <c r="D303" s="57">
        <v>0</v>
      </c>
    </row>
    <row r="304" spans="1:4" x14ac:dyDescent="0.2">
      <c r="A304" s="198">
        <v>5534</v>
      </c>
      <c r="B304" s="41" t="s">
        <v>424</v>
      </c>
      <c r="C304" s="160">
        <v>0</v>
      </c>
      <c r="D304" s="57">
        <v>0</v>
      </c>
    </row>
    <row r="305" spans="1:4" x14ac:dyDescent="0.2">
      <c r="A305" s="198">
        <v>5535</v>
      </c>
      <c r="B305" s="41" t="s">
        <v>425</v>
      </c>
      <c r="C305" s="160">
        <v>0</v>
      </c>
      <c r="D305" s="57">
        <v>0</v>
      </c>
    </row>
    <row r="306" spans="1:4" x14ac:dyDescent="0.2">
      <c r="A306" s="198">
        <v>5540</v>
      </c>
      <c r="B306" s="41" t="s">
        <v>426</v>
      </c>
      <c r="C306" s="160">
        <v>0</v>
      </c>
      <c r="D306" s="57">
        <v>0</v>
      </c>
    </row>
    <row r="307" spans="1:4" x14ac:dyDescent="0.2">
      <c r="A307" s="198">
        <v>5541</v>
      </c>
      <c r="B307" s="41" t="s">
        <v>426</v>
      </c>
      <c r="C307" s="160">
        <v>0</v>
      </c>
      <c r="D307" s="57">
        <v>0</v>
      </c>
    </row>
    <row r="308" spans="1:4" x14ac:dyDescent="0.2">
      <c r="A308" s="198">
        <v>5550</v>
      </c>
      <c r="B308" s="41" t="s">
        <v>427</v>
      </c>
      <c r="C308" s="160">
        <v>0</v>
      </c>
      <c r="D308" s="57">
        <v>0</v>
      </c>
    </row>
    <row r="309" spans="1:4" x14ac:dyDescent="0.2">
      <c r="A309" s="198">
        <v>5551</v>
      </c>
      <c r="B309" s="41" t="s">
        <v>427</v>
      </c>
      <c r="C309" s="160">
        <v>0</v>
      </c>
      <c r="D309" s="57">
        <v>0</v>
      </c>
    </row>
    <row r="310" spans="1:4" x14ac:dyDescent="0.2">
      <c r="A310" s="198">
        <v>5590</v>
      </c>
      <c r="B310" s="41" t="s">
        <v>428</v>
      </c>
      <c r="C310" s="160">
        <v>0</v>
      </c>
      <c r="D310" s="57">
        <v>0</v>
      </c>
    </row>
    <row r="311" spans="1:4" x14ac:dyDescent="0.2">
      <c r="A311" s="198">
        <v>5591</v>
      </c>
      <c r="B311" s="41" t="s">
        <v>429</v>
      </c>
      <c r="C311" s="160">
        <v>0</v>
      </c>
      <c r="D311" s="57">
        <v>0</v>
      </c>
    </row>
    <row r="312" spans="1:4" x14ac:dyDescent="0.2">
      <c r="A312" s="198">
        <v>5592</v>
      </c>
      <c r="B312" s="41" t="s">
        <v>430</v>
      </c>
      <c r="C312" s="160">
        <v>0</v>
      </c>
      <c r="D312" s="57">
        <v>0</v>
      </c>
    </row>
    <row r="313" spans="1:4" x14ac:dyDescent="0.2">
      <c r="A313" s="198">
        <v>5593</v>
      </c>
      <c r="B313" s="41" t="s">
        <v>431</v>
      </c>
      <c r="C313" s="160">
        <v>0</v>
      </c>
      <c r="D313" s="57">
        <v>0</v>
      </c>
    </row>
    <row r="314" spans="1:4" x14ac:dyDescent="0.2">
      <c r="A314" s="198">
        <v>5594</v>
      </c>
      <c r="B314" s="41" t="s">
        <v>477</v>
      </c>
      <c r="C314" s="160">
        <v>0</v>
      </c>
      <c r="D314" s="57">
        <v>0</v>
      </c>
    </row>
    <row r="315" spans="1:4" x14ac:dyDescent="0.2">
      <c r="A315" s="198">
        <v>5595</v>
      </c>
      <c r="B315" s="41" t="s">
        <v>433</v>
      </c>
      <c r="C315" s="160">
        <v>0</v>
      </c>
      <c r="D315" s="57">
        <v>0</v>
      </c>
    </row>
    <row r="316" spans="1:4" x14ac:dyDescent="0.2">
      <c r="A316" s="198">
        <v>5596</v>
      </c>
      <c r="B316" s="41" t="s">
        <v>321</v>
      </c>
      <c r="C316" s="160">
        <v>0</v>
      </c>
      <c r="D316" s="57">
        <v>0</v>
      </c>
    </row>
    <row r="317" spans="1:4" x14ac:dyDescent="0.2">
      <c r="A317" s="198">
        <v>5597</v>
      </c>
      <c r="B317" s="41" t="s">
        <v>434</v>
      </c>
      <c r="C317" s="160">
        <v>0</v>
      </c>
      <c r="D317" s="57">
        <v>0</v>
      </c>
    </row>
    <row r="318" spans="1:4" x14ac:dyDescent="0.2">
      <c r="A318" s="198">
        <v>5599</v>
      </c>
      <c r="B318" s="41" t="s">
        <v>436</v>
      </c>
      <c r="C318" s="160">
        <v>0</v>
      </c>
      <c r="D318" s="57">
        <v>0</v>
      </c>
    </row>
    <row r="319" spans="1:4" x14ac:dyDescent="0.2">
      <c r="A319" s="198">
        <v>5600</v>
      </c>
      <c r="B319" s="41" t="s">
        <v>437</v>
      </c>
      <c r="C319" s="160">
        <v>0</v>
      </c>
      <c r="D319" s="57">
        <v>0</v>
      </c>
    </row>
    <row r="320" spans="1:4" x14ac:dyDescent="0.2">
      <c r="A320" s="198">
        <v>5610</v>
      </c>
      <c r="B320" s="41" t="s">
        <v>438</v>
      </c>
      <c r="C320" s="160">
        <v>0</v>
      </c>
      <c r="D320" s="57">
        <v>0</v>
      </c>
    </row>
    <row r="321" spans="1:4" x14ac:dyDescent="0.2">
      <c r="A321" s="198">
        <v>5611</v>
      </c>
      <c r="B321" s="41" t="s">
        <v>439</v>
      </c>
      <c r="C321" s="160">
        <v>0</v>
      </c>
      <c r="D321" s="57">
        <v>0</v>
      </c>
    </row>
  </sheetData>
  <mergeCells count="3">
    <mergeCell ref="A1:C1"/>
    <mergeCell ref="A2:C2"/>
    <mergeCell ref="A3:C3"/>
  </mergeCells>
  <pageMargins left="0.70866141732283472" right="0.70866141732283472" top="0.74803149606299213" bottom="0.74803149606299213" header="0.31496062992125984" footer="0.31496062992125984"/>
  <pageSetup paperSize="9" scale="85"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4"/>
  <sheetViews>
    <sheetView showGridLines="0" view="pageBreakPreview" zoomScaleNormal="100" zoomScaleSheetLayoutView="100" workbookViewId="0">
      <selection sqref="A1:C1"/>
    </sheetView>
  </sheetViews>
  <sheetFormatPr baseColWidth="10" defaultColWidth="9.140625" defaultRowHeight="11.25" x14ac:dyDescent="0.2"/>
  <cols>
    <col min="1" max="1" width="22" style="60" customWidth="1"/>
    <col min="2" max="2" width="48.140625" style="60" customWidth="1"/>
    <col min="3" max="3" width="22.85546875" style="60" customWidth="1"/>
    <col min="4" max="5" width="16.7109375" style="60" customWidth="1"/>
    <col min="6" max="6" width="9.140625" style="60"/>
    <col min="7" max="7" width="10.85546875" style="60" bestFit="1" customWidth="1"/>
    <col min="8" max="16384" width="9.140625" style="60"/>
  </cols>
  <sheetData>
    <row r="1" spans="1:7" x14ac:dyDescent="0.2">
      <c r="A1" s="830" t="s">
        <v>1323</v>
      </c>
      <c r="B1" s="830"/>
      <c r="C1" s="830"/>
      <c r="D1" s="58" t="s">
        <v>98</v>
      </c>
      <c r="E1" s="59">
        <v>2020</v>
      </c>
    </row>
    <row r="2" spans="1:7" x14ac:dyDescent="0.2">
      <c r="A2" s="830" t="s">
        <v>442</v>
      </c>
      <c r="B2" s="830"/>
      <c r="C2" s="830"/>
      <c r="D2" s="58" t="s">
        <v>100</v>
      </c>
      <c r="E2" s="59" t="s">
        <v>441</v>
      </c>
    </row>
    <row r="3" spans="1:7" x14ac:dyDescent="0.2">
      <c r="A3" s="830" t="s">
        <v>582</v>
      </c>
      <c r="B3" s="830"/>
      <c r="C3" s="830"/>
      <c r="D3" s="58" t="s">
        <v>102</v>
      </c>
      <c r="E3" s="59">
        <v>4</v>
      </c>
    </row>
    <row r="4" spans="1:7" x14ac:dyDescent="0.2">
      <c r="A4" s="61" t="s">
        <v>103</v>
      </c>
      <c r="B4" s="62"/>
      <c r="C4" s="62"/>
      <c r="D4" s="62"/>
      <c r="E4" s="62"/>
    </row>
    <row r="6" spans="1:7" x14ac:dyDescent="0.2">
      <c r="A6" s="62" t="s">
        <v>443</v>
      </c>
      <c r="B6" s="62"/>
      <c r="C6" s="62"/>
      <c r="D6" s="62"/>
      <c r="E6" s="62"/>
    </row>
    <row r="7" spans="1:7" x14ac:dyDescent="0.2">
      <c r="A7" s="63" t="s">
        <v>105</v>
      </c>
      <c r="B7" s="63" t="s">
        <v>106</v>
      </c>
      <c r="C7" s="63" t="s">
        <v>107</v>
      </c>
      <c r="D7" s="63" t="s">
        <v>108</v>
      </c>
      <c r="E7" s="63" t="s">
        <v>219</v>
      </c>
    </row>
    <row r="8" spans="1:7" x14ac:dyDescent="0.2">
      <c r="A8" s="64">
        <v>3110</v>
      </c>
      <c r="B8" s="60" t="s">
        <v>295</v>
      </c>
      <c r="C8" s="65">
        <v>1452349.19</v>
      </c>
      <c r="G8" s="65"/>
    </row>
    <row r="9" spans="1:7" x14ac:dyDescent="0.2">
      <c r="A9" s="193" t="s">
        <v>1540</v>
      </c>
      <c r="B9" s="193" t="s">
        <v>1541</v>
      </c>
      <c r="C9" s="194">
        <v>1353993.16</v>
      </c>
      <c r="D9" s="220" t="s">
        <v>295</v>
      </c>
      <c r="E9" s="221" t="s">
        <v>1542</v>
      </c>
    </row>
    <row r="10" spans="1:7" x14ac:dyDescent="0.2">
      <c r="A10" s="193" t="s">
        <v>1543</v>
      </c>
      <c r="B10" s="193" t="s">
        <v>1544</v>
      </c>
      <c r="C10" s="194">
        <v>98356.03</v>
      </c>
      <c r="D10" s="220" t="s">
        <v>295</v>
      </c>
      <c r="E10" s="221" t="s">
        <v>1542</v>
      </c>
    </row>
    <row r="11" spans="1:7" x14ac:dyDescent="0.2">
      <c r="A11" s="64">
        <v>3120</v>
      </c>
      <c r="B11" s="60" t="s">
        <v>444</v>
      </c>
      <c r="C11" s="65">
        <v>0</v>
      </c>
    </row>
    <row r="12" spans="1:7" x14ac:dyDescent="0.2">
      <c r="A12" s="64">
        <v>3130</v>
      </c>
      <c r="B12" s="60" t="s">
        <v>445</v>
      </c>
      <c r="C12" s="65">
        <v>0</v>
      </c>
    </row>
    <row r="14" spans="1:7" x14ac:dyDescent="0.2">
      <c r="A14" s="62" t="s">
        <v>446</v>
      </c>
      <c r="B14" s="62"/>
      <c r="C14" s="62"/>
      <c r="D14" s="62"/>
      <c r="E14" s="62"/>
    </row>
    <row r="15" spans="1:7" x14ac:dyDescent="0.2">
      <c r="A15" s="63" t="s">
        <v>105</v>
      </c>
      <c r="B15" s="63" t="s">
        <v>106</v>
      </c>
      <c r="C15" s="63" t="s">
        <v>107</v>
      </c>
      <c r="D15" s="63" t="s">
        <v>447</v>
      </c>
      <c r="E15" s="63"/>
    </row>
    <row r="16" spans="1:7" x14ac:dyDescent="0.2">
      <c r="A16" s="64">
        <v>3210</v>
      </c>
      <c r="B16" s="60" t="s">
        <v>448</v>
      </c>
      <c r="C16" s="65">
        <v>666287.74</v>
      </c>
      <c r="E16" s="221" t="s">
        <v>1542</v>
      </c>
    </row>
    <row r="17" spans="1:5" x14ac:dyDescent="0.2">
      <c r="A17" s="64">
        <v>3220</v>
      </c>
      <c r="B17" s="60" t="s">
        <v>449</v>
      </c>
      <c r="C17" s="65">
        <v>15671125.109999999</v>
      </c>
      <c r="E17" s="221"/>
    </row>
    <row r="18" spans="1:5" x14ac:dyDescent="0.2">
      <c r="A18" s="222" t="s">
        <v>1545</v>
      </c>
      <c r="B18" s="60">
        <v>1991</v>
      </c>
      <c r="C18" s="123">
        <v>-65770.48</v>
      </c>
      <c r="E18" s="221" t="s">
        <v>1542</v>
      </c>
    </row>
    <row r="19" spans="1:5" x14ac:dyDescent="0.2">
      <c r="A19" s="222" t="s">
        <v>1546</v>
      </c>
      <c r="B19" s="60">
        <v>1992</v>
      </c>
      <c r="C19" s="123">
        <v>-284563.53999999998</v>
      </c>
      <c r="E19" s="221" t="s">
        <v>1542</v>
      </c>
    </row>
    <row r="20" spans="1:5" x14ac:dyDescent="0.2">
      <c r="A20" s="222" t="s">
        <v>1547</v>
      </c>
      <c r="B20" s="60">
        <v>1993</v>
      </c>
      <c r="C20" s="123">
        <v>25565.23</v>
      </c>
      <c r="E20" s="221" t="s">
        <v>1542</v>
      </c>
    </row>
    <row r="21" spans="1:5" x14ac:dyDescent="0.2">
      <c r="A21" s="222" t="s">
        <v>1548</v>
      </c>
      <c r="B21" s="60">
        <v>1994</v>
      </c>
      <c r="C21" s="123">
        <v>-551618.49</v>
      </c>
      <c r="E21" s="221" t="s">
        <v>1542</v>
      </c>
    </row>
    <row r="22" spans="1:5" x14ac:dyDescent="0.2">
      <c r="A22" s="222" t="s">
        <v>1549</v>
      </c>
      <c r="B22" s="60">
        <v>1995</v>
      </c>
      <c r="C22" s="123">
        <v>188818.99</v>
      </c>
      <c r="E22" s="221" t="s">
        <v>1542</v>
      </c>
    </row>
    <row r="23" spans="1:5" x14ac:dyDescent="0.2">
      <c r="A23" s="222" t="s">
        <v>1550</v>
      </c>
      <c r="B23" s="60">
        <v>1996</v>
      </c>
      <c r="C23" s="123">
        <v>97770.59</v>
      </c>
      <c r="E23" s="221" t="s">
        <v>1542</v>
      </c>
    </row>
    <row r="24" spans="1:5" x14ac:dyDescent="0.2">
      <c r="A24" s="222" t="s">
        <v>1551</v>
      </c>
      <c r="B24" s="60">
        <v>1997</v>
      </c>
      <c r="C24" s="123">
        <v>-433570.92</v>
      </c>
      <c r="E24" s="221" t="s">
        <v>1542</v>
      </c>
    </row>
    <row r="25" spans="1:5" x14ac:dyDescent="0.2">
      <c r="A25" s="222" t="s">
        <v>1552</v>
      </c>
      <c r="B25" s="60">
        <v>1998</v>
      </c>
      <c r="C25" s="123">
        <v>294965.71000000002</v>
      </c>
      <c r="E25" s="221" t="s">
        <v>1542</v>
      </c>
    </row>
    <row r="26" spans="1:5" x14ac:dyDescent="0.2">
      <c r="A26" s="222" t="s">
        <v>1553</v>
      </c>
      <c r="B26" s="60">
        <v>1999</v>
      </c>
      <c r="C26" s="123">
        <v>1495761.36</v>
      </c>
      <c r="E26" s="221" t="s">
        <v>1542</v>
      </c>
    </row>
    <row r="27" spans="1:5" x14ac:dyDescent="0.2">
      <c r="A27" s="222" t="s">
        <v>1554</v>
      </c>
      <c r="B27" s="60">
        <v>2000</v>
      </c>
      <c r="C27" s="123">
        <v>-636193.21</v>
      </c>
      <c r="E27" s="221" t="s">
        <v>1542</v>
      </c>
    </row>
    <row r="28" spans="1:5" x14ac:dyDescent="0.2">
      <c r="A28" s="222" t="s">
        <v>1555</v>
      </c>
      <c r="B28" s="60">
        <v>2001</v>
      </c>
      <c r="C28" s="123">
        <v>1073967.6200000001</v>
      </c>
      <c r="E28" s="221" t="s">
        <v>1542</v>
      </c>
    </row>
    <row r="29" spans="1:5" x14ac:dyDescent="0.2">
      <c r="A29" s="222" t="s">
        <v>1556</v>
      </c>
      <c r="B29" s="60">
        <v>2002</v>
      </c>
      <c r="C29" s="123">
        <v>-861559.74</v>
      </c>
      <c r="E29" s="221" t="s">
        <v>1542</v>
      </c>
    </row>
    <row r="30" spans="1:5" x14ac:dyDescent="0.2">
      <c r="A30" s="222" t="s">
        <v>1557</v>
      </c>
      <c r="B30" s="60">
        <v>2003</v>
      </c>
      <c r="C30" s="123">
        <v>-84185.76</v>
      </c>
      <c r="E30" s="221" t="s">
        <v>1542</v>
      </c>
    </row>
    <row r="31" spans="1:5" x14ac:dyDescent="0.2">
      <c r="A31" s="222" t="s">
        <v>1558</v>
      </c>
      <c r="B31" s="60">
        <v>2004</v>
      </c>
      <c r="C31" s="123">
        <v>151752.06</v>
      </c>
      <c r="E31" s="221" t="s">
        <v>1542</v>
      </c>
    </row>
    <row r="32" spans="1:5" x14ac:dyDescent="0.2">
      <c r="A32" s="222" t="s">
        <v>1559</v>
      </c>
      <c r="B32" s="60">
        <v>2005</v>
      </c>
      <c r="C32" s="123">
        <v>295472.65999999997</v>
      </c>
      <c r="E32" s="221" t="s">
        <v>1542</v>
      </c>
    </row>
    <row r="33" spans="1:5" x14ac:dyDescent="0.2">
      <c r="A33" s="222" t="s">
        <v>1560</v>
      </c>
      <c r="B33" s="60">
        <v>2006</v>
      </c>
      <c r="C33" s="123">
        <v>-445866.42</v>
      </c>
      <c r="E33" s="221" t="s">
        <v>1542</v>
      </c>
    </row>
    <row r="34" spans="1:5" x14ac:dyDescent="0.2">
      <c r="A34" s="222" t="s">
        <v>1561</v>
      </c>
      <c r="B34" s="60">
        <v>2007</v>
      </c>
      <c r="C34" s="123">
        <v>2165707.23</v>
      </c>
      <c r="E34" s="221" t="s">
        <v>1542</v>
      </c>
    </row>
    <row r="35" spans="1:5" x14ac:dyDescent="0.2">
      <c r="A35" s="222" t="s">
        <v>1562</v>
      </c>
      <c r="B35" s="60">
        <v>2008</v>
      </c>
      <c r="C35" s="123">
        <v>-410073.58</v>
      </c>
      <c r="E35" s="221" t="s">
        <v>1542</v>
      </c>
    </row>
    <row r="36" spans="1:5" x14ac:dyDescent="0.2">
      <c r="A36" s="222" t="s">
        <v>1563</v>
      </c>
      <c r="B36" s="60">
        <v>2009</v>
      </c>
      <c r="C36" s="123">
        <v>-1150843.3899999999</v>
      </c>
      <c r="E36" s="221" t="s">
        <v>1542</v>
      </c>
    </row>
    <row r="37" spans="1:5" x14ac:dyDescent="0.2">
      <c r="A37" s="222" t="s">
        <v>1564</v>
      </c>
      <c r="B37" s="60">
        <v>2010</v>
      </c>
      <c r="C37" s="123">
        <v>-644910.79</v>
      </c>
      <c r="E37" s="221" t="s">
        <v>1542</v>
      </c>
    </row>
    <row r="38" spans="1:5" x14ac:dyDescent="0.2">
      <c r="A38" s="222" t="s">
        <v>1565</v>
      </c>
      <c r="B38" s="60">
        <v>2011</v>
      </c>
      <c r="C38" s="123">
        <v>-2612004.91</v>
      </c>
      <c r="E38" s="221" t="s">
        <v>1542</v>
      </c>
    </row>
    <row r="39" spans="1:5" x14ac:dyDescent="0.2">
      <c r="A39" s="222" t="s">
        <v>1566</v>
      </c>
      <c r="B39" s="60">
        <v>2012</v>
      </c>
      <c r="C39" s="123">
        <v>-81202.69</v>
      </c>
      <c r="E39" s="221" t="s">
        <v>1542</v>
      </c>
    </row>
    <row r="40" spans="1:5" x14ac:dyDescent="0.2">
      <c r="A40" s="222" t="s">
        <v>1567</v>
      </c>
      <c r="B40" s="60">
        <v>2013</v>
      </c>
      <c r="C40" s="123">
        <v>1192144.97</v>
      </c>
      <c r="E40" s="221" t="s">
        <v>1542</v>
      </c>
    </row>
    <row r="41" spans="1:5" x14ac:dyDescent="0.2">
      <c r="A41" s="222" t="s">
        <v>1568</v>
      </c>
      <c r="B41" s="60">
        <v>2014</v>
      </c>
      <c r="C41" s="123">
        <v>466906.05</v>
      </c>
      <c r="E41" s="221" t="s">
        <v>1542</v>
      </c>
    </row>
    <row r="42" spans="1:5" x14ac:dyDescent="0.2">
      <c r="A42" s="222" t="s">
        <v>1569</v>
      </c>
      <c r="B42" s="60">
        <v>2015</v>
      </c>
      <c r="C42" s="123">
        <v>-3705764.09</v>
      </c>
      <c r="E42" s="221" t="s">
        <v>1542</v>
      </c>
    </row>
    <row r="43" spans="1:5" x14ac:dyDescent="0.2">
      <c r="A43" s="222" t="s">
        <v>1570</v>
      </c>
      <c r="B43" s="60">
        <v>2016</v>
      </c>
      <c r="C43" s="123">
        <v>-1801420.63</v>
      </c>
      <c r="E43" s="221" t="s">
        <v>1542</v>
      </c>
    </row>
    <row r="44" spans="1:5" x14ac:dyDescent="0.2">
      <c r="A44" s="222" t="s">
        <v>1571</v>
      </c>
      <c r="B44" s="60">
        <v>2017</v>
      </c>
      <c r="C44" s="123">
        <v>1462425.68</v>
      </c>
      <c r="E44" s="221" t="s">
        <v>1542</v>
      </c>
    </row>
    <row r="45" spans="1:5" x14ac:dyDescent="0.2">
      <c r="A45" s="222" t="s">
        <v>1572</v>
      </c>
      <c r="B45" s="60">
        <v>2018</v>
      </c>
      <c r="C45" s="123">
        <v>-1328104.3400000001</v>
      </c>
      <c r="E45" s="221" t="s">
        <v>1542</v>
      </c>
    </row>
    <row r="46" spans="1:5" x14ac:dyDescent="0.2">
      <c r="A46" s="222" t="s">
        <v>1573</v>
      </c>
      <c r="B46" s="60">
        <v>2019</v>
      </c>
      <c r="C46" s="123">
        <v>2195991.16</v>
      </c>
      <c r="E46" s="221" t="s">
        <v>1542</v>
      </c>
    </row>
    <row r="47" spans="1:5" x14ac:dyDescent="0.2">
      <c r="A47" s="222" t="s">
        <v>1574</v>
      </c>
      <c r="B47" s="60" t="s">
        <v>1575</v>
      </c>
      <c r="C47" s="123">
        <v>10200000</v>
      </c>
      <c r="E47" s="221" t="s">
        <v>1542</v>
      </c>
    </row>
    <row r="48" spans="1:5" x14ac:dyDescent="0.2">
      <c r="A48" s="222" t="s">
        <v>1576</v>
      </c>
      <c r="B48" s="60" t="s">
        <v>1577</v>
      </c>
      <c r="C48" s="123">
        <v>1239419.5</v>
      </c>
      <c r="E48" s="221" t="s">
        <v>1542</v>
      </c>
    </row>
    <row r="49" spans="1:5" x14ac:dyDescent="0.2">
      <c r="A49" s="222" t="s">
        <v>1578</v>
      </c>
      <c r="B49" s="60" t="s">
        <v>1579</v>
      </c>
      <c r="C49" s="123">
        <v>2357852.0499999998</v>
      </c>
      <c r="E49" s="221" t="s">
        <v>1542</v>
      </c>
    </row>
    <row r="50" spans="1:5" x14ac:dyDescent="0.2">
      <c r="A50" s="222" t="s">
        <v>1580</v>
      </c>
      <c r="B50" s="60" t="s">
        <v>1581</v>
      </c>
      <c r="C50" s="123">
        <v>5054987.8</v>
      </c>
      <c r="E50" s="221" t="s">
        <v>1542</v>
      </c>
    </row>
    <row r="51" spans="1:5" x14ac:dyDescent="0.2">
      <c r="A51" s="222" t="s">
        <v>1582</v>
      </c>
      <c r="B51" s="60" t="s">
        <v>1583</v>
      </c>
      <c r="C51" s="123">
        <v>797180.5</v>
      </c>
      <c r="E51" s="221" t="s">
        <v>1542</v>
      </c>
    </row>
    <row r="52" spans="1:5" x14ac:dyDescent="0.2">
      <c r="A52" s="222" t="s">
        <v>1584</v>
      </c>
      <c r="B52" s="60" t="s">
        <v>1585</v>
      </c>
      <c r="C52" s="123">
        <v>12088.93</v>
      </c>
      <c r="E52" s="64" t="s">
        <v>1586</v>
      </c>
    </row>
    <row r="53" spans="1:5" x14ac:dyDescent="0.2">
      <c r="A53" s="64">
        <v>3230</v>
      </c>
      <c r="B53" s="60" t="s">
        <v>450</v>
      </c>
      <c r="C53" s="65">
        <v>0</v>
      </c>
    </row>
    <row r="54" spans="1:5" x14ac:dyDescent="0.2">
      <c r="A54" s="64">
        <v>3231</v>
      </c>
      <c r="B54" s="60" t="s">
        <v>451</v>
      </c>
      <c r="C54" s="65">
        <v>0</v>
      </c>
    </row>
    <row r="55" spans="1:5" x14ac:dyDescent="0.2">
      <c r="A55" s="64">
        <v>3232</v>
      </c>
      <c r="B55" s="60" t="s">
        <v>452</v>
      </c>
      <c r="C55" s="65">
        <v>0</v>
      </c>
    </row>
    <row r="56" spans="1:5" x14ac:dyDescent="0.2">
      <c r="A56" s="64">
        <v>3233</v>
      </c>
      <c r="B56" s="60" t="s">
        <v>453</v>
      </c>
      <c r="C56" s="65">
        <v>0</v>
      </c>
    </row>
    <row r="57" spans="1:5" x14ac:dyDescent="0.2">
      <c r="A57" s="64">
        <v>3239</v>
      </c>
      <c r="B57" s="60" t="s">
        <v>454</v>
      </c>
      <c r="C57" s="65">
        <v>0</v>
      </c>
    </row>
    <row r="58" spans="1:5" x14ac:dyDescent="0.2">
      <c r="A58" s="64">
        <v>3240</v>
      </c>
      <c r="B58" s="60" t="s">
        <v>455</v>
      </c>
      <c r="C58" s="65">
        <v>0</v>
      </c>
    </row>
    <row r="59" spans="1:5" x14ac:dyDescent="0.2">
      <c r="A59" s="64">
        <v>3241</v>
      </c>
      <c r="B59" s="60" t="s">
        <v>456</v>
      </c>
      <c r="C59" s="65">
        <v>0</v>
      </c>
    </row>
    <row r="60" spans="1:5" x14ac:dyDescent="0.2">
      <c r="A60" s="64">
        <v>3242</v>
      </c>
      <c r="B60" s="60" t="s">
        <v>457</v>
      </c>
      <c r="C60" s="65">
        <v>0</v>
      </c>
    </row>
    <row r="61" spans="1:5" x14ac:dyDescent="0.2">
      <c r="A61" s="64">
        <v>3243</v>
      </c>
      <c r="B61" s="60" t="s">
        <v>458</v>
      </c>
      <c r="C61" s="65">
        <v>0</v>
      </c>
    </row>
    <row r="62" spans="1:5" x14ac:dyDescent="0.2">
      <c r="A62" s="64">
        <v>3250</v>
      </c>
      <c r="B62" s="60" t="s">
        <v>459</v>
      </c>
      <c r="C62" s="65">
        <v>0</v>
      </c>
    </row>
    <row r="63" spans="1:5" x14ac:dyDescent="0.2">
      <c r="A63" s="64">
        <v>3251</v>
      </c>
      <c r="B63" s="60" t="s">
        <v>460</v>
      </c>
      <c r="C63" s="65">
        <v>0</v>
      </c>
    </row>
    <row r="64" spans="1:5" x14ac:dyDescent="0.2">
      <c r="A64" s="64">
        <v>3252</v>
      </c>
      <c r="B64" s="60" t="s">
        <v>461</v>
      </c>
      <c r="C64" s="65">
        <v>0</v>
      </c>
    </row>
  </sheetData>
  <mergeCells count="3">
    <mergeCell ref="A1:C1"/>
    <mergeCell ref="A2:C2"/>
    <mergeCell ref="A3:C3"/>
  </mergeCells>
  <pageMargins left="0.7" right="0.7" top="0.75" bottom="0.75" header="0.3" footer="0.3"/>
  <pageSetup paperSize="9" scale="69"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2"/>
  <sheetViews>
    <sheetView showGridLines="0" view="pageBreakPreview" zoomScaleNormal="100" zoomScaleSheetLayoutView="100" workbookViewId="0">
      <selection sqref="A1:C1"/>
    </sheetView>
  </sheetViews>
  <sheetFormatPr baseColWidth="10" defaultColWidth="9.140625" defaultRowHeight="11.25" x14ac:dyDescent="0.2"/>
  <cols>
    <col min="1" max="1" width="36.85546875" style="60" bestFit="1" customWidth="1"/>
    <col min="2" max="2" width="63.42578125" style="60" bestFit="1" customWidth="1"/>
    <col min="3" max="3" width="15.28515625" style="60" bestFit="1" customWidth="1"/>
    <col min="4" max="4" width="16.42578125" style="60" bestFit="1" customWidth="1"/>
    <col min="5" max="5" width="19.140625" style="60" customWidth="1"/>
    <col min="6" max="16384" width="9.140625" style="60"/>
  </cols>
  <sheetData>
    <row r="1" spans="1:5" s="66" customFormat="1" x14ac:dyDescent="0.25">
      <c r="A1" s="830" t="s">
        <v>1323</v>
      </c>
      <c r="B1" s="830"/>
      <c r="C1" s="830"/>
      <c r="D1" s="58" t="s">
        <v>98</v>
      </c>
      <c r="E1" s="59">
        <v>2020</v>
      </c>
    </row>
    <row r="2" spans="1:5" s="66" customFormat="1" x14ac:dyDescent="0.25">
      <c r="A2" s="830" t="s">
        <v>462</v>
      </c>
      <c r="B2" s="830"/>
      <c r="C2" s="830"/>
      <c r="D2" s="58" t="s">
        <v>100</v>
      </c>
      <c r="E2" s="59" t="s">
        <v>441</v>
      </c>
    </row>
    <row r="3" spans="1:5" s="66" customFormat="1" x14ac:dyDescent="0.25">
      <c r="A3" s="830" t="s">
        <v>582</v>
      </c>
      <c r="B3" s="830"/>
      <c r="C3" s="830"/>
      <c r="D3" s="58" t="s">
        <v>102</v>
      </c>
      <c r="E3" s="59">
        <v>4</v>
      </c>
    </row>
    <row r="4" spans="1:5" x14ac:dyDescent="0.2">
      <c r="A4" s="61" t="s">
        <v>103</v>
      </c>
      <c r="B4" s="62"/>
      <c r="C4" s="62"/>
      <c r="D4" s="62"/>
      <c r="E4" s="62"/>
    </row>
    <row r="6" spans="1:5" x14ac:dyDescent="0.2">
      <c r="A6" s="62" t="s">
        <v>463</v>
      </c>
      <c r="B6" s="62"/>
      <c r="C6" s="62"/>
      <c r="D6" s="62"/>
      <c r="E6" s="62"/>
    </row>
    <row r="7" spans="1:5" x14ac:dyDescent="0.2">
      <c r="A7" s="63" t="s">
        <v>105</v>
      </c>
      <c r="B7" s="63" t="s">
        <v>106</v>
      </c>
      <c r="C7" s="63" t="s">
        <v>464</v>
      </c>
      <c r="D7" s="63" t="s">
        <v>465</v>
      </c>
      <c r="E7" s="63"/>
    </row>
    <row r="8" spans="1:5" x14ac:dyDescent="0.2">
      <c r="A8" s="64">
        <v>1111</v>
      </c>
      <c r="B8" s="60" t="s">
        <v>466</v>
      </c>
      <c r="C8" s="65">
        <v>42500</v>
      </c>
      <c r="D8" s="65">
        <v>42500</v>
      </c>
    </row>
    <row r="9" spans="1:5" x14ac:dyDescent="0.2">
      <c r="A9" s="200" t="s">
        <v>1587</v>
      </c>
      <c r="B9" s="200" t="s">
        <v>1588</v>
      </c>
      <c r="C9" s="194">
        <v>5000</v>
      </c>
      <c r="D9" s="194">
        <v>5000</v>
      </c>
    </row>
    <row r="10" spans="1:5" x14ac:dyDescent="0.2">
      <c r="A10" s="200" t="s">
        <v>1589</v>
      </c>
      <c r="B10" s="200" t="s">
        <v>1590</v>
      </c>
      <c r="C10" s="194">
        <v>12000</v>
      </c>
      <c r="D10" s="194">
        <v>12000</v>
      </c>
    </row>
    <row r="11" spans="1:5" x14ac:dyDescent="0.2">
      <c r="A11" s="200" t="s">
        <v>1591</v>
      </c>
      <c r="B11" s="200" t="s">
        <v>1592</v>
      </c>
      <c r="C11" s="194">
        <v>10000</v>
      </c>
      <c r="D11" s="194">
        <v>10000</v>
      </c>
    </row>
    <row r="12" spans="1:5" x14ac:dyDescent="0.2">
      <c r="A12" s="200" t="s">
        <v>1593</v>
      </c>
      <c r="B12" s="200" t="s">
        <v>1594</v>
      </c>
      <c r="C12" s="194">
        <v>3000</v>
      </c>
      <c r="D12" s="194">
        <v>3000</v>
      </c>
    </row>
    <row r="13" spans="1:5" x14ac:dyDescent="0.2">
      <c r="A13" s="200" t="s">
        <v>1595</v>
      </c>
      <c r="B13" s="200" t="s">
        <v>1596</v>
      </c>
      <c r="C13" s="194">
        <v>3000</v>
      </c>
      <c r="D13" s="194">
        <v>3000</v>
      </c>
    </row>
    <row r="14" spans="1:5" x14ac:dyDescent="0.2">
      <c r="A14" s="200" t="s">
        <v>1597</v>
      </c>
      <c r="B14" s="200" t="s">
        <v>1598</v>
      </c>
      <c r="C14" s="194">
        <v>3000</v>
      </c>
      <c r="D14" s="194">
        <v>3000</v>
      </c>
    </row>
    <row r="15" spans="1:5" x14ac:dyDescent="0.2">
      <c r="A15" s="200" t="s">
        <v>1599</v>
      </c>
      <c r="B15" s="200" t="s">
        <v>1600</v>
      </c>
      <c r="C15" s="194">
        <v>2000</v>
      </c>
      <c r="D15" s="194">
        <v>2000</v>
      </c>
    </row>
    <row r="16" spans="1:5" x14ac:dyDescent="0.2">
      <c r="A16" s="200" t="s">
        <v>1601</v>
      </c>
      <c r="B16" s="200" t="s">
        <v>1602</v>
      </c>
      <c r="C16" s="194">
        <v>2000</v>
      </c>
      <c r="D16" s="194">
        <v>2000</v>
      </c>
    </row>
    <row r="17" spans="1:4" x14ac:dyDescent="0.2">
      <c r="A17" s="200" t="s">
        <v>1603</v>
      </c>
      <c r="B17" s="200" t="s">
        <v>1604</v>
      </c>
      <c r="C17" s="194">
        <v>2000</v>
      </c>
      <c r="D17" s="194">
        <v>2000</v>
      </c>
    </row>
    <row r="18" spans="1:4" x14ac:dyDescent="0.2">
      <c r="A18" s="200" t="s">
        <v>1605</v>
      </c>
      <c r="B18" s="200" t="s">
        <v>1606</v>
      </c>
      <c r="C18" s="194">
        <v>500</v>
      </c>
      <c r="D18" s="194">
        <v>500</v>
      </c>
    </row>
    <row r="19" spans="1:4" x14ac:dyDescent="0.2">
      <c r="A19" s="64">
        <v>1112</v>
      </c>
      <c r="B19" s="60" t="s">
        <v>467</v>
      </c>
      <c r="C19" s="65">
        <v>12976502.379999999</v>
      </c>
      <c r="D19" s="65">
        <v>12056001</v>
      </c>
    </row>
    <row r="20" spans="1:4" x14ac:dyDescent="0.2">
      <c r="A20" s="223" t="s">
        <v>1607</v>
      </c>
      <c r="B20" s="223" t="s">
        <v>1608</v>
      </c>
      <c r="C20" s="224">
        <v>27910.93</v>
      </c>
      <c r="D20" s="224">
        <v>562118.92000000004</v>
      </c>
    </row>
    <row r="21" spans="1:4" x14ac:dyDescent="0.2">
      <c r="A21" s="223" t="s">
        <v>1609</v>
      </c>
      <c r="B21" s="223" t="s">
        <v>1610</v>
      </c>
      <c r="C21" s="224">
        <v>1592.62</v>
      </c>
      <c r="D21" s="224">
        <v>1592.62</v>
      </c>
    </row>
    <row r="22" spans="1:4" x14ac:dyDescent="0.2">
      <c r="A22" s="223" t="s">
        <v>1611</v>
      </c>
      <c r="B22" s="223" t="s">
        <v>1612</v>
      </c>
      <c r="C22" s="224">
        <v>384918.75</v>
      </c>
      <c r="D22" s="224">
        <v>506961.82</v>
      </c>
    </row>
    <row r="23" spans="1:4" x14ac:dyDescent="0.2">
      <c r="A23" s="223" t="s">
        <v>1613</v>
      </c>
      <c r="B23" s="223" t="s">
        <v>1614</v>
      </c>
      <c r="C23" s="224">
        <v>1895716.14</v>
      </c>
      <c r="D23" s="224">
        <v>1858624.7</v>
      </c>
    </row>
    <row r="24" spans="1:4" x14ac:dyDescent="0.2">
      <c r="A24" s="223" t="s">
        <v>1615</v>
      </c>
      <c r="B24" s="223" t="s">
        <v>1616</v>
      </c>
      <c r="C24" s="224">
        <v>24898.09</v>
      </c>
      <c r="D24" s="224">
        <v>1277056.8</v>
      </c>
    </row>
    <row r="25" spans="1:4" x14ac:dyDescent="0.2">
      <c r="A25" s="223" t="s">
        <v>1617</v>
      </c>
      <c r="B25" s="223" t="s">
        <v>1618</v>
      </c>
      <c r="C25" s="224">
        <v>156593.1</v>
      </c>
      <c r="D25" s="224">
        <v>1991491.89</v>
      </c>
    </row>
    <row r="26" spans="1:4" x14ac:dyDescent="0.2">
      <c r="A26" s="223" t="s">
        <v>1619</v>
      </c>
      <c r="B26" s="223" t="s">
        <v>1620</v>
      </c>
      <c r="C26" s="224">
        <v>9975583.0899999999</v>
      </c>
      <c r="D26" s="224">
        <v>5532719.9400000004</v>
      </c>
    </row>
    <row r="27" spans="1:4" x14ac:dyDescent="0.2">
      <c r="A27" s="223" t="s">
        <v>1621</v>
      </c>
      <c r="B27" s="223" t="s">
        <v>1622</v>
      </c>
      <c r="C27" s="224">
        <v>56812.84</v>
      </c>
      <c r="D27" s="224">
        <v>59.94</v>
      </c>
    </row>
    <row r="28" spans="1:4" x14ac:dyDescent="0.2">
      <c r="A28" s="225" t="s">
        <v>1623</v>
      </c>
      <c r="B28" s="225" t="s">
        <v>1624</v>
      </c>
      <c r="C28" s="226">
        <v>0</v>
      </c>
      <c r="D28" s="226">
        <v>325276.45</v>
      </c>
    </row>
    <row r="29" spans="1:4" x14ac:dyDescent="0.2">
      <c r="A29" s="227" t="s">
        <v>1625</v>
      </c>
      <c r="B29" s="227" t="s">
        <v>1626</v>
      </c>
      <c r="C29" s="203">
        <v>73441.05</v>
      </c>
      <c r="D29" s="203">
        <v>0</v>
      </c>
    </row>
    <row r="30" spans="1:4" x14ac:dyDescent="0.2">
      <c r="A30" s="227" t="s">
        <v>1627</v>
      </c>
      <c r="B30" s="227" t="s">
        <v>1628</v>
      </c>
      <c r="C30" s="203">
        <v>378937.85</v>
      </c>
      <c r="D30" s="203">
        <v>0</v>
      </c>
    </row>
    <row r="31" spans="1:4" x14ac:dyDescent="0.2">
      <c r="A31" s="223" t="s">
        <v>1629</v>
      </c>
      <c r="B31" s="223" t="s">
        <v>1630</v>
      </c>
      <c r="C31" s="224">
        <v>97.92</v>
      </c>
      <c r="D31" s="224">
        <v>97.92</v>
      </c>
    </row>
    <row r="32" spans="1:4" x14ac:dyDescent="0.2">
      <c r="A32" s="64">
        <v>1113</v>
      </c>
      <c r="B32" s="60" t="s">
        <v>468</v>
      </c>
      <c r="C32" s="65">
        <v>0</v>
      </c>
      <c r="D32" s="65">
        <v>0</v>
      </c>
    </row>
    <row r="33" spans="1:5" x14ac:dyDescent="0.2">
      <c r="A33" s="64">
        <v>1114</v>
      </c>
      <c r="B33" s="60" t="s">
        <v>109</v>
      </c>
      <c r="C33" s="65">
        <v>0</v>
      </c>
      <c r="D33" s="65">
        <v>0</v>
      </c>
    </row>
    <row r="34" spans="1:5" x14ac:dyDescent="0.2">
      <c r="A34" s="64">
        <v>1115</v>
      </c>
      <c r="B34" s="60" t="s">
        <v>110</v>
      </c>
      <c r="C34" s="65">
        <v>0</v>
      </c>
      <c r="D34" s="65">
        <v>0</v>
      </c>
    </row>
    <row r="35" spans="1:5" x14ac:dyDescent="0.2">
      <c r="A35" s="64">
        <v>1116</v>
      </c>
      <c r="B35" s="60" t="s">
        <v>469</v>
      </c>
      <c r="C35" s="65">
        <v>0</v>
      </c>
      <c r="D35" s="65">
        <v>0</v>
      </c>
    </row>
    <row r="36" spans="1:5" x14ac:dyDescent="0.2">
      <c r="A36" s="64">
        <v>1119</v>
      </c>
      <c r="B36" s="60" t="s">
        <v>470</v>
      </c>
      <c r="C36" s="65">
        <v>0</v>
      </c>
      <c r="D36" s="65">
        <v>0</v>
      </c>
    </row>
    <row r="37" spans="1:5" x14ac:dyDescent="0.2">
      <c r="A37" s="67">
        <v>1110</v>
      </c>
      <c r="B37" s="68" t="s">
        <v>471</v>
      </c>
      <c r="C37" s="69">
        <v>13019002.379999999</v>
      </c>
      <c r="D37" s="69">
        <v>12098501</v>
      </c>
    </row>
    <row r="40" spans="1:5" x14ac:dyDescent="0.2">
      <c r="A40" s="62" t="s">
        <v>472</v>
      </c>
      <c r="B40" s="62"/>
      <c r="C40" s="62"/>
      <c r="D40" s="62"/>
      <c r="E40" s="62"/>
    </row>
    <row r="41" spans="1:5" x14ac:dyDescent="0.2">
      <c r="A41" s="63" t="s">
        <v>105</v>
      </c>
      <c r="B41" s="63" t="s">
        <v>106</v>
      </c>
      <c r="C41" s="63" t="s">
        <v>107</v>
      </c>
      <c r="D41" s="63" t="s">
        <v>473</v>
      </c>
      <c r="E41" s="63" t="s">
        <v>474</v>
      </c>
    </row>
    <row r="42" spans="1:5" x14ac:dyDescent="0.2">
      <c r="A42" s="64">
        <v>1230</v>
      </c>
      <c r="B42" s="60" t="s">
        <v>158</v>
      </c>
      <c r="C42" s="65">
        <v>0</v>
      </c>
    </row>
    <row r="43" spans="1:5" x14ac:dyDescent="0.2">
      <c r="A43" s="64">
        <v>1231</v>
      </c>
      <c r="B43" s="60" t="s">
        <v>159</v>
      </c>
      <c r="C43" s="65">
        <v>0</v>
      </c>
    </row>
    <row r="44" spans="1:5" x14ac:dyDescent="0.2">
      <c r="A44" s="64">
        <v>1232</v>
      </c>
      <c r="B44" s="60" t="s">
        <v>160</v>
      </c>
      <c r="C44" s="65">
        <v>0</v>
      </c>
    </row>
    <row r="45" spans="1:5" x14ac:dyDescent="0.2">
      <c r="A45" s="64">
        <v>1233</v>
      </c>
      <c r="B45" s="60" t="s">
        <v>161</v>
      </c>
      <c r="C45" s="65">
        <v>0</v>
      </c>
    </row>
    <row r="46" spans="1:5" x14ac:dyDescent="0.2">
      <c r="A46" s="64">
        <v>1234</v>
      </c>
      <c r="B46" s="60" t="s">
        <v>162</v>
      </c>
      <c r="C46" s="65">
        <v>0</v>
      </c>
    </row>
    <row r="47" spans="1:5" x14ac:dyDescent="0.2">
      <c r="A47" s="64">
        <v>1235</v>
      </c>
      <c r="B47" s="60" t="s">
        <v>163</v>
      </c>
      <c r="C47" s="65">
        <v>0</v>
      </c>
    </row>
    <row r="48" spans="1:5" x14ac:dyDescent="0.2">
      <c r="A48" s="64">
        <v>1236</v>
      </c>
      <c r="B48" s="60" t="s">
        <v>164</v>
      </c>
      <c r="C48" s="65">
        <v>0</v>
      </c>
    </row>
    <row r="49" spans="1:5" x14ac:dyDescent="0.2">
      <c r="A49" s="64">
        <v>1239</v>
      </c>
      <c r="B49" s="60" t="s">
        <v>165</v>
      </c>
      <c r="C49" s="65">
        <v>0</v>
      </c>
    </row>
    <row r="50" spans="1:5" x14ac:dyDescent="0.2">
      <c r="A50" s="64">
        <v>1240</v>
      </c>
      <c r="B50" s="60" t="s">
        <v>166</v>
      </c>
      <c r="C50" s="65">
        <v>293601.59999999998</v>
      </c>
    </row>
    <row r="51" spans="1:5" x14ac:dyDescent="0.2">
      <c r="A51" s="64">
        <v>1241</v>
      </c>
      <c r="B51" s="60" t="s">
        <v>167</v>
      </c>
      <c r="C51" s="65">
        <v>183303.18000000005</v>
      </c>
      <c r="D51" s="60" t="s">
        <v>1631</v>
      </c>
      <c r="E51" s="228"/>
    </row>
    <row r="52" spans="1:5" x14ac:dyDescent="0.2">
      <c r="A52" s="64">
        <v>1242</v>
      </c>
      <c r="B52" s="60" t="s">
        <v>168</v>
      </c>
      <c r="C52" s="65">
        <v>511072.31999999995</v>
      </c>
      <c r="D52" s="60" t="s">
        <v>1631</v>
      </c>
      <c r="E52" s="228"/>
    </row>
    <row r="53" spans="1:5" x14ac:dyDescent="0.2">
      <c r="A53" s="64">
        <v>1243</v>
      </c>
      <c r="B53" s="60" t="s">
        <v>169</v>
      </c>
      <c r="C53" s="65">
        <v>0</v>
      </c>
    </row>
    <row r="54" spans="1:5" ht="45" x14ac:dyDescent="0.2">
      <c r="A54" s="64">
        <v>1244</v>
      </c>
      <c r="B54" s="60" t="s">
        <v>170</v>
      </c>
      <c r="C54" s="65">
        <v>-8696.7800000000007</v>
      </c>
      <c r="E54" s="228" t="s">
        <v>1632</v>
      </c>
    </row>
    <row r="55" spans="1:5" x14ac:dyDescent="0.2">
      <c r="A55" s="64">
        <v>1245</v>
      </c>
      <c r="B55" s="60" t="s">
        <v>171</v>
      </c>
      <c r="C55" s="65">
        <v>0</v>
      </c>
    </row>
    <row r="56" spans="1:5" ht="45" x14ac:dyDescent="0.2">
      <c r="A56" s="64">
        <v>1246</v>
      </c>
      <c r="B56" s="60" t="s">
        <v>172</v>
      </c>
      <c r="C56" s="65">
        <v>-392077.12</v>
      </c>
      <c r="E56" s="228" t="s">
        <v>1632</v>
      </c>
    </row>
    <row r="57" spans="1:5" x14ac:dyDescent="0.2">
      <c r="A57" s="64">
        <v>1247</v>
      </c>
      <c r="B57" s="60" t="s">
        <v>173</v>
      </c>
      <c r="C57" s="65">
        <v>0</v>
      </c>
    </row>
    <row r="58" spans="1:5" x14ac:dyDescent="0.2">
      <c r="A58" s="64">
        <v>1248</v>
      </c>
      <c r="B58" s="60" t="s">
        <v>174</v>
      </c>
      <c r="C58" s="65">
        <v>0</v>
      </c>
    </row>
    <row r="59" spans="1:5" x14ac:dyDescent="0.2">
      <c r="A59" s="64">
        <v>1250</v>
      </c>
      <c r="B59" s="60" t="s">
        <v>178</v>
      </c>
      <c r="C59" s="65">
        <v>0</v>
      </c>
    </row>
    <row r="60" spans="1:5" x14ac:dyDescent="0.2">
      <c r="A60" s="64">
        <v>1251</v>
      </c>
      <c r="B60" s="60" t="s">
        <v>179</v>
      </c>
      <c r="C60" s="65">
        <v>0</v>
      </c>
    </row>
    <row r="61" spans="1:5" x14ac:dyDescent="0.2">
      <c r="A61" s="64">
        <v>1252</v>
      </c>
      <c r="B61" s="60" t="s">
        <v>180</v>
      </c>
      <c r="C61" s="65">
        <v>0</v>
      </c>
    </row>
    <row r="62" spans="1:5" x14ac:dyDescent="0.2">
      <c r="A62" s="64">
        <v>1253</v>
      </c>
      <c r="B62" s="60" t="s">
        <v>181</v>
      </c>
      <c r="C62" s="65">
        <v>0</v>
      </c>
    </row>
    <row r="63" spans="1:5" x14ac:dyDescent="0.2">
      <c r="A63" s="64">
        <v>1254</v>
      </c>
      <c r="B63" s="60" t="s">
        <v>182</v>
      </c>
      <c r="C63" s="65">
        <v>0</v>
      </c>
    </row>
    <row r="64" spans="1:5" x14ac:dyDescent="0.2">
      <c r="A64" s="64">
        <v>1259</v>
      </c>
      <c r="B64" s="60" t="s">
        <v>183</v>
      </c>
      <c r="C64" s="65">
        <v>0</v>
      </c>
    </row>
    <row r="66" spans="1:4" x14ac:dyDescent="0.2">
      <c r="A66" s="62" t="s">
        <v>475</v>
      </c>
      <c r="B66" s="62"/>
      <c r="C66" s="62"/>
      <c r="D66" s="62"/>
    </row>
    <row r="67" spans="1:4" x14ac:dyDescent="0.2">
      <c r="A67" s="63" t="s">
        <v>105</v>
      </c>
      <c r="B67" s="63" t="s">
        <v>106</v>
      </c>
      <c r="C67" s="70" t="s">
        <v>476</v>
      </c>
      <c r="D67" s="70" t="s">
        <v>464</v>
      </c>
    </row>
    <row r="68" spans="1:4" x14ac:dyDescent="0.2">
      <c r="A68" s="67">
        <v>5500</v>
      </c>
      <c r="B68" s="68" t="s">
        <v>407</v>
      </c>
      <c r="C68" s="229">
        <v>1108879.56</v>
      </c>
      <c r="D68" s="229">
        <v>1582600.01</v>
      </c>
    </row>
    <row r="69" spans="1:4" x14ac:dyDescent="0.2">
      <c r="A69" s="64">
        <v>5510</v>
      </c>
      <c r="B69" s="60" t="s">
        <v>408</v>
      </c>
      <c r="C69" s="65">
        <v>1108879.56</v>
      </c>
      <c r="D69" s="120">
        <v>1582600.01</v>
      </c>
    </row>
    <row r="70" spans="1:4" x14ac:dyDescent="0.2">
      <c r="A70" s="64">
        <v>5511</v>
      </c>
      <c r="B70" s="60" t="s">
        <v>409</v>
      </c>
      <c r="C70" s="65">
        <v>0</v>
      </c>
      <c r="D70" s="120">
        <v>0</v>
      </c>
    </row>
    <row r="71" spans="1:4" x14ac:dyDescent="0.2">
      <c r="A71" s="64">
        <v>5512</v>
      </c>
      <c r="B71" s="60" t="s">
        <v>410</v>
      </c>
      <c r="C71" s="65">
        <v>0</v>
      </c>
      <c r="D71" s="120">
        <v>0</v>
      </c>
    </row>
    <row r="72" spans="1:4" x14ac:dyDescent="0.2">
      <c r="A72" s="64">
        <v>5513</v>
      </c>
      <c r="B72" s="60" t="s">
        <v>411</v>
      </c>
      <c r="C72" s="65">
        <v>0</v>
      </c>
      <c r="D72" s="120">
        <v>0</v>
      </c>
    </row>
    <row r="73" spans="1:4" x14ac:dyDescent="0.2">
      <c r="A73" s="64">
        <v>5514</v>
      </c>
      <c r="B73" s="60" t="s">
        <v>412</v>
      </c>
      <c r="C73" s="65">
        <v>0</v>
      </c>
      <c r="D73" s="120">
        <v>0</v>
      </c>
    </row>
    <row r="74" spans="1:4" x14ac:dyDescent="0.2">
      <c r="A74" s="64">
        <v>5515</v>
      </c>
      <c r="B74" s="60" t="s">
        <v>413</v>
      </c>
      <c r="C74" s="230">
        <v>1103494.47</v>
      </c>
      <c r="D74" s="231">
        <v>1558591.55</v>
      </c>
    </row>
    <row r="75" spans="1:4" x14ac:dyDescent="0.2">
      <c r="A75" s="64">
        <v>5516</v>
      </c>
      <c r="B75" s="60" t="s">
        <v>414</v>
      </c>
      <c r="C75" s="232">
        <v>0</v>
      </c>
      <c r="D75" s="120">
        <v>0</v>
      </c>
    </row>
    <row r="76" spans="1:4" x14ac:dyDescent="0.2">
      <c r="A76" s="64">
        <v>5517</v>
      </c>
      <c r="B76" s="60" t="s">
        <v>415</v>
      </c>
      <c r="C76" s="230">
        <v>5385.09</v>
      </c>
      <c r="D76" s="231">
        <v>7049.7</v>
      </c>
    </row>
    <row r="77" spans="1:4" x14ac:dyDescent="0.2">
      <c r="A77" s="64">
        <v>5518</v>
      </c>
      <c r="B77" s="60" t="s">
        <v>416</v>
      </c>
      <c r="C77" s="65">
        <v>0</v>
      </c>
      <c r="D77" s="65">
        <v>16958.759999999998</v>
      </c>
    </row>
    <row r="78" spans="1:4" x14ac:dyDescent="0.2">
      <c r="A78" s="64">
        <v>5520</v>
      </c>
      <c r="B78" s="60" t="s">
        <v>417</v>
      </c>
      <c r="C78" s="65">
        <v>0</v>
      </c>
      <c r="D78" s="65">
        <v>0</v>
      </c>
    </row>
    <row r="79" spans="1:4" x14ac:dyDescent="0.2">
      <c r="A79" s="64">
        <v>5521</v>
      </c>
      <c r="B79" s="60" t="s">
        <v>418</v>
      </c>
      <c r="C79" s="65">
        <v>0</v>
      </c>
      <c r="D79" s="65">
        <v>0</v>
      </c>
    </row>
    <row r="80" spans="1:4" x14ac:dyDescent="0.2">
      <c r="A80" s="64">
        <v>5522</v>
      </c>
      <c r="B80" s="60" t="s">
        <v>419</v>
      </c>
      <c r="C80" s="65">
        <v>0</v>
      </c>
      <c r="D80" s="65">
        <v>0</v>
      </c>
    </row>
    <row r="81" spans="1:4" x14ac:dyDescent="0.2">
      <c r="A81" s="64">
        <v>5530</v>
      </c>
      <c r="B81" s="60" t="s">
        <v>420</v>
      </c>
      <c r="C81" s="65">
        <v>0</v>
      </c>
      <c r="D81" s="65">
        <v>0</v>
      </c>
    </row>
    <row r="82" spans="1:4" x14ac:dyDescent="0.2">
      <c r="A82" s="64">
        <v>5531</v>
      </c>
      <c r="B82" s="60" t="s">
        <v>421</v>
      </c>
      <c r="C82" s="65">
        <v>0</v>
      </c>
      <c r="D82" s="65">
        <v>0</v>
      </c>
    </row>
    <row r="83" spans="1:4" x14ac:dyDescent="0.2">
      <c r="A83" s="64">
        <v>5532</v>
      </c>
      <c r="B83" s="60" t="s">
        <v>422</v>
      </c>
      <c r="C83" s="65">
        <v>0</v>
      </c>
      <c r="D83" s="65">
        <v>0</v>
      </c>
    </row>
    <row r="84" spans="1:4" x14ac:dyDescent="0.2">
      <c r="A84" s="64">
        <v>5533</v>
      </c>
      <c r="B84" s="60" t="s">
        <v>423</v>
      </c>
      <c r="C84" s="65">
        <v>0</v>
      </c>
      <c r="D84" s="65">
        <v>0</v>
      </c>
    </row>
    <row r="85" spans="1:4" x14ac:dyDescent="0.2">
      <c r="A85" s="64">
        <v>5534</v>
      </c>
      <c r="B85" s="60" t="s">
        <v>424</v>
      </c>
      <c r="C85" s="65">
        <v>0</v>
      </c>
      <c r="D85" s="65">
        <v>0</v>
      </c>
    </row>
    <row r="86" spans="1:4" x14ac:dyDescent="0.2">
      <c r="A86" s="64">
        <v>5535</v>
      </c>
      <c r="B86" s="60" t="s">
        <v>425</v>
      </c>
      <c r="C86" s="65">
        <v>0</v>
      </c>
      <c r="D86" s="65">
        <v>0</v>
      </c>
    </row>
    <row r="87" spans="1:4" x14ac:dyDescent="0.2">
      <c r="A87" s="64">
        <v>5540</v>
      </c>
      <c r="B87" s="60" t="s">
        <v>426</v>
      </c>
      <c r="C87" s="65">
        <v>0</v>
      </c>
      <c r="D87" s="65">
        <v>0</v>
      </c>
    </row>
    <row r="88" spans="1:4" x14ac:dyDescent="0.2">
      <c r="A88" s="64">
        <v>5541</v>
      </c>
      <c r="B88" s="60" t="s">
        <v>426</v>
      </c>
      <c r="C88" s="65">
        <v>0</v>
      </c>
      <c r="D88" s="65">
        <v>0</v>
      </c>
    </row>
    <row r="89" spans="1:4" x14ac:dyDescent="0.2">
      <c r="A89" s="64">
        <v>5550</v>
      </c>
      <c r="B89" s="60" t="s">
        <v>427</v>
      </c>
      <c r="C89" s="65">
        <v>0</v>
      </c>
      <c r="D89" s="65">
        <v>0</v>
      </c>
    </row>
    <row r="90" spans="1:4" x14ac:dyDescent="0.2">
      <c r="A90" s="64">
        <v>5551</v>
      </c>
      <c r="B90" s="60" t="s">
        <v>427</v>
      </c>
      <c r="C90" s="65">
        <v>0</v>
      </c>
      <c r="D90" s="65">
        <v>0</v>
      </c>
    </row>
    <row r="91" spans="1:4" x14ac:dyDescent="0.2">
      <c r="A91" s="64">
        <v>5590</v>
      </c>
      <c r="B91" s="60" t="s">
        <v>428</v>
      </c>
      <c r="C91" s="65">
        <v>0</v>
      </c>
      <c r="D91" s="65">
        <v>0</v>
      </c>
    </row>
    <row r="92" spans="1:4" x14ac:dyDescent="0.2">
      <c r="A92" s="64">
        <v>5591</v>
      </c>
      <c r="B92" s="60" t="s">
        <v>429</v>
      </c>
      <c r="C92" s="65">
        <v>0</v>
      </c>
      <c r="D92" s="65">
        <v>0</v>
      </c>
    </row>
    <row r="93" spans="1:4" x14ac:dyDescent="0.2">
      <c r="A93" s="64">
        <v>5592</v>
      </c>
      <c r="B93" s="60" t="s">
        <v>430</v>
      </c>
      <c r="C93" s="65">
        <v>0</v>
      </c>
      <c r="D93" s="65">
        <v>0</v>
      </c>
    </row>
    <row r="94" spans="1:4" x14ac:dyDescent="0.2">
      <c r="A94" s="64">
        <v>5593</v>
      </c>
      <c r="B94" s="60" t="s">
        <v>431</v>
      </c>
      <c r="C94" s="65">
        <v>0</v>
      </c>
      <c r="D94" s="65">
        <v>0</v>
      </c>
    </row>
    <row r="95" spans="1:4" x14ac:dyDescent="0.2">
      <c r="A95" s="64">
        <v>5594</v>
      </c>
      <c r="B95" s="60" t="s">
        <v>477</v>
      </c>
      <c r="C95" s="65">
        <v>0</v>
      </c>
      <c r="D95" s="65">
        <v>0</v>
      </c>
    </row>
    <row r="96" spans="1:4" x14ac:dyDescent="0.2">
      <c r="A96" s="64">
        <v>5595</v>
      </c>
      <c r="B96" s="60" t="s">
        <v>433</v>
      </c>
      <c r="C96" s="65">
        <v>0</v>
      </c>
      <c r="D96" s="65">
        <v>0</v>
      </c>
    </row>
    <row r="97" spans="1:4" x14ac:dyDescent="0.2">
      <c r="A97" s="64">
        <v>5596</v>
      </c>
      <c r="B97" s="60" t="s">
        <v>321</v>
      </c>
      <c r="C97" s="65">
        <v>0</v>
      </c>
      <c r="D97" s="65">
        <v>0</v>
      </c>
    </row>
    <row r="98" spans="1:4" x14ac:dyDescent="0.2">
      <c r="A98" s="64">
        <v>5597</v>
      </c>
      <c r="B98" s="60" t="s">
        <v>434</v>
      </c>
      <c r="C98" s="65">
        <v>0</v>
      </c>
      <c r="D98" s="65">
        <v>0</v>
      </c>
    </row>
    <row r="99" spans="1:4" x14ac:dyDescent="0.2">
      <c r="A99" s="64">
        <v>5599</v>
      </c>
      <c r="B99" s="60" t="s">
        <v>436</v>
      </c>
      <c r="C99" s="65">
        <v>0</v>
      </c>
      <c r="D99" s="65">
        <v>0</v>
      </c>
    </row>
    <row r="100" spans="1:4" x14ac:dyDescent="0.2">
      <c r="A100" s="67">
        <v>5600</v>
      </c>
      <c r="B100" s="68" t="s">
        <v>437</v>
      </c>
      <c r="C100" s="65">
        <v>0</v>
      </c>
      <c r="D100" s="65">
        <v>0</v>
      </c>
    </row>
    <row r="101" spans="1:4" x14ac:dyDescent="0.2">
      <c r="A101" s="64">
        <v>5610</v>
      </c>
      <c r="B101" s="60" t="s">
        <v>438</v>
      </c>
      <c r="C101" s="65">
        <v>0</v>
      </c>
      <c r="D101" s="65">
        <v>0</v>
      </c>
    </row>
    <row r="102" spans="1:4" x14ac:dyDescent="0.2">
      <c r="A102" s="64">
        <v>5611</v>
      </c>
      <c r="B102" s="60" t="s">
        <v>439</v>
      </c>
      <c r="C102" s="65">
        <v>0</v>
      </c>
      <c r="D102" s="65">
        <v>0</v>
      </c>
    </row>
  </sheetData>
  <mergeCells count="3">
    <mergeCell ref="A1:C1"/>
    <mergeCell ref="A2:C2"/>
    <mergeCell ref="A3:C3"/>
  </mergeCells>
  <dataValidations count="3">
    <dataValidation allowBlank="1" showInputMessage="1" showErrorMessage="1" prompt="Importe del trimestre anterior." sqref="C67"/>
    <dataValidation allowBlank="1" showInputMessage="1" showErrorMessage="1" prompt="Saldo al 31 de diciembre del año anterior que se presenta" sqref="D7"/>
    <dataValidation allowBlank="1" showInputMessage="1" showErrorMessage="1" prompt="Importe final del periodo que corresponde la información financiera trimestral que se presenta." sqref="C7 C41 D67"/>
  </dataValidations>
  <pageMargins left="0.7" right="0.7" top="0.75" bottom="0.75" header="0.3" footer="0.3"/>
  <pageSetup paperSize="9" scale="57"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Normal="100" zoomScaleSheetLayoutView="100" workbookViewId="0">
      <selection sqref="A1:C1"/>
    </sheetView>
  </sheetViews>
  <sheetFormatPr baseColWidth="10" defaultRowHeight="11.25" x14ac:dyDescent="0.2"/>
  <cols>
    <col min="1" max="1" width="3.28515625" style="75" customWidth="1"/>
    <col min="2" max="2" width="63.140625" style="75" customWidth="1"/>
    <col min="3" max="3" width="17.7109375" style="75" customWidth="1"/>
    <col min="4" max="16384" width="11.42578125" style="75"/>
  </cols>
  <sheetData>
    <row r="1" spans="1:3" s="71" customFormat="1" x14ac:dyDescent="0.25">
      <c r="A1" s="831" t="s">
        <v>1323</v>
      </c>
      <c r="B1" s="832"/>
      <c r="C1" s="833"/>
    </row>
    <row r="2" spans="1:3" s="71" customFormat="1" x14ac:dyDescent="0.25">
      <c r="A2" s="834" t="s">
        <v>478</v>
      </c>
      <c r="B2" s="835"/>
      <c r="C2" s="836"/>
    </row>
    <row r="3" spans="1:3" s="71" customFormat="1" x14ac:dyDescent="0.25">
      <c r="A3" s="834" t="s">
        <v>582</v>
      </c>
      <c r="B3" s="835"/>
      <c r="C3" s="836"/>
    </row>
    <row r="4" spans="1:3" s="72" customFormat="1" x14ac:dyDescent="0.2">
      <c r="A4" s="837" t="s">
        <v>479</v>
      </c>
      <c r="B4" s="838"/>
      <c r="C4" s="839"/>
    </row>
    <row r="5" spans="1:3" x14ac:dyDescent="0.2">
      <c r="A5" s="73" t="s">
        <v>480</v>
      </c>
      <c r="B5" s="73"/>
      <c r="C5" s="74">
        <v>78762444.849999994</v>
      </c>
    </row>
    <row r="6" spans="1:3" x14ac:dyDescent="0.2">
      <c r="B6" s="76"/>
      <c r="C6" s="77"/>
    </row>
    <row r="7" spans="1:3" x14ac:dyDescent="0.2">
      <c r="A7" s="78" t="s">
        <v>481</v>
      </c>
      <c r="B7" s="78"/>
      <c r="C7" s="79">
        <f>SUM(C8:C13)</f>
        <v>0</v>
      </c>
    </row>
    <row r="8" spans="1:3" x14ac:dyDescent="0.2">
      <c r="A8" s="80" t="s">
        <v>482</v>
      </c>
      <c r="B8" s="81" t="s">
        <v>306</v>
      </c>
      <c r="C8" s="82">
        <v>0</v>
      </c>
    </row>
    <row r="9" spans="1:3" x14ac:dyDescent="0.2">
      <c r="A9" s="83" t="s">
        <v>483</v>
      </c>
      <c r="B9" s="84" t="s">
        <v>484</v>
      </c>
      <c r="C9" s="82">
        <v>0</v>
      </c>
    </row>
    <row r="10" spans="1:3" x14ac:dyDescent="0.2">
      <c r="A10" s="83" t="s">
        <v>485</v>
      </c>
      <c r="B10" s="84" t="s">
        <v>315</v>
      </c>
      <c r="C10" s="82">
        <v>0</v>
      </c>
    </row>
    <row r="11" spans="1:3" x14ac:dyDescent="0.2">
      <c r="A11" s="83" t="s">
        <v>486</v>
      </c>
      <c r="B11" s="84" t="s">
        <v>316</v>
      </c>
      <c r="C11" s="82">
        <v>0</v>
      </c>
    </row>
    <row r="12" spans="1:3" x14ac:dyDescent="0.2">
      <c r="A12" s="83" t="s">
        <v>487</v>
      </c>
      <c r="B12" s="84" t="s">
        <v>317</v>
      </c>
      <c r="C12" s="82">
        <v>0</v>
      </c>
    </row>
    <row r="13" spans="1:3" x14ac:dyDescent="0.2">
      <c r="A13" s="85" t="s">
        <v>488</v>
      </c>
      <c r="B13" s="86" t="s">
        <v>489</v>
      </c>
      <c r="C13" s="82">
        <v>0</v>
      </c>
    </row>
    <row r="14" spans="1:3" x14ac:dyDescent="0.2">
      <c r="B14" s="87"/>
      <c r="C14" s="88"/>
    </row>
    <row r="15" spans="1:3" x14ac:dyDescent="0.2">
      <c r="A15" s="78" t="s">
        <v>490</v>
      </c>
      <c r="B15" s="76"/>
      <c r="C15" s="79">
        <f>SUM(C16:C18)</f>
        <v>0</v>
      </c>
    </row>
    <row r="16" spans="1:3" x14ac:dyDescent="0.2">
      <c r="A16" s="89">
        <v>3.1</v>
      </c>
      <c r="B16" s="84" t="s">
        <v>491</v>
      </c>
      <c r="C16" s="82">
        <v>0</v>
      </c>
    </row>
    <row r="17" spans="1:3" x14ac:dyDescent="0.2">
      <c r="A17" s="90">
        <v>3.2</v>
      </c>
      <c r="B17" s="84" t="s">
        <v>492</v>
      </c>
      <c r="C17" s="82">
        <v>0</v>
      </c>
    </row>
    <row r="18" spans="1:3" x14ac:dyDescent="0.2">
      <c r="A18" s="90">
        <v>3.3</v>
      </c>
      <c r="B18" s="86" t="s">
        <v>493</v>
      </c>
      <c r="C18" s="91">
        <v>0</v>
      </c>
    </row>
    <row r="19" spans="1:3" x14ac:dyDescent="0.2">
      <c r="B19" s="92"/>
      <c r="C19" s="93"/>
    </row>
    <row r="20" spans="1:3" x14ac:dyDescent="0.2">
      <c r="A20" s="94" t="s">
        <v>494</v>
      </c>
      <c r="B20" s="94"/>
      <c r="C20" s="74">
        <f>C5+C7-C15</f>
        <v>78762444.849999994</v>
      </c>
    </row>
  </sheetData>
  <mergeCells count="4">
    <mergeCell ref="A1:C1"/>
    <mergeCell ref="A2:C2"/>
    <mergeCell ref="A3:C3"/>
    <mergeCell ref="A4:C4"/>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view="pageBreakPreview" zoomScaleNormal="100" zoomScaleSheetLayoutView="100" workbookViewId="0">
      <selection sqref="A1:C1"/>
    </sheetView>
  </sheetViews>
  <sheetFormatPr baseColWidth="10" defaultRowHeight="11.25" x14ac:dyDescent="0.2"/>
  <cols>
    <col min="1" max="1" width="3.7109375" style="75" customWidth="1"/>
    <col min="2" max="2" width="62" style="75" customWidth="1"/>
    <col min="3" max="3" width="17.7109375" style="75" customWidth="1"/>
    <col min="4" max="16384" width="11.42578125" style="75"/>
  </cols>
  <sheetData>
    <row r="1" spans="1:3" s="95" customFormat="1" x14ac:dyDescent="0.25">
      <c r="A1" s="840" t="s">
        <v>1323</v>
      </c>
      <c r="B1" s="841"/>
      <c r="C1" s="842"/>
    </row>
    <row r="2" spans="1:3" s="95" customFormat="1" x14ac:dyDescent="0.25">
      <c r="A2" s="843" t="s">
        <v>495</v>
      </c>
      <c r="B2" s="844"/>
      <c r="C2" s="845"/>
    </row>
    <row r="3" spans="1:3" s="95" customFormat="1" x14ac:dyDescent="0.25">
      <c r="A3" s="843" t="s">
        <v>1633</v>
      </c>
      <c r="B3" s="844"/>
      <c r="C3" s="845"/>
    </row>
    <row r="4" spans="1:3" x14ac:dyDescent="0.2">
      <c r="A4" s="837" t="s">
        <v>479</v>
      </c>
      <c r="B4" s="838"/>
      <c r="C4" s="839"/>
    </row>
    <row r="5" spans="1:3" x14ac:dyDescent="0.2">
      <c r="A5" s="96" t="s">
        <v>496</v>
      </c>
      <c r="B5" s="73"/>
      <c r="C5" s="97">
        <v>77650580.950000003</v>
      </c>
    </row>
    <row r="6" spans="1:3" x14ac:dyDescent="0.2">
      <c r="A6" s="98"/>
      <c r="B6" s="76"/>
      <c r="C6" s="99"/>
    </row>
    <row r="7" spans="1:3" x14ac:dyDescent="0.2">
      <c r="A7" s="78" t="s">
        <v>497</v>
      </c>
      <c r="B7" s="100"/>
      <c r="C7" s="79">
        <f>SUM(C8:C28)</f>
        <v>1137023.8500000001</v>
      </c>
    </row>
    <row r="8" spans="1:3" x14ac:dyDescent="0.2">
      <c r="A8" s="101">
        <v>2.1</v>
      </c>
      <c r="B8" s="102" t="s">
        <v>338</v>
      </c>
      <c r="C8" s="103">
        <v>0</v>
      </c>
    </row>
    <row r="9" spans="1:3" x14ac:dyDescent="0.2">
      <c r="A9" s="101">
        <v>2.2000000000000002</v>
      </c>
      <c r="B9" s="102" t="s">
        <v>335</v>
      </c>
      <c r="C9" s="103">
        <v>0</v>
      </c>
    </row>
    <row r="10" spans="1:3" x14ac:dyDescent="0.2">
      <c r="A10" s="104">
        <v>2.2999999999999998</v>
      </c>
      <c r="B10" s="105" t="s">
        <v>167</v>
      </c>
      <c r="C10" s="103">
        <f>393318+63409.53+44194+102040</f>
        <v>602961.53</v>
      </c>
    </row>
    <row r="11" spans="1:3" x14ac:dyDescent="0.2">
      <c r="A11" s="104">
        <v>2.4</v>
      </c>
      <c r="B11" s="105" t="s">
        <v>168</v>
      </c>
      <c r="C11" s="103">
        <f>429144+104918.32</f>
        <v>534062.32000000007</v>
      </c>
    </row>
    <row r="12" spans="1:3" x14ac:dyDescent="0.2">
      <c r="A12" s="104">
        <v>2.5</v>
      </c>
      <c r="B12" s="105" t="s">
        <v>169</v>
      </c>
      <c r="C12" s="103">
        <v>0</v>
      </c>
    </row>
    <row r="13" spans="1:3" x14ac:dyDescent="0.2">
      <c r="A13" s="104">
        <v>2.6</v>
      </c>
      <c r="B13" s="105" t="s">
        <v>170</v>
      </c>
      <c r="C13" s="103">
        <v>0</v>
      </c>
    </row>
    <row r="14" spans="1:3" x14ac:dyDescent="0.2">
      <c r="A14" s="104">
        <v>2.7</v>
      </c>
      <c r="B14" s="105" t="s">
        <v>171</v>
      </c>
      <c r="C14" s="103">
        <v>0</v>
      </c>
    </row>
    <row r="15" spans="1:3" x14ac:dyDescent="0.2">
      <c r="A15" s="104">
        <v>2.8</v>
      </c>
      <c r="B15" s="105" t="s">
        <v>172</v>
      </c>
      <c r="C15" s="103">
        <v>0</v>
      </c>
    </row>
    <row r="16" spans="1:3" x14ac:dyDescent="0.2">
      <c r="A16" s="104">
        <v>2.9</v>
      </c>
      <c r="B16" s="105" t="s">
        <v>174</v>
      </c>
      <c r="C16" s="103">
        <v>0</v>
      </c>
    </row>
    <row r="17" spans="1:3" x14ac:dyDescent="0.2">
      <c r="A17" s="104" t="s">
        <v>498</v>
      </c>
      <c r="B17" s="105" t="s">
        <v>499</v>
      </c>
      <c r="C17" s="103">
        <v>0</v>
      </c>
    </row>
    <row r="18" spans="1:3" x14ac:dyDescent="0.2">
      <c r="A18" s="104" t="s">
        <v>500</v>
      </c>
      <c r="B18" s="105" t="s">
        <v>178</v>
      </c>
      <c r="C18" s="103">
        <v>0</v>
      </c>
    </row>
    <row r="19" spans="1:3" x14ac:dyDescent="0.2">
      <c r="A19" s="104" t="s">
        <v>501</v>
      </c>
      <c r="B19" s="105" t="s">
        <v>502</v>
      </c>
      <c r="C19" s="103">
        <v>0</v>
      </c>
    </row>
    <row r="20" spans="1:3" x14ac:dyDescent="0.2">
      <c r="A20" s="104" t="s">
        <v>503</v>
      </c>
      <c r="B20" s="105" t="s">
        <v>504</v>
      </c>
      <c r="C20" s="103">
        <v>0</v>
      </c>
    </row>
    <row r="21" spans="1:3" x14ac:dyDescent="0.2">
      <c r="A21" s="104" t="s">
        <v>505</v>
      </c>
      <c r="B21" s="105" t="s">
        <v>506</v>
      </c>
      <c r="C21" s="103">
        <v>0</v>
      </c>
    </row>
    <row r="22" spans="1:3" x14ac:dyDescent="0.2">
      <c r="A22" s="104" t="s">
        <v>507</v>
      </c>
      <c r="B22" s="105" t="s">
        <v>508</v>
      </c>
      <c r="C22" s="103">
        <v>0</v>
      </c>
    </row>
    <row r="23" spans="1:3" x14ac:dyDescent="0.2">
      <c r="A23" s="104" t="s">
        <v>509</v>
      </c>
      <c r="B23" s="105" t="s">
        <v>510</v>
      </c>
      <c r="C23" s="103">
        <v>0</v>
      </c>
    </row>
    <row r="24" spans="1:3" x14ac:dyDescent="0.2">
      <c r="A24" s="104" t="s">
        <v>511</v>
      </c>
      <c r="B24" s="105" t="s">
        <v>512</v>
      </c>
      <c r="C24" s="103">
        <v>0</v>
      </c>
    </row>
    <row r="25" spans="1:3" x14ac:dyDescent="0.2">
      <c r="A25" s="104" t="s">
        <v>513</v>
      </c>
      <c r="B25" s="105" t="s">
        <v>514</v>
      </c>
      <c r="C25" s="103">
        <v>0</v>
      </c>
    </row>
    <row r="26" spans="1:3" x14ac:dyDescent="0.2">
      <c r="A26" s="104" t="s">
        <v>515</v>
      </c>
      <c r="B26" s="105" t="s">
        <v>516</v>
      </c>
      <c r="C26" s="103">
        <v>0</v>
      </c>
    </row>
    <row r="27" spans="1:3" x14ac:dyDescent="0.2">
      <c r="A27" s="104" t="s">
        <v>517</v>
      </c>
      <c r="B27" s="105" t="s">
        <v>518</v>
      </c>
      <c r="C27" s="103">
        <v>0</v>
      </c>
    </row>
    <row r="28" spans="1:3" x14ac:dyDescent="0.2">
      <c r="A28" s="104" t="s">
        <v>519</v>
      </c>
      <c r="B28" s="102" t="s">
        <v>520</v>
      </c>
      <c r="C28" s="103">
        <v>0</v>
      </c>
    </row>
    <row r="29" spans="1:3" x14ac:dyDescent="0.2">
      <c r="A29" s="106"/>
      <c r="B29" s="107"/>
      <c r="C29" s="108"/>
    </row>
    <row r="30" spans="1:3" x14ac:dyDescent="0.2">
      <c r="A30" s="109" t="s">
        <v>521</v>
      </c>
      <c r="B30" s="110"/>
      <c r="C30" s="111">
        <f>SUM(C31:C37)</f>
        <v>1582600.01</v>
      </c>
    </row>
    <row r="31" spans="1:3" x14ac:dyDescent="0.2">
      <c r="A31" s="104" t="s">
        <v>522</v>
      </c>
      <c r="B31" s="105" t="s">
        <v>408</v>
      </c>
      <c r="C31" s="103">
        <v>1582600.01</v>
      </c>
    </row>
    <row r="32" spans="1:3" x14ac:dyDescent="0.2">
      <c r="A32" s="104" t="s">
        <v>523</v>
      </c>
      <c r="B32" s="105" t="s">
        <v>417</v>
      </c>
      <c r="C32" s="103">
        <v>0</v>
      </c>
    </row>
    <row r="33" spans="1:3" x14ac:dyDescent="0.2">
      <c r="A33" s="104" t="s">
        <v>524</v>
      </c>
      <c r="B33" s="105" t="s">
        <v>420</v>
      </c>
      <c r="C33" s="103">
        <v>0</v>
      </c>
    </row>
    <row r="34" spans="1:3" x14ac:dyDescent="0.2">
      <c r="A34" s="104" t="s">
        <v>525</v>
      </c>
      <c r="B34" s="105" t="s">
        <v>526</v>
      </c>
      <c r="C34" s="103">
        <v>0</v>
      </c>
    </row>
    <row r="35" spans="1:3" x14ac:dyDescent="0.2">
      <c r="A35" s="104" t="s">
        <v>527</v>
      </c>
      <c r="B35" s="105" t="s">
        <v>528</v>
      </c>
      <c r="C35" s="103">
        <v>0</v>
      </c>
    </row>
    <row r="36" spans="1:3" x14ac:dyDescent="0.2">
      <c r="A36" s="104" t="s">
        <v>529</v>
      </c>
      <c r="B36" s="105" t="s">
        <v>428</v>
      </c>
      <c r="C36" s="103">
        <v>0</v>
      </c>
    </row>
    <row r="37" spans="1:3" x14ac:dyDescent="0.2">
      <c r="A37" s="104" t="s">
        <v>530</v>
      </c>
      <c r="B37" s="102" t="s">
        <v>531</v>
      </c>
      <c r="C37" s="112">
        <v>0</v>
      </c>
    </row>
    <row r="38" spans="1:3" x14ac:dyDescent="0.2">
      <c r="A38" s="98"/>
      <c r="B38" s="113"/>
      <c r="C38" s="114"/>
    </row>
    <row r="39" spans="1:3" x14ac:dyDescent="0.2">
      <c r="A39" s="115" t="s">
        <v>532</v>
      </c>
      <c r="B39" s="73"/>
      <c r="C39" s="74">
        <f>C5-C7+C30</f>
        <v>78096157.110000014</v>
      </c>
    </row>
    <row r="40" spans="1:3" x14ac:dyDescent="0.2">
      <c r="C40" s="122"/>
    </row>
  </sheetData>
  <mergeCells count="4">
    <mergeCell ref="A1:C1"/>
    <mergeCell ref="A2:C2"/>
    <mergeCell ref="A3:C3"/>
    <mergeCell ref="A4:C4"/>
  </mergeCell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60" customWidth="1"/>
    <col min="2" max="2" width="68.5703125" style="60" bestFit="1" customWidth="1"/>
    <col min="3" max="3" width="17.42578125" style="60" bestFit="1" customWidth="1"/>
    <col min="4" max="5" width="23.7109375" style="60" bestFit="1" customWidth="1"/>
    <col min="6" max="6" width="19.28515625" style="60" customWidth="1"/>
    <col min="7" max="7" width="20.5703125" style="60" customWidth="1"/>
    <col min="8" max="10" width="20.28515625" style="60" customWidth="1"/>
    <col min="11" max="16384" width="9.140625" style="60"/>
  </cols>
  <sheetData>
    <row r="1" spans="1:10" x14ac:dyDescent="0.2">
      <c r="A1" s="830" t="s">
        <v>75</v>
      </c>
      <c r="B1" s="847"/>
      <c r="C1" s="847"/>
      <c r="D1" s="847"/>
      <c r="E1" s="847"/>
      <c r="F1" s="847"/>
      <c r="G1" s="58" t="s">
        <v>98</v>
      </c>
      <c r="H1" s="59">
        <v>2020</v>
      </c>
    </row>
    <row r="2" spans="1:10" x14ac:dyDescent="0.2">
      <c r="A2" s="830" t="s">
        <v>533</v>
      </c>
      <c r="B2" s="847"/>
      <c r="C2" s="847"/>
      <c r="D2" s="847"/>
      <c r="E2" s="847"/>
      <c r="F2" s="847"/>
      <c r="G2" s="58" t="s">
        <v>100</v>
      </c>
      <c r="H2" s="59" t="s">
        <v>441</v>
      </c>
    </row>
    <row r="3" spans="1:10" x14ac:dyDescent="0.2">
      <c r="A3" s="848" t="s">
        <v>582</v>
      </c>
      <c r="B3" s="849"/>
      <c r="C3" s="849"/>
      <c r="D3" s="849"/>
      <c r="E3" s="849"/>
      <c r="F3" s="849"/>
      <c r="G3" s="58" t="s">
        <v>102</v>
      </c>
      <c r="H3" s="59">
        <v>4</v>
      </c>
    </row>
    <row r="4" spans="1:10" x14ac:dyDescent="0.2">
      <c r="A4" s="61" t="s">
        <v>103</v>
      </c>
      <c r="B4" s="62"/>
      <c r="C4" s="62"/>
      <c r="D4" s="62"/>
      <c r="E4" s="62"/>
      <c r="F4" s="62"/>
      <c r="G4" s="62"/>
      <c r="H4" s="62"/>
    </row>
    <row r="7" spans="1:10" x14ac:dyDescent="0.2">
      <c r="A7" s="63" t="s">
        <v>105</v>
      </c>
      <c r="B7" s="63" t="s">
        <v>534</v>
      </c>
      <c r="C7" s="63" t="s">
        <v>465</v>
      </c>
      <c r="D7" s="63" t="s">
        <v>535</v>
      </c>
      <c r="E7" s="63" t="s">
        <v>536</v>
      </c>
      <c r="F7" s="63" t="s">
        <v>464</v>
      </c>
      <c r="G7" s="63" t="s">
        <v>537</v>
      </c>
      <c r="H7" s="63" t="s">
        <v>538</v>
      </c>
      <c r="I7" s="63" t="s">
        <v>539</v>
      </c>
      <c r="J7" s="63" t="s">
        <v>540</v>
      </c>
    </row>
    <row r="8" spans="1:10" s="68" customFormat="1" x14ac:dyDescent="0.2">
      <c r="A8" s="67">
        <v>7000</v>
      </c>
      <c r="B8" s="68" t="s">
        <v>541</v>
      </c>
    </row>
    <row r="9" spans="1:10" x14ac:dyDescent="0.2">
      <c r="A9" s="60">
        <v>7110</v>
      </c>
      <c r="B9" s="60" t="s">
        <v>537</v>
      </c>
      <c r="C9" s="65">
        <v>0</v>
      </c>
      <c r="D9" s="65">
        <v>0</v>
      </c>
      <c r="E9" s="65">
        <v>0</v>
      </c>
      <c r="F9" s="65">
        <v>0</v>
      </c>
    </row>
    <row r="10" spans="1:10" x14ac:dyDescent="0.2">
      <c r="A10" s="60">
        <v>7120</v>
      </c>
      <c r="B10" s="60" t="s">
        <v>542</v>
      </c>
      <c r="C10" s="65">
        <v>0</v>
      </c>
      <c r="D10" s="65">
        <v>0</v>
      </c>
      <c r="E10" s="65">
        <v>0</v>
      </c>
      <c r="F10" s="65">
        <v>0</v>
      </c>
    </row>
    <row r="11" spans="1:10" x14ac:dyDescent="0.2">
      <c r="A11" s="60">
        <v>7130</v>
      </c>
      <c r="B11" s="60" t="s">
        <v>543</v>
      </c>
      <c r="C11" s="65">
        <v>0</v>
      </c>
      <c r="D11" s="65">
        <v>0</v>
      </c>
      <c r="E11" s="65">
        <v>0</v>
      </c>
      <c r="F11" s="65">
        <v>0</v>
      </c>
    </row>
    <row r="12" spans="1:10" x14ac:dyDescent="0.2">
      <c r="A12" s="60">
        <v>7140</v>
      </c>
      <c r="B12" s="60" t="s">
        <v>544</v>
      </c>
      <c r="C12" s="65">
        <v>0</v>
      </c>
      <c r="D12" s="65">
        <v>0</v>
      </c>
      <c r="E12" s="65">
        <v>0</v>
      </c>
      <c r="F12" s="65">
        <v>0</v>
      </c>
    </row>
    <row r="13" spans="1:10" x14ac:dyDescent="0.2">
      <c r="A13" s="60">
        <v>7150</v>
      </c>
      <c r="B13" s="60" t="s">
        <v>545</v>
      </c>
      <c r="C13" s="65">
        <v>0</v>
      </c>
      <c r="D13" s="65">
        <v>0</v>
      </c>
      <c r="E13" s="65">
        <v>0</v>
      </c>
      <c r="F13" s="65">
        <v>0</v>
      </c>
    </row>
    <row r="14" spans="1:10" x14ac:dyDescent="0.2">
      <c r="A14" s="60">
        <v>7160</v>
      </c>
      <c r="B14" s="60" t="s">
        <v>546</v>
      </c>
      <c r="C14" s="65">
        <v>0</v>
      </c>
      <c r="D14" s="65">
        <v>0</v>
      </c>
      <c r="E14" s="65">
        <v>0</v>
      </c>
      <c r="F14" s="65">
        <v>0</v>
      </c>
    </row>
    <row r="15" spans="1:10" x14ac:dyDescent="0.2">
      <c r="A15" s="60">
        <v>7210</v>
      </c>
      <c r="B15" s="60" t="s">
        <v>547</v>
      </c>
      <c r="C15" s="65">
        <v>0</v>
      </c>
      <c r="D15" s="65">
        <v>0</v>
      </c>
      <c r="E15" s="65">
        <v>0</v>
      </c>
      <c r="F15" s="65">
        <v>0</v>
      </c>
    </row>
    <row r="16" spans="1:10" x14ac:dyDescent="0.2">
      <c r="A16" s="60">
        <v>7220</v>
      </c>
      <c r="B16" s="60" t="s">
        <v>548</v>
      </c>
      <c r="C16" s="65">
        <v>0</v>
      </c>
      <c r="D16" s="65">
        <v>0</v>
      </c>
      <c r="E16" s="65">
        <v>0</v>
      </c>
      <c r="F16" s="65">
        <v>0</v>
      </c>
    </row>
    <row r="17" spans="1:6" x14ac:dyDescent="0.2">
      <c r="A17" s="60">
        <v>7230</v>
      </c>
      <c r="B17" s="60" t="s">
        <v>549</v>
      </c>
      <c r="C17" s="65">
        <v>0</v>
      </c>
      <c r="D17" s="65">
        <v>0</v>
      </c>
      <c r="E17" s="65">
        <v>0</v>
      </c>
      <c r="F17" s="65">
        <v>0</v>
      </c>
    </row>
    <row r="18" spans="1:6" x14ac:dyDescent="0.2">
      <c r="A18" s="60">
        <v>7240</v>
      </c>
      <c r="B18" s="60" t="s">
        <v>550</v>
      </c>
      <c r="C18" s="65">
        <v>0</v>
      </c>
      <c r="D18" s="65">
        <v>0</v>
      </c>
      <c r="E18" s="65">
        <v>0</v>
      </c>
      <c r="F18" s="65">
        <v>0</v>
      </c>
    </row>
    <row r="19" spans="1:6" x14ac:dyDescent="0.2">
      <c r="A19" s="60">
        <v>7250</v>
      </c>
      <c r="B19" s="60" t="s">
        <v>551</v>
      </c>
      <c r="C19" s="65">
        <v>0</v>
      </c>
      <c r="D19" s="65">
        <v>0</v>
      </c>
      <c r="E19" s="65">
        <v>0</v>
      </c>
      <c r="F19" s="65">
        <v>0</v>
      </c>
    </row>
    <row r="20" spans="1:6" x14ac:dyDescent="0.2">
      <c r="A20" s="60">
        <v>7260</v>
      </c>
      <c r="B20" s="60" t="s">
        <v>552</v>
      </c>
      <c r="C20" s="65">
        <v>0</v>
      </c>
      <c r="D20" s="65">
        <v>0</v>
      </c>
      <c r="E20" s="65">
        <v>0</v>
      </c>
      <c r="F20" s="65">
        <v>0</v>
      </c>
    </row>
    <row r="21" spans="1:6" x14ac:dyDescent="0.2">
      <c r="A21" s="60">
        <v>7310</v>
      </c>
      <c r="B21" s="60" t="s">
        <v>553</v>
      </c>
      <c r="C21" s="65">
        <v>0</v>
      </c>
      <c r="D21" s="65">
        <v>0</v>
      </c>
      <c r="E21" s="65">
        <v>0</v>
      </c>
      <c r="F21" s="65">
        <v>0</v>
      </c>
    </row>
    <row r="22" spans="1:6" x14ac:dyDescent="0.2">
      <c r="A22" s="60">
        <v>7320</v>
      </c>
      <c r="B22" s="60" t="s">
        <v>554</v>
      </c>
      <c r="C22" s="65">
        <v>0</v>
      </c>
      <c r="D22" s="65">
        <v>0</v>
      </c>
      <c r="E22" s="65">
        <v>0</v>
      </c>
      <c r="F22" s="65">
        <v>0</v>
      </c>
    </row>
    <row r="23" spans="1:6" x14ac:dyDescent="0.2">
      <c r="A23" s="60">
        <v>7330</v>
      </c>
      <c r="B23" s="60" t="s">
        <v>555</v>
      </c>
      <c r="C23" s="65">
        <v>0</v>
      </c>
      <c r="D23" s="65">
        <v>0</v>
      </c>
      <c r="E23" s="65">
        <v>0</v>
      </c>
      <c r="F23" s="65">
        <v>0</v>
      </c>
    </row>
    <row r="24" spans="1:6" x14ac:dyDescent="0.2">
      <c r="A24" s="60">
        <v>7340</v>
      </c>
      <c r="B24" s="60" t="s">
        <v>556</v>
      </c>
      <c r="C24" s="65">
        <v>0</v>
      </c>
      <c r="D24" s="65">
        <v>0</v>
      </c>
      <c r="E24" s="65">
        <v>0</v>
      </c>
      <c r="F24" s="65">
        <v>0</v>
      </c>
    </row>
    <row r="25" spans="1:6" x14ac:dyDescent="0.2">
      <c r="A25" s="60">
        <v>7350</v>
      </c>
      <c r="B25" s="60" t="s">
        <v>557</v>
      </c>
      <c r="C25" s="65">
        <v>0</v>
      </c>
      <c r="D25" s="65">
        <v>0</v>
      </c>
      <c r="E25" s="65">
        <v>0</v>
      </c>
      <c r="F25" s="65">
        <v>0</v>
      </c>
    </row>
    <row r="26" spans="1:6" x14ac:dyDescent="0.2">
      <c r="A26" s="60">
        <v>7360</v>
      </c>
      <c r="B26" s="60" t="s">
        <v>558</v>
      </c>
      <c r="C26" s="65">
        <v>0</v>
      </c>
      <c r="D26" s="65">
        <v>0</v>
      </c>
      <c r="E26" s="65">
        <v>0</v>
      </c>
      <c r="F26" s="65">
        <v>0</v>
      </c>
    </row>
    <row r="27" spans="1:6" x14ac:dyDescent="0.2">
      <c r="A27" s="60">
        <v>7410</v>
      </c>
      <c r="B27" s="60" t="s">
        <v>559</v>
      </c>
      <c r="C27" s="65">
        <v>0</v>
      </c>
      <c r="D27" s="65">
        <v>0</v>
      </c>
      <c r="E27" s="65">
        <v>0</v>
      </c>
      <c r="F27" s="65">
        <v>0</v>
      </c>
    </row>
    <row r="28" spans="1:6" x14ac:dyDescent="0.2">
      <c r="A28" s="60">
        <v>7420</v>
      </c>
      <c r="B28" s="60" t="s">
        <v>560</v>
      </c>
      <c r="C28" s="65">
        <v>0</v>
      </c>
      <c r="D28" s="65">
        <v>0</v>
      </c>
      <c r="E28" s="65">
        <v>0</v>
      </c>
      <c r="F28" s="65">
        <v>0</v>
      </c>
    </row>
    <row r="29" spans="1:6" x14ac:dyDescent="0.2">
      <c r="A29" s="60">
        <v>7510</v>
      </c>
      <c r="B29" s="60" t="s">
        <v>561</v>
      </c>
      <c r="C29" s="65">
        <v>0</v>
      </c>
      <c r="D29" s="65">
        <v>0</v>
      </c>
      <c r="E29" s="65">
        <v>0</v>
      </c>
      <c r="F29" s="65">
        <v>0</v>
      </c>
    </row>
    <row r="30" spans="1:6" x14ac:dyDescent="0.2">
      <c r="A30" s="60">
        <v>7520</v>
      </c>
      <c r="B30" s="60" t="s">
        <v>562</v>
      </c>
      <c r="C30" s="65">
        <v>0</v>
      </c>
      <c r="D30" s="65">
        <v>0</v>
      </c>
      <c r="E30" s="65">
        <v>0</v>
      </c>
      <c r="F30" s="65">
        <v>0</v>
      </c>
    </row>
    <row r="31" spans="1:6" x14ac:dyDescent="0.2">
      <c r="A31" s="60">
        <v>7610</v>
      </c>
      <c r="B31" s="60" t="s">
        <v>563</v>
      </c>
      <c r="C31" s="65">
        <v>0</v>
      </c>
      <c r="D31" s="65">
        <v>0</v>
      </c>
      <c r="E31" s="65">
        <v>0</v>
      </c>
      <c r="F31" s="65">
        <v>0</v>
      </c>
    </row>
    <row r="32" spans="1:6" x14ac:dyDescent="0.2">
      <c r="A32" s="60">
        <v>7620</v>
      </c>
      <c r="B32" s="60" t="s">
        <v>564</v>
      </c>
      <c r="C32" s="65">
        <v>0</v>
      </c>
      <c r="D32" s="65">
        <v>0</v>
      </c>
      <c r="E32" s="65">
        <v>0</v>
      </c>
      <c r="F32" s="65">
        <v>0</v>
      </c>
    </row>
    <row r="33" spans="1:6" x14ac:dyDescent="0.2">
      <c r="A33" s="60">
        <v>7630</v>
      </c>
      <c r="B33" s="60" t="s">
        <v>565</v>
      </c>
      <c r="C33" s="65">
        <v>0</v>
      </c>
      <c r="D33" s="65">
        <v>0</v>
      </c>
      <c r="E33" s="65">
        <v>0</v>
      </c>
      <c r="F33" s="65">
        <v>0</v>
      </c>
    </row>
    <row r="34" spans="1:6" x14ac:dyDescent="0.2">
      <c r="A34" s="60">
        <v>7640</v>
      </c>
      <c r="B34" s="60" t="s">
        <v>566</v>
      </c>
      <c r="C34" s="65">
        <v>0</v>
      </c>
      <c r="D34" s="65">
        <v>0</v>
      </c>
      <c r="E34" s="65">
        <v>0</v>
      </c>
      <c r="F34" s="65">
        <v>0</v>
      </c>
    </row>
    <row r="35" spans="1:6" s="68" customFormat="1" x14ac:dyDescent="0.2">
      <c r="A35" s="67">
        <v>8000</v>
      </c>
      <c r="B35" s="68" t="s">
        <v>567</v>
      </c>
    </row>
    <row r="36" spans="1:6" x14ac:dyDescent="0.2">
      <c r="A36" s="60">
        <v>8110</v>
      </c>
      <c r="B36" s="60" t="s">
        <v>568</v>
      </c>
      <c r="C36" s="123" t="s">
        <v>685</v>
      </c>
      <c r="D36" s="123">
        <v>80583006</v>
      </c>
      <c r="E36" s="123" t="s">
        <v>685</v>
      </c>
      <c r="F36" s="123">
        <v>80583006</v>
      </c>
    </row>
    <row r="37" spans="1:6" x14ac:dyDescent="0.2">
      <c r="A37" s="60">
        <v>8120</v>
      </c>
      <c r="B37" s="60" t="s">
        <v>569</v>
      </c>
      <c r="C37" s="123" t="s">
        <v>685</v>
      </c>
      <c r="D37" s="123">
        <v>141159971.61000001</v>
      </c>
      <c r="E37" s="123">
        <v>141969241.44</v>
      </c>
      <c r="F37" s="123">
        <v>809269.83</v>
      </c>
    </row>
    <row r="38" spans="1:6" x14ac:dyDescent="0.2">
      <c r="A38" s="60">
        <v>8130</v>
      </c>
      <c r="B38" s="60" t="s">
        <v>570</v>
      </c>
      <c r="C38" s="123" t="s">
        <v>685</v>
      </c>
      <c r="D38" s="123">
        <v>61386235.439999998</v>
      </c>
      <c r="E38" s="123">
        <v>62397526.759999998</v>
      </c>
      <c r="F38" s="123">
        <v>1011291.32</v>
      </c>
    </row>
    <row r="39" spans="1:6" x14ac:dyDescent="0.2">
      <c r="A39" s="60">
        <v>8140</v>
      </c>
      <c r="B39" s="60" t="s">
        <v>571</v>
      </c>
      <c r="C39" s="123" t="s">
        <v>685</v>
      </c>
      <c r="D39" s="123">
        <v>78747244.849999994</v>
      </c>
      <c r="E39" s="123">
        <v>78762444.849999994</v>
      </c>
      <c r="F39" s="123">
        <v>15200</v>
      </c>
    </row>
    <row r="40" spans="1:6" x14ac:dyDescent="0.2">
      <c r="A40" s="60">
        <v>8150</v>
      </c>
      <c r="B40" s="60" t="s">
        <v>572</v>
      </c>
      <c r="C40" s="123" t="s">
        <v>685</v>
      </c>
      <c r="D40" s="123" t="s">
        <v>685</v>
      </c>
      <c r="E40" s="123">
        <v>78747244.849999994</v>
      </c>
      <c r="F40" s="123">
        <v>78747244.849999994</v>
      </c>
    </row>
    <row r="41" spans="1:6" x14ac:dyDescent="0.2">
      <c r="A41" s="60">
        <v>8210</v>
      </c>
      <c r="B41" s="60" t="s">
        <v>573</v>
      </c>
      <c r="C41" s="123" t="s">
        <v>685</v>
      </c>
      <c r="D41" s="123" t="s">
        <v>685</v>
      </c>
      <c r="E41" s="123">
        <v>80583006</v>
      </c>
      <c r="F41" s="123">
        <v>80583006</v>
      </c>
    </row>
    <row r="42" spans="1:6" x14ac:dyDescent="0.2">
      <c r="A42" s="60">
        <v>8220</v>
      </c>
      <c r="B42" s="60" t="s">
        <v>574</v>
      </c>
      <c r="C42" s="123" t="s">
        <v>685</v>
      </c>
      <c r="D42" s="123">
        <v>238203729.91999999</v>
      </c>
      <c r="E42" s="123">
        <v>236282596.13999999</v>
      </c>
      <c r="F42" s="123">
        <v>1921133.78</v>
      </c>
    </row>
    <row r="43" spans="1:6" x14ac:dyDescent="0.2">
      <c r="A43" s="60">
        <v>8230</v>
      </c>
      <c r="B43" s="60" t="s">
        <v>575</v>
      </c>
      <c r="C43" s="123" t="s">
        <v>685</v>
      </c>
      <c r="D43" s="123">
        <v>158632015.19</v>
      </c>
      <c r="E43" s="123">
        <v>157620723.91999999</v>
      </c>
      <c r="F43" s="123">
        <v>-1011291.27</v>
      </c>
    </row>
    <row r="44" spans="1:6" x14ac:dyDescent="0.2">
      <c r="A44" s="60">
        <v>8240</v>
      </c>
      <c r="B44" s="60" t="s">
        <v>576</v>
      </c>
      <c r="C44" s="123" t="s">
        <v>685</v>
      </c>
      <c r="D44" s="123">
        <v>77650580.950000003</v>
      </c>
      <c r="E44" s="123">
        <v>77650580.950000003</v>
      </c>
      <c r="F44" s="123">
        <v>0</v>
      </c>
    </row>
    <row r="45" spans="1:6" x14ac:dyDescent="0.2">
      <c r="A45" s="60">
        <v>8250</v>
      </c>
      <c r="B45" s="60" t="s">
        <v>577</v>
      </c>
      <c r="C45" s="123" t="s">
        <v>685</v>
      </c>
      <c r="D45" s="123">
        <v>77650580.950000003</v>
      </c>
      <c r="E45" s="123">
        <v>77340672.760000005</v>
      </c>
      <c r="F45" s="123">
        <v>309908.19</v>
      </c>
    </row>
    <row r="46" spans="1:6" x14ac:dyDescent="0.2">
      <c r="A46" s="60">
        <v>8260</v>
      </c>
      <c r="B46" s="60" t="s">
        <v>578</v>
      </c>
      <c r="C46" s="123" t="s">
        <v>685</v>
      </c>
      <c r="D46" s="123">
        <v>77340672.760000005</v>
      </c>
      <c r="E46" s="123">
        <v>77340672.760000005</v>
      </c>
      <c r="F46" s="123">
        <v>0</v>
      </c>
    </row>
    <row r="47" spans="1:6" x14ac:dyDescent="0.2">
      <c r="A47" s="60">
        <v>8270</v>
      </c>
      <c r="B47" s="60" t="s">
        <v>579</v>
      </c>
      <c r="C47" s="123" t="s">
        <v>685</v>
      </c>
      <c r="D47" s="123">
        <v>77340672.760000005</v>
      </c>
      <c r="E47" s="123">
        <v>0</v>
      </c>
      <c r="F47" s="123">
        <v>77340672.760000005</v>
      </c>
    </row>
  </sheetData>
  <mergeCells count="3">
    <mergeCell ref="A1:F1"/>
    <mergeCell ref="A2:F2"/>
    <mergeCell ref="A3:F3"/>
  </mergeCells>
  <pageMargins left="0.7" right="0.7" top="0.75" bottom="0.75" header="0.3" footer="0.3"/>
  <pageSetup paperSize="9" scale="53"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8" style="41" customWidth="1"/>
    <col min="6" max="6" width="22.7109375" style="41" customWidth="1"/>
    <col min="7" max="8" width="16.7109375" style="41" customWidth="1"/>
    <col min="9" max="16384" width="9.140625" style="41"/>
  </cols>
  <sheetData>
    <row r="1" spans="1:8" s="38" customFormat="1" x14ac:dyDescent="0.25">
      <c r="A1" s="828" t="s">
        <v>1640</v>
      </c>
      <c r="B1" s="829"/>
      <c r="C1" s="829"/>
      <c r="D1" s="829"/>
      <c r="E1" s="829"/>
      <c r="F1" s="829"/>
      <c r="G1" s="36" t="s">
        <v>98</v>
      </c>
      <c r="H1" s="37">
        <v>2020</v>
      </c>
    </row>
    <row r="2" spans="1:8" s="38" customFormat="1" x14ac:dyDescent="0.25">
      <c r="A2" s="828" t="s">
        <v>99</v>
      </c>
      <c r="B2" s="829"/>
      <c r="C2" s="829"/>
      <c r="D2" s="829"/>
      <c r="E2" s="829"/>
      <c r="F2" s="829"/>
      <c r="G2" s="36" t="s">
        <v>100</v>
      </c>
      <c r="H2" s="37" t="s">
        <v>1641</v>
      </c>
    </row>
    <row r="3" spans="1:8" s="38" customFormat="1" x14ac:dyDescent="0.25">
      <c r="A3" s="828" t="s">
        <v>1642</v>
      </c>
      <c r="B3" s="829"/>
      <c r="C3" s="829"/>
      <c r="D3" s="829"/>
      <c r="E3" s="829"/>
      <c r="F3" s="829"/>
      <c r="G3" s="36" t="s">
        <v>102</v>
      </c>
      <c r="H3" s="37">
        <v>4</v>
      </c>
    </row>
    <row r="4" spans="1:8" x14ac:dyDescent="0.2">
      <c r="A4" s="39" t="s">
        <v>103</v>
      </c>
      <c r="B4" s="40"/>
      <c r="C4" s="40"/>
      <c r="D4" s="40"/>
      <c r="E4" s="40"/>
      <c r="F4" s="40"/>
      <c r="G4" s="40"/>
      <c r="H4" s="40"/>
    </row>
    <row r="6" spans="1:8" x14ac:dyDescent="0.2">
      <c r="A6" s="40" t="s">
        <v>104</v>
      </c>
      <c r="B6" s="40"/>
      <c r="C6" s="40"/>
      <c r="D6" s="40"/>
      <c r="E6" s="40"/>
      <c r="F6" s="40"/>
      <c r="G6" s="40"/>
      <c r="H6" s="40"/>
    </row>
    <row r="7" spans="1:8" x14ac:dyDescent="0.2">
      <c r="A7" s="42" t="s">
        <v>105</v>
      </c>
      <c r="B7" s="42" t="s">
        <v>106</v>
      </c>
      <c r="C7" s="42" t="s">
        <v>107</v>
      </c>
      <c r="D7" s="42" t="s">
        <v>108</v>
      </c>
      <c r="E7" s="42"/>
      <c r="F7" s="42"/>
      <c r="G7" s="42"/>
      <c r="H7" s="42"/>
    </row>
    <row r="8" spans="1:8" x14ac:dyDescent="0.2">
      <c r="A8" s="43">
        <v>1114</v>
      </c>
      <c r="B8" s="41" t="s">
        <v>109</v>
      </c>
      <c r="C8" s="44">
        <v>1331748.6599999999</v>
      </c>
      <c r="D8" s="41" t="s">
        <v>1634</v>
      </c>
    </row>
    <row r="9" spans="1:8" x14ac:dyDescent="0.2">
      <c r="A9" s="43">
        <v>1115</v>
      </c>
      <c r="B9" s="41" t="s">
        <v>110</v>
      </c>
      <c r="C9" s="44">
        <v>0</v>
      </c>
    </row>
    <row r="10" spans="1:8" x14ac:dyDescent="0.2">
      <c r="A10" s="43">
        <v>1121</v>
      </c>
      <c r="B10" s="41" t="s">
        <v>111</v>
      </c>
      <c r="C10" s="44">
        <v>0</v>
      </c>
    </row>
    <row r="11" spans="1:8" x14ac:dyDescent="0.2">
      <c r="A11" s="43">
        <v>1211</v>
      </c>
      <c r="B11" s="41" t="s">
        <v>112</v>
      </c>
      <c r="C11" s="44">
        <v>0</v>
      </c>
    </row>
    <row r="13" spans="1:8" x14ac:dyDescent="0.2">
      <c r="A13" s="40" t="s">
        <v>113</v>
      </c>
      <c r="B13" s="40"/>
      <c r="C13" s="40"/>
      <c r="D13" s="40"/>
      <c r="E13" s="40"/>
      <c r="F13" s="40"/>
      <c r="G13" s="40"/>
      <c r="H13" s="40"/>
    </row>
    <row r="14" spans="1:8" x14ac:dyDescent="0.2">
      <c r="A14" s="42" t="s">
        <v>105</v>
      </c>
      <c r="B14" s="42" t="s">
        <v>106</v>
      </c>
      <c r="C14" s="42" t="s">
        <v>107</v>
      </c>
      <c r="D14" s="42">
        <v>2019</v>
      </c>
      <c r="E14" s="42">
        <v>2018</v>
      </c>
      <c r="F14" s="42">
        <v>2017</v>
      </c>
      <c r="G14" s="42">
        <v>2016</v>
      </c>
      <c r="H14" s="42" t="s">
        <v>114</v>
      </c>
    </row>
    <row r="15" spans="1:8" x14ac:dyDescent="0.2">
      <c r="A15" s="43">
        <v>1122</v>
      </c>
      <c r="B15" s="41" t="s">
        <v>115</v>
      </c>
      <c r="C15" s="44">
        <v>0</v>
      </c>
      <c r="D15" s="44">
        <v>0</v>
      </c>
      <c r="E15" s="44">
        <v>0</v>
      </c>
      <c r="F15" s="44">
        <v>0</v>
      </c>
      <c r="G15" s="44">
        <v>0</v>
      </c>
    </row>
    <row r="16" spans="1:8" x14ac:dyDescent="0.2">
      <c r="A16" s="43">
        <v>1124</v>
      </c>
      <c r="B16" s="41" t="s">
        <v>116</v>
      </c>
      <c r="C16" s="44">
        <v>0</v>
      </c>
      <c r="D16" s="44">
        <v>0</v>
      </c>
      <c r="E16" s="44">
        <v>0</v>
      </c>
      <c r="F16" s="44">
        <v>0</v>
      </c>
      <c r="G16" s="44">
        <v>0</v>
      </c>
    </row>
    <row r="18" spans="1:8" x14ac:dyDescent="0.2">
      <c r="A18" s="40" t="s">
        <v>117</v>
      </c>
      <c r="B18" s="40"/>
      <c r="C18" s="40"/>
      <c r="D18" s="40"/>
      <c r="E18" s="40"/>
      <c r="F18" s="40"/>
      <c r="G18" s="40"/>
      <c r="H18" s="40"/>
    </row>
    <row r="19" spans="1:8" x14ac:dyDescent="0.2">
      <c r="A19" s="42" t="s">
        <v>105</v>
      </c>
      <c r="B19" s="42" t="s">
        <v>106</v>
      </c>
      <c r="C19" s="42" t="s">
        <v>107</v>
      </c>
      <c r="D19" s="42" t="s">
        <v>118</v>
      </c>
      <c r="E19" s="42" t="s">
        <v>119</v>
      </c>
      <c r="F19" s="42" t="s">
        <v>120</v>
      </c>
      <c r="G19" s="42" t="s">
        <v>121</v>
      </c>
      <c r="H19" s="42" t="s">
        <v>122</v>
      </c>
    </row>
    <row r="20" spans="1:8" x14ac:dyDescent="0.2">
      <c r="A20" s="43">
        <v>1123</v>
      </c>
      <c r="B20" s="41" t="s">
        <v>123</v>
      </c>
      <c r="C20" s="44">
        <v>572</v>
      </c>
      <c r="D20" s="44">
        <v>0</v>
      </c>
      <c r="E20" s="44">
        <v>0</v>
      </c>
      <c r="F20" s="44">
        <v>0</v>
      </c>
      <c r="G20" s="44">
        <v>0</v>
      </c>
    </row>
    <row r="21" spans="1:8" x14ac:dyDescent="0.2">
      <c r="A21" s="43">
        <v>1125</v>
      </c>
      <c r="B21" s="41" t="s">
        <v>124</v>
      </c>
      <c r="C21" s="44">
        <v>0</v>
      </c>
      <c r="D21" s="44">
        <v>0</v>
      </c>
      <c r="E21" s="44">
        <v>0</v>
      </c>
      <c r="F21" s="44">
        <v>0</v>
      </c>
      <c r="G21" s="44">
        <v>0</v>
      </c>
    </row>
    <row r="22" spans="1:8" x14ac:dyDescent="0.2">
      <c r="A22" s="45">
        <v>1126</v>
      </c>
      <c r="B22" s="46" t="s">
        <v>125</v>
      </c>
      <c r="C22" s="44">
        <v>0</v>
      </c>
      <c r="D22" s="44">
        <v>0</v>
      </c>
      <c r="E22" s="44">
        <v>0</v>
      </c>
      <c r="F22" s="44">
        <v>0</v>
      </c>
      <c r="G22" s="44">
        <v>0</v>
      </c>
    </row>
    <row r="23" spans="1:8" x14ac:dyDescent="0.2">
      <c r="A23" s="45">
        <v>1129</v>
      </c>
      <c r="B23" s="46" t="s">
        <v>126</v>
      </c>
      <c r="C23" s="44">
        <v>0</v>
      </c>
      <c r="D23" s="44">
        <v>0</v>
      </c>
      <c r="E23" s="44">
        <v>0</v>
      </c>
      <c r="F23" s="44">
        <v>0</v>
      </c>
      <c r="G23" s="44">
        <v>0</v>
      </c>
    </row>
    <row r="24" spans="1:8" x14ac:dyDescent="0.2">
      <c r="A24" s="43">
        <v>1131</v>
      </c>
      <c r="B24" s="41" t="s">
        <v>127</v>
      </c>
      <c r="C24" s="44">
        <v>0</v>
      </c>
      <c r="D24" s="44">
        <v>0</v>
      </c>
      <c r="E24" s="44">
        <v>0</v>
      </c>
      <c r="F24" s="44">
        <v>0</v>
      </c>
      <c r="G24" s="44">
        <v>0</v>
      </c>
    </row>
    <row r="25" spans="1:8" x14ac:dyDescent="0.2">
      <c r="A25" s="43">
        <v>1132</v>
      </c>
      <c r="B25" s="41" t="s">
        <v>128</v>
      </c>
      <c r="C25" s="44">
        <v>0</v>
      </c>
      <c r="D25" s="44">
        <v>0</v>
      </c>
      <c r="E25" s="44">
        <v>0</v>
      </c>
      <c r="F25" s="44">
        <v>0</v>
      </c>
      <c r="G25" s="44">
        <v>0</v>
      </c>
    </row>
    <row r="26" spans="1:8" x14ac:dyDescent="0.2">
      <c r="A26" s="43">
        <v>1133</v>
      </c>
      <c r="B26" s="41" t="s">
        <v>129</v>
      </c>
      <c r="C26" s="44">
        <v>0</v>
      </c>
      <c r="D26" s="44">
        <v>0</v>
      </c>
      <c r="E26" s="44">
        <v>0</v>
      </c>
      <c r="F26" s="44">
        <v>0</v>
      </c>
      <c r="G26" s="44">
        <v>0</v>
      </c>
    </row>
    <row r="27" spans="1:8" x14ac:dyDescent="0.2">
      <c r="A27" s="43">
        <v>1134</v>
      </c>
      <c r="B27" s="41" t="s">
        <v>130</v>
      </c>
      <c r="C27" s="44">
        <v>0</v>
      </c>
      <c r="D27" s="44">
        <v>0</v>
      </c>
      <c r="E27" s="44">
        <v>0</v>
      </c>
      <c r="F27" s="44">
        <v>0</v>
      </c>
      <c r="G27" s="44">
        <v>0</v>
      </c>
    </row>
    <row r="28" spans="1:8" x14ac:dyDescent="0.2">
      <c r="A28" s="43">
        <v>1139</v>
      </c>
      <c r="B28" s="41" t="s">
        <v>131</v>
      </c>
      <c r="C28" s="44">
        <v>0</v>
      </c>
      <c r="D28" s="44">
        <v>0</v>
      </c>
      <c r="E28" s="44">
        <v>0</v>
      </c>
      <c r="F28" s="44">
        <v>0</v>
      </c>
      <c r="G28" s="44">
        <v>0</v>
      </c>
    </row>
    <row r="30" spans="1:8" x14ac:dyDescent="0.2">
      <c r="A30" s="40" t="s">
        <v>132</v>
      </c>
      <c r="B30" s="40"/>
      <c r="C30" s="40"/>
      <c r="D30" s="40"/>
      <c r="E30" s="40"/>
      <c r="F30" s="40"/>
      <c r="G30" s="40"/>
      <c r="H30" s="40"/>
    </row>
    <row r="31" spans="1:8" x14ac:dyDescent="0.2">
      <c r="A31" s="42" t="s">
        <v>105</v>
      </c>
      <c r="B31" s="42" t="s">
        <v>106</v>
      </c>
      <c r="C31" s="42" t="s">
        <v>107</v>
      </c>
      <c r="D31" s="42" t="s">
        <v>133</v>
      </c>
      <c r="E31" s="42" t="s">
        <v>134</v>
      </c>
      <c r="F31" s="42" t="s">
        <v>135</v>
      </c>
      <c r="G31" s="42" t="s">
        <v>136</v>
      </c>
      <c r="H31" s="42"/>
    </row>
    <row r="32" spans="1:8" x14ac:dyDescent="0.2">
      <c r="A32" s="43">
        <v>1140</v>
      </c>
      <c r="B32" s="41" t="s">
        <v>137</v>
      </c>
      <c r="C32" s="44">
        <v>314397</v>
      </c>
    </row>
    <row r="33" spans="1:8" x14ac:dyDescent="0.2">
      <c r="A33" s="43">
        <v>1141</v>
      </c>
      <c r="B33" s="41" t="s">
        <v>138</v>
      </c>
      <c r="C33" s="44">
        <v>314397</v>
      </c>
      <c r="D33" s="41" t="s">
        <v>1635</v>
      </c>
      <c r="E33" s="41" t="s">
        <v>1636</v>
      </c>
      <c r="F33" s="41" t="s">
        <v>1637</v>
      </c>
      <c r="G33" s="41" t="s">
        <v>1638</v>
      </c>
    </row>
    <row r="34" spans="1:8" x14ac:dyDescent="0.2">
      <c r="A34" s="43">
        <v>1142</v>
      </c>
      <c r="B34" s="41" t="s">
        <v>139</v>
      </c>
      <c r="C34" s="44">
        <v>0</v>
      </c>
    </row>
    <row r="35" spans="1:8" x14ac:dyDescent="0.2">
      <c r="A35" s="43">
        <v>1143</v>
      </c>
      <c r="B35" s="41" t="s">
        <v>140</v>
      </c>
      <c r="C35" s="44">
        <v>0</v>
      </c>
    </row>
    <row r="36" spans="1:8" x14ac:dyDescent="0.2">
      <c r="A36" s="43">
        <v>1144</v>
      </c>
      <c r="B36" s="41" t="s">
        <v>141</v>
      </c>
      <c r="C36" s="44">
        <v>0</v>
      </c>
    </row>
    <row r="37" spans="1:8" x14ac:dyDescent="0.2">
      <c r="A37" s="43">
        <v>1145</v>
      </c>
      <c r="B37" s="41" t="s">
        <v>142</v>
      </c>
      <c r="C37" s="44">
        <v>0</v>
      </c>
    </row>
    <row r="39" spans="1:8" x14ac:dyDescent="0.2">
      <c r="A39" s="40" t="s">
        <v>143</v>
      </c>
      <c r="B39" s="40"/>
      <c r="C39" s="40"/>
      <c r="D39" s="40"/>
      <c r="E39" s="40"/>
      <c r="F39" s="40"/>
      <c r="G39" s="40"/>
      <c r="H39" s="40"/>
    </row>
    <row r="40" spans="1:8" x14ac:dyDescent="0.2">
      <c r="A40" s="42" t="s">
        <v>105</v>
      </c>
      <c r="B40" s="42" t="s">
        <v>106</v>
      </c>
      <c r="C40" s="42" t="s">
        <v>107</v>
      </c>
      <c r="D40" s="42" t="s">
        <v>144</v>
      </c>
      <c r="E40" s="42" t="s">
        <v>145</v>
      </c>
      <c r="F40" s="42" t="s">
        <v>146</v>
      </c>
      <c r="G40" s="42"/>
      <c r="H40" s="42"/>
    </row>
    <row r="41" spans="1:8" x14ac:dyDescent="0.2">
      <c r="A41" s="43">
        <v>1150</v>
      </c>
      <c r="B41" s="41" t="s">
        <v>147</v>
      </c>
      <c r="C41" s="44">
        <v>0</v>
      </c>
    </row>
    <row r="42" spans="1:8" x14ac:dyDescent="0.2">
      <c r="A42" s="43">
        <v>1151</v>
      </c>
      <c r="B42" s="41" t="s">
        <v>148</v>
      </c>
      <c r="C42" s="44">
        <v>0</v>
      </c>
    </row>
    <row r="44" spans="1:8" x14ac:dyDescent="0.2">
      <c r="A44" s="40" t="s">
        <v>149</v>
      </c>
      <c r="B44" s="40"/>
      <c r="C44" s="40"/>
      <c r="D44" s="40"/>
      <c r="E44" s="40"/>
      <c r="F44" s="40"/>
      <c r="G44" s="40"/>
      <c r="H44" s="40"/>
    </row>
    <row r="45" spans="1:8" x14ac:dyDescent="0.2">
      <c r="A45" s="42" t="s">
        <v>105</v>
      </c>
      <c r="B45" s="42" t="s">
        <v>106</v>
      </c>
      <c r="C45" s="42" t="s">
        <v>107</v>
      </c>
      <c r="D45" s="42" t="s">
        <v>108</v>
      </c>
      <c r="E45" s="42" t="s">
        <v>122</v>
      </c>
      <c r="F45" s="42"/>
      <c r="G45" s="42"/>
      <c r="H45" s="42"/>
    </row>
    <row r="46" spans="1:8" x14ac:dyDescent="0.2">
      <c r="A46" s="43">
        <v>1213</v>
      </c>
      <c r="B46" s="41" t="s">
        <v>150</v>
      </c>
      <c r="C46" s="44">
        <v>0</v>
      </c>
    </row>
    <row r="48" spans="1:8" x14ac:dyDescent="0.2">
      <c r="A48" s="40" t="s">
        <v>151</v>
      </c>
      <c r="B48" s="40"/>
      <c r="C48" s="40"/>
      <c r="D48" s="40"/>
      <c r="E48" s="40"/>
      <c r="F48" s="40"/>
      <c r="G48" s="40"/>
      <c r="H48" s="40"/>
    </row>
    <row r="49" spans="1:8" x14ac:dyDescent="0.2">
      <c r="A49" s="42" t="s">
        <v>105</v>
      </c>
      <c r="B49" s="42" t="s">
        <v>106</v>
      </c>
      <c r="C49" s="42" t="s">
        <v>107</v>
      </c>
      <c r="D49" s="42"/>
      <c r="E49" s="42"/>
      <c r="F49" s="42"/>
      <c r="G49" s="42"/>
      <c r="H49" s="42"/>
    </row>
    <row r="50" spans="1:8" x14ac:dyDescent="0.2">
      <c r="A50" s="43">
        <v>1214</v>
      </c>
      <c r="B50" s="41" t="s">
        <v>152</v>
      </c>
      <c r="C50" s="44">
        <v>0</v>
      </c>
    </row>
    <row r="52" spans="1:8" x14ac:dyDescent="0.2">
      <c r="A52" s="40" t="s">
        <v>153</v>
      </c>
      <c r="B52" s="40"/>
      <c r="C52" s="40"/>
      <c r="D52" s="40"/>
      <c r="E52" s="40"/>
      <c r="F52" s="40"/>
      <c r="G52" s="40"/>
      <c r="H52" s="40"/>
    </row>
    <row r="53" spans="1:8" x14ac:dyDescent="0.2">
      <c r="A53" s="42" t="s">
        <v>105</v>
      </c>
      <c r="B53" s="42" t="s">
        <v>106</v>
      </c>
      <c r="C53" s="42" t="s">
        <v>107</v>
      </c>
      <c r="D53" s="42" t="s">
        <v>154</v>
      </c>
      <c r="E53" s="42" t="s">
        <v>155</v>
      </c>
      <c r="F53" s="42" t="s">
        <v>144</v>
      </c>
      <c r="G53" s="42" t="s">
        <v>156</v>
      </c>
      <c r="H53" s="42" t="s">
        <v>157</v>
      </c>
    </row>
    <row r="54" spans="1:8" x14ac:dyDescent="0.2">
      <c r="A54" s="43">
        <v>1230</v>
      </c>
      <c r="B54" s="41" t="s">
        <v>158</v>
      </c>
      <c r="C54" s="44">
        <v>0</v>
      </c>
      <c r="D54" s="44">
        <v>0</v>
      </c>
      <c r="E54" s="44">
        <v>0</v>
      </c>
    </row>
    <row r="55" spans="1:8" x14ac:dyDescent="0.2">
      <c r="A55" s="43">
        <v>1231</v>
      </c>
      <c r="B55" s="41" t="s">
        <v>159</v>
      </c>
      <c r="C55" s="44">
        <v>0</v>
      </c>
      <c r="D55" s="44">
        <v>0</v>
      </c>
      <c r="E55" s="44">
        <v>0</v>
      </c>
    </row>
    <row r="56" spans="1:8" x14ac:dyDescent="0.2">
      <c r="A56" s="43">
        <v>1232</v>
      </c>
      <c r="B56" s="41" t="s">
        <v>160</v>
      </c>
      <c r="C56" s="44">
        <v>0</v>
      </c>
      <c r="D56" s="44">
        <v>0</v>
      </c>
      <c r="E56" s="44">
        <v>0</v>
      </c>
    </row>
    <row r="57" spans="1:8" x14ac:dyDescent="0.2">
      <c r="A57" s="43">
        <v>1233</v>
      </c>
      <c r="B57" s="41" t="s">
        <v>161</v>
      </c>
      <c r="C57" s="44">
        <v>0</v>
      </c>
      <c r="D57" s="44">
        <v>0</v>
      </c>
      <c r="E57" s="44">
        <v>0</v>
      </c>
    </row>
    <row r="58" spans="1:8" x14ac:dyDescent="0.2">
      <c r="A58" s="43">
        <v>1234</v>
      </c>
      <c r="B58" s="41" t="s">
        <v>162</v>
      </c>
      <c r="C58" s="44">
        <v>0</v>
      </c>
      <c r="D58" s="44">
        <v>0</v>
      </c>
      <c r="E58" s="44">
        <v>0</v>
      </c>
    </row>
    <row r="59" spans="1:8" x14ac:dyDescent="0.2">
      <c r="A59" s="43">
        <v>1235</v>
      </c>
      <c r="B59" s="41" t="s">
        <v>163</v>
      </c>
      <c r="C59" s="44">
        <v>0</v>
      </c>
      <c r="D59" s="44">
        <v>0</v>
      </c>
      <c r="E59" s="44">
        <v>0</v>
      </c>
    </row>
    <row r="60" spans="1:8" x14ac:dyDescent="0.2">
      <c r="A60" s="43">
        <v>1236</v>
      </c>
      <c r="B60" s="41" t="s">
        <v>164</v>
      </c>
      <c r="C60" s="44">
        <v>0</v>
      </c>
      <c r="D60" s="44">
        <v>0</v>
      </c>
      <c r="E60" s="44">
        <v>0</v>
      </c>
    </row>
    <row r="61" spans="1:8" x14ac:dyDescent="0.2">
      <c r="A61" s="43">
        <v>1239</v>
      </c>
      <c r="B61" s="41" t="s">
        <v>165</v>
      </c>
      <c r="C61" s="44">
        <v>0</v>
      </c>
      <c r="D61" s="44">
        <v>0</v>
      </c>
      <c r="E61" s="44">
        <v>0</v>
      </c>
    </row>
    <row r="62" spans="1:8" x14ac:dyDescent="0.2">
      <c r="A62" s="43">
        <v>1240</v>
      </c>
      <c r="B62" s="41" t="s">
        <v>166</v>
      </c>
      <c r="C62" s="44">
        <v>7212738.8099999996</v>
      </c>
      <c r="D62" s="44">
        <v>73095.239999999991</v>
      </c>
      <c r="E62" s="44">
        <v>-701831.83000000007</v>
      </c>
    </row>
    <row r="63" spans="1:8" x14ac:dyDescent="0.2">
      <c r="A63" s="43">
        <v>1241</v>
      </c>
      <c r="B63" s="41" t="s">
        <v>167</v>
      </c>
      <c r="C63" s="44">
        <v>692207.65</v>
      </c>
      <c r="D63" s="44">
        <v>62822.879999999997</v>
      </c>
      <c r="E63" s="44">
        <v>-599379.17000000004</v>
      </c>
      <c r="F63" s="41" t="s">
        <v>1639</v>
      </c>
    </row>
    <row r="64" spans="1:8" x14ac:dyDescent="0.2">
      <c r="A64" s="43">
        <v>1242</v>
      </c>
      <c r="B64" s="41" t="s">
        <v>168</v>
      </c>
      <c r="C64" s="44">
        <v>0</v>
      </c>
      <c r="D64" s="44">
        <v>0</v>
      </c>
      <c r="E64" s="44">
        <v>0</v>
      </c>
    </row>
    <row r="65" spans="1:8" x14ac:dyDescent="0.2">
      <c r="A65" s="43">
        <v>1243</v>
      </c>
      <c r="B65" s="41" t="s">
        <v>169</v>
      </c>
      <c r="C65" s="44">
        <v>0</v>
      </c>
      <c r="D65" s="44">
        <v>0</v>
      </c>
      <c r="E65" s="44">
        <v>0</v>
      </c>
    </row>
    <row r="66" spans="1:8" x14ac:dyDescent="0.2">
      <c r="A66" s="43">
        <v>1244</v>
      </c>
      <c r="B66" s="41" t="s">
        <v>170</v>
      </c>
      <c r="C66" s="44">
        <v>0</v>
      </c>
      <c r="D66" s="44">
        <v>0</v>
      </c>
      <c r="E66" s="44">
        <v>0</v>
      </c>
    </row>
    <row r="67" spans="1:8" x14ac:dyDescent="0.2">
      <c r="A67" s="43">
        <v>1245</v>
      </c>
      <c r="B67" s="41" t="s">
        <v>171</v>
      </c>
      <c r="C67" s="44">
        <v>83777.11</v>
      </c>
      <c r="D67" s="44">
        <v>0</v>
      </c>
      <c r="E67" s="44">
        <v>-71651.039999999994</v>
      </c>
      <c r="F67" s="41" t="s">
        <v>1639</v>
      </c>
    </row>
    <row r="68" spans="1:8" x14ac:dyDescent="0.2">
      <c r="A68" s="43">
        <v>1246</v>
      </c>
      <c r="B68" s="41" t="s">
        <v>172</v>
      </c>
      <c r="C68" s="44">
        <v>107478.45</v>
      </c>
      <c r="D68" s="44">
        <v>10272.36</v>
      </c>
      <c r="E68" s="44">
        <v>-30801.62</v>
      </c>
      <c r="F68" s="41" t="s">
        <v>1639</v>
      </c>
    </row>
    <row r="69" spans="1:8" x14ac:dyDescent="0.2">
      <c r="A69" s="43">
        <v>1247</v>
      </c>
      <c r="B69" s="41" t="s">
        <v>173</v>
      </c>
      <c r="C69" s="44">
        <v>6329275.5999999996</v>
      </c>
      <c r="D69" s="44">
        <v>0</v>
      </c>
      <c r="E69" s="44">
        <v>0</v>
      </c>
    </row>
    <row r="70" spans="1:8" x14ac:dyDescent="0.2">
      <c r="A70" s="43">
        <v>1248</v>
      </c>
      <c r="B70" s="41" t="s">
        <v>174</v>
      </c>
      <c r="C70" s="44">
        <v>0</v>
      </c>
      <c r="D70" s="44">
        <v>0</v>
      </c>
      <c r="E70" s="44">
        <v>0</v>
      </c>
    </row>
    <row r="72" spans="1:8" x14ac:dyDescent="0.2">
      <c r="A72" s="40" t="s">
        <v>175</v>
      </c>
      <c r="B72" s="40"/>
      <c r="C72" s="40"/>
      <c r="D72" s="40"/>
      <c r="E72" s="40"/>
      <c r="F72" s="40"/>
      <c r="G72" s="40"/>
      <c r="H72" s="40"/>
    </row>
    <row r="73" spans="1:8" x14ac:dyDescent="0.2">
      <c r="A73" s="42" t="s">
        <v>105</v>
      </c>
      <c r="B73" s="42" t="s">
        <v>106</v>
      </c>
      <c r="C73" s="42" t="s">
        <v>107</v>
      </c>
      <c r="D73" s="42" t="s">
        <v>176</v>
      </c>
      <c r="E73" s="42" t="s">
        <v>177</v>
      </c>
      <c r="F73" s="42" t="s">
        <v>144</v>
      </c>
      <c r="G73" s="42" t="s">
        <v>156</v>
      </c>
      <c r="H73" s="42" t="s">
        <v>157</v>
      </c>
    </row>
    <row r="74" spans="1:8" x14ac:dyDescent="0.2">
      <c r="A74" s="43">
        <v>1250</v>
      </c>
      <c r="B74" s="41" t="s">
        <v>178</v>
      </c>
      <c r="C74" s="44">
        <v>411231.63</v>
      </c>
      <c r="D74" s="44">
        <v>118321.1</v>
      </c>
      <c r="E74" s="44">
        <v>-560617.14</v>
      </c>
    </row>
    <row r="75" spans="1:8" x14ac:dyDescent="0.2">
      <c r="A75" s="43">
        <v>1251</v>
      </c>
      <c r="B75" s="41" t="s">
        <v>179</v>
      </c>
      <c r="C75" s="44">
        <v>118320</v>
      </c>
      <c r="D75" s="44">
        <v>118321.1</v>
      </c>
      <c r="E75" s="44">
        <v>-560617.14</v>
      </c>
    </row>
    <row r="76" spans="1:8" x14ac:dyDescent="0.2">
      <c r="A76" s="43">
        <v>1252</v>
      </c>
      <c r="B76" s="41" t="s">
        <v>180</v>
      </c>
      <c r="C76" s="44">
        <v>0</v>
      </c>
      <c r="D76" s="44">
        <v>0</v>
      </c>
      <c r="E76" s="44">
        <v>0</v>
      </c>
    </row>
    <row r="77" spans="1:8" x14ac:dyDescent="0.2">
      <c r="A77" s="43">
        <v>1253</v>
      </c>
      <c r="B77" s="41" t="s">
        <v>181</v>
      </c>
      <c r="C77" s="44">
        <v>0</v>
      </c>
      <c r="D77" s="44">
        <v>0</v>
      </c>
      <c r="E77" s="44">
        <v>0</v>
      </c>
    </row>
    <row r="78" spans="1:8" x14ac:dyDescent="0.2">
      <c r="A78" s="43">
        <v>1254</v>
      </c>
      <c r="B78" s="41" t="s">
        <v>182</v>
      </c>
      <c r="C78" s="44">
        <v>0</v>
      </c>
      <c r="D78" s="44">
        <v>0</v>
      </c>
      <c r="E78" s="44">
        <v>0</v>
      </c>
    </row>
    <row r="79" spans="1:8" x14ac:dyDescent="0.2">
      <c r="A79" s="43">
        <v>1259</v>
      </c>
      <c r="B79" s="41" t="s">
        <v>183</v>
      </c>
      <c r="C79" s="44">
        <v>292911.63</v>
      </c>
      <c r="D79" s="44">
        <v>0</v>
      </c>
      <c r="E79" s="44">
        <v>0</v>
      </c>
    </row>
    <row r="80" spans="1:8" x14ac:dyDescent="0.2">
      <c r="A80" s="43">
        <v>1270</v>
      </c>
      <c r="B80" s="41" t="s">
        <v>184</v>
      </c>
      <c r="C80" s="44">
        <v>0</v>
      </c>
      <c r="D80" s="44">
        <v>0</v>
      </c>
      <c r="E80" s="44">
        <v>0</v>
      </c>
    </row>
    <row r="81" spans="1:8" x14ac:dyDescent="0.2">
      <c r="A81" s="43">
        <v>1271</v>
      </c>
      <c r="B81" s="41" t="s">
        <v>185</v>
      </c>
      <c r="C81" s="44">
        <v>0</v>
      </c>
      <c r="D81" s="44">
        <v>0</v>
      </c>
      <c r="E81" s="44">
        <v>0</v>
      </c>
    </row>
    <row r="82" spans="1:8" x14ac:dyDescent="0.2">
      <c r="A82" s="43">
        <v>1272</v>
      </c>
      <c r="B82" s="41" t="s">
        <v>186</v>
      </c>
      <c r="C82" s="44">
        <v>0</v>
      </c>
      <c r="D82" s="44">
        <v>0</v>
      </c>
      <c r="E82" s="44">
        <v>0</v>
      </c>
    </row>
    <row r="83" spans="1:8" x14ac:dyDescent="0.2">
      <c r="A83" s="43">
        <v>1273</v>
      </c>
      <c r="B83" s="41" t="s">
        <v>187</v>
      </c>
      <c r="C83" s="44">
        <v>0</v>
      </c>
      <c r="D83" s="44">
        <v>0</v>
      </c>
      <c r="E83" s="44">
        <v>0</v>
      </c>
    </row>
    <row r="84" spans="1:8" x14ac:dyDescent="0.2">
      <c r="A84" s="43">
        <v>1274</v>
      </c>
      <c r="B84" s="41" t="s">
        <v>188</v>
      </c>
      <c r="C84" s="44">
        <v>0</v>
      </c>
      <c r="D84" s="44">
        <v>0</v>
      </c>
      <c r="E84" s="44">
        <v>0</v>
      </c>
    </row>
    <row r="85" spans="1:8" x14ac:dyDescent="0.2">
      <c r="A85" s="43">
        <v>1275</v>
      </c>
      <c r="B85" s="41" t="s">
        <v>189</v>
      </c>
      <c r="C85" s="44">
        <v>0</v>
      </c>
      <c r="D85" s="44">
        <v>0</v>
      </c>
      <c r="E85" s="44">
        <v>0</v>
      </c>
    </row>
    <row r="86" spans="1:8" x14ac:dyDescent="0.2">
      <c r="A86" s="43">
        <v>1279</v>
      </c>
      <c r="B86" s="41" t="s">
        <v>190</v>
      </c>
      <c r="C86" s="44">
        <v>0</v>
      </c>
      <c r="D86" s="44">
        <v>0</v>
      </c>
      <c r="E86" s="44">
        <v>0</v>
      </c>
    </row>
    <row r="87" spans="1:8" x14ac:dyDescent="0.2">
      <c r="D87" s="44"/>
    </row>
    <row r="88" spans="1:8" x14ac:dyDescent="0.2">
      <c r="A88" s="40" t="s">
        <v>191</v>
      </c>
      <c r="B88" s="40"/>
      <c r="C88" s="40"/>
      <c r="D88" s="40"/>
      <c r="E88" s="40"/>
      <c r="F88" s="40"/>
      <c r="G88" s="40"/>
      <c r="H88" s="40"/>
    </row>
    <row r="89" spans="1:8" x14ac:dyDescent="0.2">
      <c r="A89" s="42" t="s">
        <v>105</v>
      </c>
      <c r="B89" s="42" t="s">
        <v>106</v>
      </c>
      <c r="C89" s="42" t="s">
        <v>107</v>
      </c>
      <c r="D89" s="42" t="s">
        <v>192</v>
      </c>
      <c r="E89" s="42"/>
      <c r="F89" s="42"/>
      <c r="G89" s="42"/>
      <c r="H89" s="42"/>
    </row>
    <row r="90" spans="1:8" x14ac:dyDescent="0.2">
      <c r="A90" s="43">
        <v>1160</v>
      </c>
      <c r="B90" s="41" t="s">
        <v>193</v>
      </c>
      <c r="C90" s="44">
        <v>0</v>
      </c>
    </row>
    <row r="91" spans="1:8" x14ac:dyDescent="0.2">
      <c r="A91" s="43">
        <v>1161</v>
      </c>
      <c r="B91" s="41" t="s">
        <v>194</v>
      </c>
      <c r="C91" s="44">
        <v>0</v>
      </c>
    </row>
    <row r="92" spans="1:8" x14ac:dyDescent="0.2">
      <c r="A92" s="43">
        <v>1162</v>
      </c>
      <c r="B92" s="41" t="s">
        <v>195</v>
      </c>
      <c r="C92" s="44">
        <v>0</v>
      </c>
      <c r="E92" s="44"/>
    </row>
    <row r="94" spans="1:8" x14ac:dyDescent="0.2">
      <c r="A94" s="40" t="s">
        <v>196</v>
      </c>
      <c r="B94" s="40"/>
      <c r="C94" s="40"/>
      <c r="D94" s="40"/>
      <c r="E94" s="40"/>
      <c r="F94" s="40"/>
      <c r="G94" s="40"/>
      <c r="H94" s="40"/>
    </row>
    <row r="95" spans="1:8" x14ac:dyDescent="0.2">
      <c r="A95" s="42" t="s">
        <v>105</v>
      </c>
      <c r="B95" s="42" t="s">
        <v>106</v>
      </c>
      <c r="C95" s="42" t="s">
        <v>107</v>
      </c>
      <c r="D95" s="42" t="s">
        <v>122</v>
      </c>
      <c r="E95" s="42"/>
      <c r="F95" s="42"/>
      <c r="G95" s="42"/>
      <c r="H95" s="42"/>
    </row>
    <row r="96" spans="1:8" x14ac:dyDescent="0.2">
      <c r="A96" s="43">
        <v>1290</v>
      </c>
      <c r="B96" s="41" t="s">
        <v>197</v>
      </c>
      <c r="C96" s="44">
        <v>0</v>
      </c>
    </row>
    <row r="97" spans="1:8" x14ac:dyDescent="0.2">
      <c r="A97" s="43">
        <v>1291</v>
      </c>
      <c r="B97" s="41" t="s">
        <v>198</v>
      </c>
      <c r="C97" s="44">
        <v>0</v>
      </c>
    </row>
    <row r="98" spans="1:8" x14ac:dyDescent="0.2">
      <c r="A98" s="43">
        <v>1292</v>
      </c>
      <c r="B98" s="41" t="s">
        <v>199</v>
      </c>
      <c r="C98" s="44">
        <v>0</v>
      </c>
    </row>
    <row r="99" spans="1:8" x14ac:dyDescent="0.2">
      <c r="A99" s="43">
        <v>1293</v>
      </c>
      <c r="B99" s="41" t="s">
        <v>200</v>
      </c>
      <c r="C99" s="44">
        <v>0</v>
      </c>
    </row>
    <row r="101" spans="1:8" x14ac:dyDescent="0.2">
      <c r="A101" s="40" t="s">
        <v>201</v>
      </c>
      <c r="B101" s="40"/>
      <c r="C101" s="40"/>
      <c r="D101" s="40"/>
      <c r="E101" s="40"/>
      <c r="F101" s="40"/>
      <c r="G101" s="40"/>
      <c r="H101" s="40"/>
    </row>
    <row r="102" spans="1:8" x14ac:dyDescent="0.2">
      <c r="A102" s="42" t="s">
        <v>105</v>
      </c>
      <c r="B102" s="42" t="s">
        <v>106</v>
      </c>
      <c r="C102" s="42" t="s">
        <v>107</v>
      </c>
      <c r="D102" s="42" t="s">
        <v>118</v>
      </c>
      <c r="E102" s="42" t="s">
        <v>119</v>
      </c>
      <c r="F102" s="42" t="s">
        <v>120</v>
      </c>
      <c r="G102" s="42" t="s">
        <v>202</v>
      </c>
      <c r="H102" s="42" t="s">
        <v>203</v>
      </c>
    </row>
    <row r="103" spans="1:8" x14ac:dyDescent="0.2">
      <c r="A103" s="43">
        <v>2110</v>
      </c>
      <c r="B103" s="41" t="s">
        <v>204</v>
      </c>
      <c r="C103" s="44">
        <v>405095.61</v>
      </c>
      <c r="D103" s="44">
        <v>0</v>
      </c>
      <c r="E103" s="44">
        <v>0</v>
      </c>
      <c r="F103" s="44">
        <v>0</v>
      </c>
      <c r="G103" s="44">
        <v>0</v>
      </c>
    </row>
    <row r="104" spans="1:8" x14ac:dyDescent="0.2">
      <c r="A104" s="43">
        <v>2111</v>
      </c>
      <c r="B104" s="41" t="s">
        <v>205</v>
      </c>
      <c r="C104" s="44">
        <v>0</v>
      </c>
      <c r="D104" s="44">
        <v>0</v>
      </c>
      <c r="E104" s="44">
        <v>0</v>
      </c>
      <c r="F104" s="44">
        <v>0</v>
      </c>
      <c r="G104" s="44">
        <v>0</v>
      </c>
    </row>
    <row r="105" spans="1:8" x14ac:dyDescent="0.2">
      <c r="A105" s="43">
        <v>2112</v>
      </c>
      <c r="B105" s="41" t="s">
        <v>206</v>
      </c>
      <c r="C105" s="44">
        <v>383856.37</v>
      </c>
      <c r="D105" s="44">
        <v>0</v>
      </c>
      <c r="E105" s="44">
        <v>0</v>
      </c>
      <c r="F105" s="44">
        <v>0</v>
      </c>
      <c r="G105" s="44">
        <v>0</v>
      </c>
    </row>
    <row r="106" spans="1:8" x14ac:dyDescent="0.2">
      <c r="A106" s="43">
        <v>2113</v>
      </c>
      <c r="B106" s="41" t="s">
        <v>207</v>
      </c>
      <c r="C106" s="44">
        <v>0</v>
      </c>
      <c r="D106" s="44">
        <v>0</v>
      </c>
      <c r="E106" s="44">
        <v>0</v>
      </c>
      <c r="F106" s="44">
        <v>0</v>
      </c>
      <c r="G106" s="44">
        <v>0</v>
      </c>
    </row>
    <row r="107" spans="1:8" x14ac:dyDescent="0.2">
      <c r="A107" s="43">
        <v>2114</v>
      </c>
      <c r="B107" s="41" t="s">
        <v>208</v>
      </c>
      <c r="C107" s="44">
        <v>0</v>
      </c>
      <c r="D107" s="44">
        <v>0</v>
      </c>
      <c r="E107" s="44">
        <v>0</v>
      </c>
      <c r="F107" s="44">
        <v>0</v>
      </c>
      <c r="G107" s="44">
        <v>0</v>
      </c>
    </row>
    <row r="108" spans="1:8" x14ac:dyDescent="0.2">
      <c r="A108" s="43">
        <v>2115</v>
      </c>
      <c r="B108" s="41" t="s">
        <v>209</v>
      </c>
      <c r="C108" s="44">
        <v>0</v>
      </c>
      <c r="D108" s="44">
        <v>0</v>
      </c>
      <c r="E108" s="44">
        <v>0</v>
      </c>
      <c r="F108" s="44">
        <v>0</v>
      </c>
      <c r="G108" s="44">
        <v>0</v>
      </c>
    </row>
    <row r="109" spans="1:8" x14ac:dyDescent="0.2">
      <c r="A109" s="43">
        <v>2116</v>
      </c>
      <c r="B109" s="41" t="s">
        <v>210</v>
      </c>
      <c r="C109" s="44">
        <v>0</v>
      </c>
      <c r="D109" s="44">
        <v>0</v>
      </c>
      <c r="E109" s="44">
        <v>0</v>
      </c>
      <c r="F109" s="44">
        <v>0</v>
      </c>
      <c r="G109" s="44">
        <v>0</v>
      </c>
    </row>
    <row r="110" spans="1:8" x14ac:dyDescent="0.2">
      <c r="A110" s="43">
        <v>2117</v>
      </c>
      <c r="B110" s="41" t="s">
        <v>211</v>
      </c>
      <c r="C110" s="44">
        <v>21239.24</v>
      </c>
      <c r="D110" s="44">
        <v>0</v>
      </c>
      <c r="E110" s="44">
        <v>0</v>
      </c>
      <c r="F110" s="44">
        <v>0</v>
      </c>
      <c r="G110" s="44">
        <v>0</v>
      </c>
    </row>
    <row r="111" spans="1:8" x14ac:dyDescent="0.2">
      <c r="A111" s="43">
        <v>2118</v>
      </c>
      <c r="B111" s="41" t="s">
        <v>212</v>
      </c>
      <c r="C111" s="44">
        <v>0</v>
      </c>
      <c r="D111" s="44">
        <v>0</v>
      </c>
      <c r="E111" s="44">
        <v>0</v>
      </c>
      <c r="F111" s="44">
        <v>0</v>
      </c>
      <c r="G111" s="44">
        <v>0</v>
      </c>
    </row>
    <row r="112" spans="1:8" x14ac:dyDescent="0.2">
      <c r="A112" s="43">
        <v>2119</v>
      </c>
      <c r="B112" s="41" t="s">
        <v>213</v>
      </c>
      <c r="C112" s="44">
        <v>0</v>
      </c>
      <c r="D112" s="44">
        <v>0</v>
      </c>
      <c r="E112" s="44">
        <v>0</v>
      </c>
      <c r="F112" s="44">
        <v>0</v>
      </c>
      <c r="G112" s="44">
        <v>0</v>
      </c>
    </row>
    <row r="113" spans="1:8" x14ac:dyDescent="0.2">
      <c r="A113" s="43">
        <v>2120</v>
      </c>
      <c r="B113" s="41" t="s">
        <v>214</v>
      </c>
      <c r="C113" s="44">
        <v>0</v>
      </c>
      <c r="D113" s="44">
        <v>0</v>
      </c>
      <c r="E113" s="44">
        <v>0</v>
      </c>
      <c r="F113" s="44">
        <v>0</v>
      </c>
      <c r="G113" s="44">
        <v>0</v>
      </c>
    </row>
    <row r="114" spans="1:8" x14ac:dyDescent="0.2">
      <c r="A114" s="43">
        <v>2121</v>
      </c>
      <c r="B114" s="41" t="s">
        <v>215</v>
      </c>
      <c r="C114" s="44">
        <v>0</v>
      </c>
      <c r="D114" s="44">
        <v>0</v>
      </c>
      <c r="E114" s="44">
        <v>0</v>
      </c>
      <c r="F114" s="44">
        <v>0</v>
      </c>
      <c r="G114" s="44">
        <v>0</v>
      </c>
    </row>
    <row r="115" spans="1:8" x14ac:dyDescent="0.2">
      <c r="A115" s="43">
        <v>2122</v>
      </c>
      <c r="B115" s="41" t="s">
        <v>216</v>
      </c>
      <c r="C115" s="44">
        <v>0</v>
      </c>
      <c r="D115" s="44">
        <v>0</v>
      </c>
      <c r="E115" s="44">
        <v>0</v>
      </c>
      <c r="F115" s="44">
        <v>0</v>
      </c>
      <c r="G115" s="44">
        <v>0</v>
      </c>
    </row>
    <row r="116" spans="1:8" x14ac:dyDescent="0.2">
      <c r="A116" s="43">
        <v>2129</v>
      </c>
      <c r="B116" s="41" t="s">
        <v>217</v>
      </c>
      <c r="C116" s="44">
        <v>0</v>
      </c>
      <c r="D116" s="44">
        <v>0</v>
      </c>
      <c r="E116" s="44">
        <v>0</v>
      </c>
      <c r="F116" s="44">
        <v>0</v>
      </c>
      <c r="G116" s="44">
        <v>0</v>
      </c>
    </row>
    <row r="118" spans="1:8" x14ac:dyDescent="0.2">
      <c r="A118" s="40" t="s">
        <v>218</v>
      </c>
      <c r="B118" s="40"/>
      <c r="C118" s="40"/>
      <c r="D118" s="40"/>
      <c r="E118" s="40"/>
      <c r="F118" s="40"/>
      <c r="G118" s="40"/>
      <c r="H118" s="40"/>
    </row>
    <row r="119" spans="1:8" x14ac:dyDescent="0.2">
      <c r="A119" s="42" t="s">
        <v>105</v>
      </c>
      <c r="B119" s="42" t="s">
        <v>106</v>
      </c>
      <c r="C119" s="42" t="s">
        <v>107</v>
      </c>
      <c r="D119" s="42" t="s">
        <v>219</v>
      </c>
      <c r="E119" s="42" t="s">
        <v>122</v>
      </c>
      <c r="F119" s="42"/>
      <c r="G119" s="42"/>
      <c r="H119" s="42"/>
    </row>
    <row r="120" spans="1:8" x14ac:dyDescent="0.2">
      <c r="A120" s="43">
        <v>2160</v>
      </c>
      <c r="B120" s="41" t="s">
        <v>220</v>
      </c>
      <c r="C120" s="44">
        <v>0</v>
      </c>
    </row>
    <row r="121" spans="1:8" x14ac:dyDescent="0.2">
      <c r="A121" s="43">
        <v>2161</v>
      </c>
      <c r="B121" s="41" t="s">
        <v>221</v>
      </c>
      <c r="C121" s="44">
        <v>0</v>
      </c>
    </row>
    <row r="122" spans="1:8" x14ac:dyDescent="0.2">
      <c r="A122" s="43">
        <v>2162</v>
      </c>
      <c r="B122" s="41" t="s">
        <v>222</v>
      </c>
      <c r="C122" s="44">
        <v>0</v>
      </c>
    </row>
    <row r="123" spans="1:8" x14ac:dyDescent="0.2">
      <c r="A123" s="43">
        <v>2163</v>
      </c>
      <c r="B123" s="41" t="s">
        <v>223</v>
      </c>
      <c r="C123" s="44">
        <v>0</v>
      </c>
    </row>
    <row r="124" spans="1:8" x14ac:dyDescent="0.2">
      <c r="A124" s="43">
        <v>2164</v>
      </c>
      <c r="B124" s="41" t="s">
        <v>224</v>
      </c>
      <c r="C124" s="44">
        <v>0</v>
      </c>
    </row>
    <row r="125" spans="1:8" x14ac:dyDescent="0.2">
      <c r="A125" s="43">
        <v>2165</v>
      </c>
      <c r="B125" s="41" t="s">
        <v>225</v>
      </c>
      <c r="C125" s="44">
        <v>0</v>
      </c>
    </row>
    <row r="126" spans="1:8" x14ac:dyDescent="0.2">
      <c r="A126" s="43">
        <v>2166</v>
      </c>
      <c r="B126" s="41" t="s">
        <v>226</v>
      </c>
      <c r="C126" s="44">
        <v>0</v>
      </c>
    </row>
    <row r="127" spans="1:8" x14ac:dyDescent="0.2">
      <c r="A127" s="43">
        <v>2250</v>
      </c>
      <c r="B127" s="41" t="s">
        <v>227</v>
      </c>
      <c r="C127" s="44">
        <v>0</v>
      </c>
    </row>
    <row r="128" spans="1:8" x14ac:dyDescent="0.2">
      <c r="A128" s="43">
        <v>2251</v>
      </c>
      <c r="B128" s="41" t="s">
        <v>228</v>
      </c>
      <c r="C128" s="44">
        <v>0</v>
      </c>
    </row>
    <row r="129" spans="1:8" x14ac:dyDescent="0.2">
      <c r="A129" s="43">
        <v>2252</v>
      </c>
      <c r="B129" s="41" t="s">
        <v>229</v>
      </c>
      <c r="C129" s="44">
        <v>0</v>
      </c>
    </row>
    <row r="130" spans="1:8" x14ac:dyDescent="0.2">
      <c r="A130" s="43">
        <v>2253</v>
      </c>
      <c r="B130" s="41" t="s">
        <v>230</v>
      </c>
      <c r="C130" s="44">
        <v>0</v>
      </c>
    </row>
    <row r="131" spans="1:8" x14ac:dyDescent="0.2">
      <c r="A131" s="43">
        <v>2254</v>
      </c>
      <c r="B131" s="41" t="s">
        <v>231</v>
      </c>
      <c r="C131" s="44">
        <v>0</v>
      </c>
    </row>
    <row r="132" spans="1:8" x14ac:dyDescent="0.2">
      <c r="A132" s="43">
        <v>2255</v>
      </c>
      <c r="B132" s="41" t="s">
        <v>232</v>
      </c>
      <c r="C132" s="44">
        <v>0</v>
      </c>
    </row>
    <row r="133" spans="1:8" x14ac:dyDescent="0.2">
      <c r="A133" s="43">
        <v>2256</v>
      </c>
      <c r="B133" s="41" t="s">
        <v>233</v>
      </c>
      <c r="C133" s="44">
        <v>0</v>
      </c>
    </row>
    <row r="135" spans="1:8" x14ac:dyDescent="0.2">
      <c r="A135" s="40" t="s">
        <v>234</v>
      </c>
      <c r="B135" s="40"/>
      <c r="C135" s="40"/>
      <c r="D135" s="40"/>
      <c r="E135" s="40"/>
      <c r="F135" s="40"/>
      <c r="G135" s="40"/>
      <c r="H135" s="40"/>
    </row>
    <row r="136" spans="1:8" x14ac:dyDescent="0.2">
      <c r="A136" s="47" t="s">
        <v>105</v>
      </c>
      <c r="B136" s="47" t="s">
        <v>106</v>
      </c>
      <c r="C136" s="47" t="s">
        <v>107</v>
      </c>
      <c r="D136" s="47" t="s">
        <v>219</v>
      </c>
      <c r="E136" s="47" t="s">
        <v>122</v>
      </c>
      <c r="F136" s="47"/>
      <c r="G136" s="47"/>
      <c r="H136" s="47"/>
    </row>
    <row r="137" spans="1:8" x14ac:dyDescent="0.2">
      <c r="A137" s="43">
        <v>2159</v>
      </c>
      <c r="B137" s="41" t="s">
        <v>235</v>
      </c>
      <c r="C137" s="44">
        <v>0</v>
      </c>
    </row>
    <row r="138" spans="1:8" x14ac:dyDescent="0.2">
      <c r="A138" s="43">
        <v>2199</v>
      </c>
      <c r="B138" s="41" t="s">
        <v>236</v>
      </c>
      <c r="C138" s="44">
        <v>0</v>
      </c>
    </row>
    <row r="139" spans="1:8" x14ac:dyDescent="0.2">
      <c r="A139" s="43">
        <v>2240</v>
      </c>
      <c r="B139" s="41" t="s">
        <v>237</v>
      </c>
      <c r="C139" s="44">
        <v>0</v>
      </c>
    </row>
    <row r="140" spans="1:8" x14ac:dyDescent="0.2">
      <c r="A140" s="43">
        <v>2241</v>
      </c>
      <c r="B140" s="41" t="s">
        <v>238</v>
      </c>
      <c r="C140" s="44">
        <v>0</v>
      </c>
    </row>
    <row r="141" spans="1:8" x14ac:dyDescent="0.2">
      <c r="A141" s="43">
        <v>2242</v>
      </c>
      <c r="B141" s="41" t="s">
        <v>239</v>
      </c>
      <c r="C141" s="44">
        <v>0</v>
      </c>
    </row>
    <row r="142" spans="1:8" x14ac:dyDescent="0.2">
      <c r="A142" s="43">
        <v>2249</v>
      </c>
      <c r="B142" s="41" t="s">
        <v>240</v>
      </c>
      <c r="C142" s="44">
        <v>0</v>
      </c>
    </row>
  </sheetData>
  <mergeCells count="3">
    <mergeCell ref="A1:F1"/>
    <mergeCell ref="A2:F2"/>
    <mergeCell ref="A3:F3"/>
  </mergeCells>
  <pageMargins left="0.70866141732283472" right="0.70866141732283472" top="0.74803149606299213" bottom="0.74803149606299213" header="0.31496062992125984" footer="0.31496062992125984"/>
  <pageSetup paperSize="9" scale="67"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16384" width="9.140625" style="41"/>
  </cols>
  <sheetData>
    <row r="1" spans="1:5" s="48" customFormat="1" x14ac:dyDescent="0.25">
      <c r="A1" s="809" t="s">
        <v>1640</v>
      </c>
      <c r="B1" s="809"/>
      <c r="C1" s="809"/>
      <c r="D1" s="36" t="s">
        <v>98</v>
      </c>
      <c r="E1" s="37">
        <v>2020</v>
      </c>
    </row>
    <row r="2" spans="1:5" s="38" customFormat="1" x14ac:dyDescent="0.25">
      <c r="A2" s="809" t="s">
        <v>242</v>
      </c>
      <c r="B2" s="809"/>
      <c r="C2" s="809"/>
      <c r="D2" s="36" t="s">
        <v>100</v>
      </c>
      <c r="E2" s="37" t="s">
        <v>1641</v>
      </c>
    </row>
    <row r="3" spans="1:5" s="38" customFormat="1" x14ac:dyDescent="0.25">
      <c r="A3" s="809" t="s">
        <v>1642</v>
      </c>
      <c r="B3" s="809"/>
      <c r="C3" s="809"/>
      <c r="D3" s="36" t="s">
        <v>102</v>
      </c>
      <c r="E3" s="37">
        <v>4</v>
      </c>
    </row>
    <row r="4" spans="1:5" x14ac:dyDescent="0.2">
      <c r="A4" s="39" t="s">
        <v>103</v>
      </c>
      <c r="B4" s="40"/>
      <c r="C4" s="40"/>
      <c r="D4" s="40"/>
      <c r="E4" s="40"/>
    </row>
    <row r="6" spans="1:5" x14ac:dyDescent="0.2">
      <c r="A6" s="49" t="s">
        <v>243</v>
      </c>
      <c r="B6" s="49"/>
      <c r="C6" s="49"/>
      <c r="D6" s="49"/>
      <c r="E6" s="49"/>
    </row>
    <row r="7" spans="1:5" x14ac:dyDescent="0.2">
      <c r="A7" s="50" t="s">
        <v>105</v>
      </c>
      <c r="B7" s="50" t="s">
        <v>106</v>
      </c>
      <c r="C7" s="50" t="s">
        <v>107</v>
      </c>
      <c r="D7" s="50" t="s">
        <v>244</v>
      </c>
      <c r="E7" s="50"/>
    </row>
    <row r="8" spans="1:5" x14ac:dyDescent="0.2">
      <c r="A8" s="51">
        <v>4100</v>
      </c>
      <c r="B8" s="52" t="s">
        <v>245</v>
      </c>
      <c r="C8" s="53">
        <v>1352</v>
      </c>
      <c r="D8" s="52"/>
      <c r="E8" s="54"/>
    </row>
    <row r="9" spans="1:5" x14ac:dyDescent="0.2">
      <c r="A9" s="51">
        <v>4110</v>
      </c>
      <c r="B9" s="52" t="s">
        <v>246</v>
      </c>
      <c r="C9" s="53">
        <v>0</v>
      </c>
      <c r="D9" s="52"/>
      <c r="E9" s="54"/>
    </row>
    <row r="10" spans="1:5" x14ac:dyDescent="0.2">
      <c r="A10" s="51">
        <v>4111</v>
      </c>
      <c r="B10" s="52" t="s">
        <v>247</v>
      </c>
      <c r="C10" s="53">
        <v>0</v>
      </c>
      <c r="D10" s="52"/>
      <c r="E10" s="54"/>
    </row>
    <row r="11" spans="1:5" x14ac:dyDescent="0.2">
      <c r="A11" s="51">
        <v>4112</v>
      </c>
      <c r="B11" s="52" t="s">
        <v>248</v>
      </c>
      <c r="C11" s="53">
        <v>0</v>
      </c>
      <c r="D11" s="52"/>
      <c r="E11" s="54"/>
    </row>
    <row r="12" spans="1:5" x14ac:dyDescent="0.2">
      <c r="A12" s="51">
        <v>4113</v>
      </c>
      <c r="B12" s="52" t="s">
        <v>249</v>
      </c>
      <c r="C12" s="53">
        <v>0</v>
      </c>
      <c r="D12" s="52"/>
      <c r="E12" s="54"/>
    </row>
    <row r="13" spans="1:5" x14ac:dyDescent="0.2">
      <c r="A13" s="51">
        <v>4114</v>
      </c>
      <c r="B13" s="52" t="s">
        <v>250</v>
      </c>
      <c r="C13" s="53">
        <v>0</v>
      </c>
      <c r="D13" s="52"/>
      <c r="E13" s="54"/>
    </row>
    <row r="14" spans="1:5" x14ac:dyDescent="0.2">
      <c r="A14" s="51">
        <v>4115</v>
      </c>
      <c r="B14" s="52" t="s">
        <v>251</v>
      </c>
      <c r="C14" s="53">
        <v>0</v>
      </c>
      <c r="D14" s="52"/>
      <c r="E14" s="54"/>
    </row>
    <row r="15" spans="1:5" x14ac:dyDescent="0.2">
      <c r="A15" s="51">
        <v>4116</v>
      </c>
      <c r="B15" s="52" t="s">
        <v>252</v>
      </c>
      <c r="C15" s="53">
        <v>0</v>
      </c>
      <c r="D15" s="52"/>
      <c r="E15" s="54"/>
    </row>
    <row r="16" spans="1:5" x14ac:dyDescent="0.2">
      <c r="A16" s="51">
        <v>4117</v>
      </c>
      <c r="B16" s="52" t="s">
        <v>253</v>
      </c>
      <c r="C16" s="53">
        <v>0</v>
      </c>
      <c r="D16" s="52"/>
      <c r="E16" s="54"/>
    </row>
    <row r="17" spans="1:5" ht="22.5" x14ac:dyDescent="0.2">
      <c r="A17" s="51">
        <v>4118</v>
      </c>
      <c r="B17" s="55" t="s">
        <v>254</v>
      </c>
      <c r="C17" s="53">
        <v>0</v>
      </c>
      <c r="D17" s="52"/>
      <c r="E17" s="54"/>
    </row>
    <row r="18" spans="1:5" x14ac:dyDescent="0.2">
      <c r="A18" s="51">
        <v>4119</v>
      </c>
      <c r="B18" s="52" t="s">
        <v>255</v>
      </c>
      <c r="C18" s="53">
        <v>0</v>
      </c>
      <c r="D18" s="52"/>
      <c r="E18" s="54"/>
    </row>
    <row r="19" spans="1:5" x14ac:dyDescent="0.2">
      <c r="A19" s="51">
        <v>4120</v>
      </c>
      <c r="B19" s="52" t="s">
        <v>256</v>
      </c>
      <c r="C19" s="53">
        <v>0</v>
      </c>
      <c r="D19" s="52"/>
      <c r="E19" s="54"/>
    </row>
    <row r="20" spans="1:5" x14ac:dyDescent="0.2">
      <c r="A20" s="51">
        <v>4121</v>
      </c>
      <c r="B20" s="52" t="s">
        <v>257</v>
      </c>
      <c r="C20" s="53">
        <v>0</v>
      </c>
      <c r="D20" s="52"/>
      <c r="E20" s="54"/>
    </row>
    <row r="21" spans="1:5" x14ac:dyDescent="0.2">
      <c r="A21" s="51">
        <v>4122</v>
      </c>
      <c r="B21" s="52" t="s">
        <v>258</v>
      </c>
      <c r="C21" s="53">
        <v>0</v>
      </c>
      <c r="D21" s="52"/>
      <c r="E21" s="54"/>
    </row>
    <row r="22" spans="1:5" x14ac:dyDescent="0.2">
      <c r="A22" s="51">
        <v>4123</v>
      </c>
      <c r="B22" s="52" t="s">
        <v>259</v>
      </c>
      <c r="C22" s="53">
        <v>0</v>
      </c>
      <c r="D22" s="52"/>
      <c r="E22" s="54"/>
    </row>
    <row r="23" spans="1:5" x14ac:dyDescent="0.2">
      <c r="A23" s="51">
        <v>4124</v>
      </c>
      <c r="B23" s="52" t="s">
        <v>260</v>
      </c>
      <c r="C23" s="53">
        <v>0</v>
      </c>
      <c r="D23" s="52"/>
      <c r="E23" s="54"/>
    </row>
    <row r="24" spans="1:5" x14ac:dyDescent="0.2">
      <c r="A24" s="51">
        <v>4129</v>
      </c>
      <c r="B24" s="52" t="s">
        <v>261</v>
      </c>
      <c r="C24" s="53">
        <v>0</v>
      </c>
      <c r="D24" s="52"/>
      <c r="E24" s="54"/>
    </row>
    <row r="25" spans="1:5" x14ac:dyDescent="0.2">
      <c r="A25" s="51">
        <v>4130</v>
      </c>
      <c r="B25" s="52" t="s">
        <v>262</v>
      </c>
      <c r="C25" s="53">
        <v>0</v>
      </c>
      <c r="D25" s="52"/>
      <c r="E25" s="54"/>
    </row>
    <row r="26" spans="1:5" x14ac:dyDescent="0.2">
      <c r="A26" s="51">
        <v>4131</v>
      </c>
      <c r="B26" s="52" t="s">
        <v>263</v>
      </c>
      <c r="C26" s="53">
        <v>0</v>
      </c>
      <c r="D26" s="52"/>
      <c r="E26" s="54"/>
    </row>
    <row r="27" spans="1:5" ht="22.5" x14ac:dyDescent="0.2">
      <c r="A27" s="51">
        <v>4132</v>
      </c>
      <c r="B27" s="55" t="s">
        <v>264</v>
      </c>
      <c r="C27" s="53">
        <v>0</v>
      </c>
      <c r="D27" s="52"/>
      <c r="E27" s="54"/>
    </row>
    <row r="28" spans="1:5" x14ac:dyDescent="0.2">
      <c r="A28" s="51">
        <v>4140</v>
      </c>
      <c r="B28" s="52" t="s">
        <v>265</v>
      </c>
      <c r="C28" s="53">
        <v>0</v>
      </c>
      <c r="D28" s="52"/>
      <c r="E28" s="54"/>
    </row>
    <row r="29" spans="1:5" x14ac:dyDescent="0.2">
      <c r="A29" s="51">
        <v>4141</v>
      </c>
      <c r="B29" s="52" t="s">
        <v>266</v>
      </c>
      <c r="C29" s="53">
        <v>0</v>
      </c>
      <c r="D29" s="52"/>
      <c r="E29" s="54"/>
    </row>
    <row r="30" spans="1:5" x14ac:dyDescent="0.2">
      <c r="A30" s="51">
        <v>4143</v>
      </c>
      <c r="B30" s="52" t="s">
        <v>267</v>
      </c>
      <c r="C30" s="53">
        <v>0</v>
      </c>
      <c r="D30" s="52"/>
      <c r="E30" s="54"/>
    </row>
    <row r="31" spans="1:5" x14ac:dyDescent="0.2">
      <c r="A31" s="51">
        <v>4144</v>
      </c>
      <c r="B31" s="52" t="s">
        <v>268</v>
      </c>
      <c r="C31" s="53">
        <v>0</v>
      </c>
      <c r="D31" s="52"/>
      <c r="E31" s="54"/>
    </row>
    <row r="32" spans="1:5" ht="22.5" x14ac:dyDescent="0.2">
      <c r="A32" s="51">
        <v>4145</v>
      </c>
      <c r="B32" s="55" t="s">
        <v>269</v>
      </c>
      <c r="C32" s="53">
        <v>0</v>
      </c>
      <c r="D32" s="52"/>
      <c r="E32" s="54"/>
    </row>
    <row r="33" spans="1:5" x14ac:dyDescent="0.2">
      <c r="A33" s="51">
        <v>4149</v>
      </c>
      <c r="B33" s="52" t="s">
        <v>270</v>
      </c>
      <c r="C33" s="53">
        <v>0</v>
      </c>
      <c r="D33" s="52"/>
      <c r="E33" s="54"/>
    </row>
    <row r="34" spans="1:5" x14ac:dyDescent="0.2">
      <c r="A34" s="51">
        <v>4150</v>
      </c>
      <c r="B34" s="52" t="s">
        <v>271</v>
      </c>
      <c r="C34" s="53">
        <v>0</v>
      </c>
      <c r="D34" s="52"/>
      <c r="E34" s="54"/>
    </row>
    <row r="35" spans="1:5" x14ac:dyDescent="0.2">
      <c r="A35" s="51">
        <v>4151</v>
      </c>
      <c r="B35" s="52" t="s">
        <v>271</v>
      </c>
      <c r="C35" s="53">
        <v>0</v>
      </c>
      <c r="D35" s="52"/>
      <c r="E35" s="54"/>
    </row>
    <row r="36" spans="1:5" ht="22.5" x14ac:dyDescent="0.2">
      <c r="A36" s="51">
        <v>4154</v>
      </c>
      <c r="B36" s="55" t="s">
        <v>272</v>
      </c>
      <c r="C36" s="53">
        <v>0</v>
      </c>
      <c r="D36" s="52"/>
      <c r="E36" s="54"/>
    </row>
    <row r="37" spans="1:5" x14ac:dyDescent="0.2">
      <c r="A37" s="51">
        <v>4160</v>
      </c>
      <c r="B37" s="52" t="s">
        <v>273</v>
      </c>
      <c r="C37" s="53">
        <f>SUM(C38:C45)</f>
        <v>1352</v>
      </c>
      <c r="D37" s="52"/>
      <c r="E37" s="54"/>
    </row>
    <row r="38" spans="1:5" x14ac:dyDescent="0.2">
      <c r="A38" s="51">
        <v>4161</v>
      </c>
      <c r="B38" s="52" t="s">
        <v>274</v>
      </c>
      <c r="C38" s="53">
        <v>0</v>
      </c>
      <c r="D38" s="52"/>
      <c r="E38" s="54"/>
    </row>
    <row r="39" spans="1:5" x14ac:dyDescent="0.2">
      <c r="A39" s="51">
        <v>4162</v>
      </c>
      <c r="B39" s="52" t="s">
        <v>275</v>
      </c>
      <c r="C39" s="53">
        <v>0</v>
      </c>
      <c r="D39" s="52"/>
      <c r="E39" s="54"/>
    </row>
    <row r="40" spans="1:5" x14ac:dyDescent="0.2">
      <c r="A40" s="51">
        <v>4163</v>
      </c>
      <c r="B40" s="52" t="s">
        <v>276</v>
      </c>
      <c r="C40" s="53">
        <v>0</v>
      </c>
      <c r="D40" s="52"/>
      <c r="E40" s="54"/>
    </row>
    <row r="41" spans="1:5" x14ac:dyDescent="0.2">
      <c r="A41" s="51">
        <v>4164</v>
      </c>
      <c r="B41" s="52" t="s">
        <v>277</v>
      </c>
      <c r="C41" s="53">
        <v>0</v>
      </c>
      <c r="D41" s="52"/>
      <c r="E41" s="54"/>
    </row>
    <row r="42" spans="1:5" x14ac:dyDescent="0.2">
      <c r="A42" s="51">
        <v>4165</v>
      </c>
      <c r="B42" s="52" t="s">
        <v>278</v>
      </c>
      <c r="C42" s="53">
        <v>0</v>
      </c>
      <c r="D42" s="52"/>
      <c r="E42" s="54"/>
    </row>
    <row r="43" spans="1:5" ht="22.5" x14ac:dyDescent="0.2">
      <c r="A43" s="51">
        <v>4166</v>
      </c>
      <c r="B43" s="55" t="s">
        <v>279</v>
      </c>
      <c r="C43" s="53">
        <v>0</v>
      </c>
      <c r="D43" s="52"/>
      <c r="E43" s="54"/>
    </row>
    <row r="44" spans="1:5" x14ac:dyDescent="0.2">
      <c r="A44" s="51">
        <v>4168</v>
      </c>
      <c r="B44" s="52" t="s">
        <v>280</v>
      </c>
      <c r="C44" s="53">
        <v>0</v>
      </c>
      <c r="D44" s="52"/>
      <c r="E44" s="54"/>
    </row>
    <row r="45" spans="1:5" x14ac:dyDescent="0.2">
      <c r="A45" s="51">
        <v>4169</v>
      </c>
      <c r="B45" s="52" t="s">
        <v>281</v>
      </c>
      <c r="C45" s="53">
        <v>1352</v>
      </c>
      <c r="D45" s="52" t="s">
        <v>1643</v>
      </c>
      <c r="E45" s="54"/>
    </row>
    <row r="46" spans="1:5" x14ac:dyDescent="0.2">
      <c r="A46" s="51">
        <v>4170</v>
      </c>
      <c r="B46" s="52" t="s">
        <v>282</v>
      </c>
      <c r="C46" s="53">
        <v>0</v>
      </c>
      <c r="D46" s="52"/>
      <c r="E46" s="54"/>
    </row>
    <row r="47" spans="1:5" x14ac:dyDescent="0.2">
      <c r="A47" s="51">
        <v>4171</v>
      </c>
      <c r="B47" s="52" t="s">
        <v>283</v>
      </c>
      <c r="C47" s="53">
        <v>0</v>
      </c>
      <c r="D47" s="52"/>
      <c r="E47" s="54"/>
    </row>
    <row r="48" spans="1:5" x14ac:dyDescent="0.2">
      <c r="A48" s="51">
        <v>4172</v>
      </c>
      <c r="B48" s="52" t="s">
        <v>284</v>
      </c>
      <c r="C48" s="53">
        <v>0</v>
      </c>
      <c r="D48" s="52"/>
      <c r="E48" s="54"/>
    </row>
    <row r="49" spans="1:5" ht="22.5" x14ac:dyDescent="0.2">
      <c r="A49" s="51">
        <v>4173</v>
      </c>
      <c r="B49" s="55" t="s">
        <v>285</v>
      </c>
      <c r="C49" s="53">
        <v>0</v>
      </c>
      <c r="D49" s="52"/>
      <c r="E49" s="54"/>
    </row>
    <row r="50" spans="1:5" ht="22.5" x14ac:dyDescent="0.2">
      <c r="A50" s="51">
        <v>4174</v>
      </c>
      <c r="B50" s="55" t="s">
        <v>286</v>
      </c>
      <c r="C50" s="53">
        <v>0</v>
      </c>
      <c r="D50" s="52"/>
      <c r="E50" s="54"/>
    </row>
    <row r="51" spans="1:5" ht="22.5" x14ac:dyDescent="0.2">
      <c r="A51" s="51">
        <v>4175</v>
      </c>
      <c r="B51" s="55" t="s">
        <v>287</v>
      </c>
      <c r="C51" s="53">
        <v>0</v>
      </c>
      <c r="D51" s="52"/>
      <c r="E51" s="54"/>
    </row>
    <row r="52" spans="1:5" ht="22.5" x14ac:dyDescent="0.2">
      <c r="A52" s="51">
        <v>4176</v>
      </c>
      <c r="B52" s="55" t="s">
        <v>288</v>
      </c>
      <c r="C52" s="53">
        <v>0</v>
      </c>
      <c r="D52" s="52"/>
      <c r="E52" s="54"/>
    </row>
    <row r="53" spans="1:5" ht="22.5" x14ac:dyDescent="0.2">
      <c r="A53" s="51">
        <v>4177</v>
      </c>
      <c r="B53" s="55" t="s">
        <v>289</v>
      </c>
      <c r="C53" s="53">
        <v>0</v>
      </c>
      <c r="D53" s="52"/>
      <c r="E53" s="54"/>
    </row>
    <row r="54" spans="1:5" ht="22.5" x14ac:dyDescent="0.2">
      <c r="A54" s="51">
        <v>4178</v>
      </c>
      <c r="B54" s="55" t="s">
        <v>290</v>
      </c>
      <c r="C54" s="53">
        <v>0</v>
      </c>
      <c r="D54" s="52"/>
      <c r="E54" s="54"/>
    </row>
    <row r="55" spans="1:5" x14ac:dyDescent="0.2">
      <c r="A55" s="51"/>
      <c r="B55" s="55"/>
      <c r="C55" s="53"/>
      <c r="D55" s="52"/>
      <c r="E55" s="54"/>
    </row>
    <row r="56" spans="1:5" x14ac:dyDescent="0.2">
      <c r="A56" s="49" t="s">
        <v>291</v>
      </c>
      <c r="B56" s="49"/>
      <c r="C56" s="49"/>
      <c r="D56" s="49"/>
      <c r="E56" s="49"/>
    </row>
    <row r="57" spans="1:5" x14ac:dyDescent="0.2">
      <c r="A57" s="50" t="s">
        <v>105</v>
      </c>
      <c r="B57" s="50" t="s">
        <v>106</v>
      </c>
      <c r="C57" s="50" t="s">
        <v>107</v>
      </c>
      <c r="D57" s="50" t="s">
        <v>244</v>
      </c>
      <c r="E57" s="50"/>
    </row>
    <row r="58" spans="1:5" ht="33.75" x14ac:dyDescent="0.2">
      <c r="A58" s="51">
        <v>4200</v>
      </c>
      <c r="B58" s="55" t="s">
        <v>292</v>
      </c>
      <c r="C58" s="53">
        <v>3372072</v>
      </c>
      <c r="D58" s="52"/>
      <c r="E58" s="54"/>
    </row>
    <row r="59" spans="1:5" ht="22.5" x14ac:dyDescent="0.2">
      <c r="A59" s="51">
        <v>4210</v>
      </c>
      <c r="B59" s="55" t="s">
        <v>293</v>
      </c>
      <c r="C59" s="53">
        <v>0</v>
      </c>
      <c r="D59" s="52"/>
      <c r="E59" s="54"/>
    </row>
    <row r="60" spans="1:5" x14ac:dyDescent="0.2">
      <c r="A60" s="51">
        <v>4211</v>
      </c>
      <c r="B60" s="52" t="s">
        <v>294</v>
      </c>
      <c r="C60" s="53">
        <v>0</v>
      </c>
      <c r="D60" s="52"/>
      <c r="E60" s="54"/>
    </row>
    <row r="61" spans="1:5" x14ac:dyDescent="0.2">
      <c r="A61" s="51">
        <v>4212</v>
      </c>
      <c r="B61" s="52" t="s">
        <v>295</v>
      </c>
      <c r="C61" s="53">
        <v>0</v>
      </c>
      <c r="D61" s="52"/>
      <c r="E61" s="54"/>
    </row>
    <row r="62" spans="1:5" x14ac:dyDescent="0.2">
      <c r="A62" s="51">
        <v>4213</v>
      </c>
      <c r="B62" s="52" t="s">
        <v>296</v>
      </c>
      <c r="C62" s="53">
        <v>0</v>
      </c>
      <c r="D62" s="52"/>
      <c r="E62" s="54"/>
    </row>
    <row r="63" spans="1:5" x14ac:dyDescent="0.2">
      <c r="A63" s="51">
        <v>4214</v>
      </c>
      <c r="B63" s="52" t="s">
        <v>297</v>
      </c>
      <c r="C63" s="53">
        <v>0</v>
      </c>
      <c r="D63" s="52"/>
      <c r="E63" s="54"/>
    </row>
    <row r="64" spans="1:5" x14ac:dyDescent="0.2">
      <c r="A64" s="51">
        <v>4215</v>
      </c>
      <c r="B64" s="52" t="s">
        <v>298</v>
      </c>
      <c r="C64" s="53">
        <v>0</v>
      </c>
      <c r="D64" s="52"/>
      <c r="E64" s="54"/>
    </row>
    <row r="65" spans="1:5" x14ac:dyDescent="0.2">
      <c r="A65" s="51">
        <v>4220</v>
      </c>
      <c r="B65" s="52" t="s">
        <v>299</v>
      </c>
      <c r="C65" s="53">
        <f>SUM(C66:C69)</f>
        <v>3372072</v>
      </c>
      <c r="D65" s="52"/>
      <c r="E65" s="54"/>
    </row>
    <row r="66" spans="1:5" x14ac:dyDescent="0.2">
      <c r="A66" s="51">
        <v>4221</v>
      </c>
      <c r="B66" s="52" t="s">
        <v>300</v>
      </c>
      <c r="C66" s="53">
        <v>0</v>
      </c>
      <c r="D66" s="52"/>
      <c r="E66" s="54"/>
    </row>
    <row r="67" spans="1:5" x14ac:dyDescent="0.2">
      <c r="A67" s="51">
        <v>4223</v>
      </c>
      <c r="B67" s="52" t="s">
        <v>301</v>
      </c>
      <c r="C67" s="53">
        <v>3372072</v>
      </c>
      <c r="D67" s="52"/>
      <c r="E67" s="54"/>
    </row>
    <row r="68" spans="1:5" x14ac:dyDescent="0.2">
      <c r="A68" s="51">
        <v>4225</v>
      </c>
      <c r="B68" s="52" t="s">
        <v>302</v>
      </c>
      <c r="C68" s="53">
        <v>0</v>
      </c>
      <c r="D68" s="52"/>
      <c r="E68" s="54"/>
    </row>
    <row r="69" spans="1:5" x14ac:dyDescent="0.2">
      <c r="A69" s="51">
        <v>4227</v>
      </c>
      <c r="B69" s="52" t="s">
        <v>303</v>
      </c>
      <c r="C69" s="53">
        <v>0</v>
      </c>
      <c r="D69" s="52"/>
      <c r="E69" s="54"/>
    </row>
    <row r="70" spans="1:5" x14ac:dyDescent="0.2">
      <c r="A70" s="54"/>
      <c r="B70" s="54"/>
      <c r="C70" s="54"/>
      <c r="D70" s="54"/>
      <c r="E70" s="54"/>
    </row>
    <row r="71" spans="1:5" x14ac:dyDescent="0.2">
      <c r="A71" s="49" t="s">
        <v>304</v>
      </c>
      <c r="B71" s="49"/>
      <c r="C71" s="49"/>
      <c r="D71" s="49"/>
      <c r="E71" s="49"/>
    </row>
    <row r="72" spans="1:5" x14ac:dyDescent="0.2">
      <c r="A72" s="50" t="s">
        <v>105</v>
      </c>
      <c r="B72" s="50" t="s">
        <v>106</v>
      </c>
      <c r="C72" s="50" t="s">
        <v>107</v>
      </c>
      <c r="D72" s="50" t="s">
        <v>219</v>
      </c>
      <c r="E72" s="50" t="s">
        <v>122</v>
      </c>
    </row>
    <row r="73" spans="1:5" x14ac:dyDescent="0.2">
      <c r="A73" s="56">
        <v>4300</v>
      </c>
      <c r="B73" s="52" t="s">
        <v>305</v>
      </c>
      <c r="C73" s="53">
        <v>68575.09</v>
      </c>
      <c r="D73" s="52"/>
      <c r="E73" s="52"/>
    </row>
    <row r="74" spans="1:5" x14ac:dyDescent="0.2">
      <c r="A74" s="56">
        <v>4310</v>
      </c>
      <c r="B74" s="52" t="s">
        <v>306</v>
      </c>
      <c r="C74" s="53">
        <v>68575.09</v>
      </c>
      <c r="D74" s="52" t="s">
        <v>1644</v>
      </c>
      <c r="E74" s="52"/>
    </row>
    <row r="75" spans="1:5" x14ac:dyDescent="0.2">
      <c r="A75" s="56">
        <v>4311</v>
      </c>
      <c r="B75" s="52" t="s">
        <v>307</v>
      </c>
      <c r="C75" s="53">
        <v>0</v>
      </c>
      <c r="D75" s="52"/>
      <c r="E75" s="52"/>
    </row>
    <row r="76" spans="1:5" x14ac:dyDescent="0.2">
      <c r="A76" s="56">
        <v>4319</v>
      </c>
      <c r="B76" s="52" t="s">
        <v>308</v>
      </c>
      <c r="C76" s="53">
        <v>0</v>
      </c>
      <c r="D76" s="52"/>
      <c r="E76" s="52"/>
    </row>
    <row r="77" spans="1:5" x14ac:dyDescent="0.2">
      <c r="A77" s="56">
        <v>4320</v>
      </c>
      <c r="B77" s="52" t="s">
        <v>309</v>
      </c>
      <c r="C77" s="53">
        <v>0</v>
      </c>
      <c r="D77" s="52"/>
      <c r="E77" s="52"/>
    </row>
    <row r="78" spans="1:5" x14ac:dyDescent="0.2">
      <c r="A78" s="56">
        <v>4321</v>
      </c>
      <c r="B78" s="52" t="s">
        <v>310</v>
      </c>
      <c r="C78" s="53">
        <v>0</v>
      </c>
      <c r="D78" s="52"/>
      <c r="E78" s="52"/>
    </row>
    <row r="79" spans="1:5" x14ac:dyDescent="0.2">
      <c r="A79" s="56">
        <v>4322</v>
      </c>
      <c r="B79" s="52" t="s">
        <v>311</v>
      </c>
      <c r="C79" s="53">
        <v>0</v>
      </c>
      <c r="D79" s="52"/>
      <c r="E79" s="52"/>
    </row>
    <row r="80" spans="1:5" x14ac:dyDescent="0.2">
      <c r="A80" s="56">
        <v>4323</v>
      </c>
      <c r="B80" s="52" t="s">
        <v>312</v>
      </c>
      <c r="C80" s="53">
        <v>0</v>
      </c>
      <c r="D80" s="52"/>
      <c r="E80" s="52"/>
    </row>
    <row r="81" spans="1:5" x14ac:dyDescent="0.2">
      <c r="A81" s="56">
        <v>4324</v>
      </c>
      <c r="B81" s="52" t="s">
        <v>313</v>
      </c>
      <c r="C81" s="53">
        <v>0</v>
      </c>
      <c r="D81" s="52"/>
      <c r="E81" s="52"/>
    </row>
    <row r="82" spans="1:5" x14ac:dyDescent="0.2">
      <c r="A82" s="56">
        <v>4325</v>
      </c>
      <c r="B82" s="52" t="s">
        <v>314</v>
      </c>
      <c r="C82" s="53">
        <v>0</v>
      </c>
      <c r="D82" s="52"/>
      <c r="E82" s="52"/>
    </row>
    <row r="83" spans="1:5" x14ac:dyDescent="0.2">
      <c r="A83" s="56">
        <v>4330</v>
      </c>
      <c r="B83" s="52" t="s">
        <v>315</v>
      </c>
      <c r="C83" s="53">
        <v>0</v>
      </c>
      <c r="D83" s="52"/>
      <c r="E83" s="52"/>
    </row>
    <row r="84" spans="1:5" x14ac:dyDescent="0.2">
      <c r="A84" s="56">
        <v>4331</v>
      </c>
      <c r="B84" s="52" t="s">
        <v>315</v>
      </c>
      <c r="C84" s="53">
        <v>0</v>
      </c>
      <c r="D84" s="52"/>
      <c r="E84" s="52"/>
    </row>
    <row r="85" spans="1:5" x14ac:dyDescent="0.2">
      <c r="A85" s="56">
        <v>4340</v>
      </c>
      <c r="B85" s="52" t="s">
        <v>316</v>
      </c>
      <c r="C85" s="53">
        <v>0</v>
      </c>
      <c r="D85" s="52"/>
      <c r="E85" s="52"/>
    </row>
    <row r="86" spans="1:5" x14ac:dyDescent="0.2">
      <c r="A86" s="56">
        <v>4341</v>
      </c>
      <c r="B86" s="52" t="s">
        <v>316</v>
      </c>
      <c r="C86" s="53">
        <v>0</v>
      </c>
      <c r="D86" s="52"/>
      <c r="E86" s="52"/>
    </row>
    <row r="87" spans="1:5" x14ac:dyDescent="0.2">
      <c r="A87" s="56">
        <v>4390</v>
      </c>
      <c r="B87" s="52" t="s">
        <v>317</v>
      </c>
      <c r="C87" s="53">
        <v>0</v>
      </c>
      <c r="D87" s="52"/>
      <c r="E87" s="52"/>
    </row>
    <row r="88" spans="1:5" x14ac:dyDescent="0.2">
      <c r="A88" s="56">
        <v>4392</v>
      </c>
      <c r="B88" s="52" t="s">
        <v>318</v>
      </c>
      <c r="C88" s="53">
        <v>0</v>
      </c>
      <c r="D88" s="52"/>
      <c r="E88" s="52"/>
    </row>
    <row r="89" spans="1:5" x14ac:dyDescent="0.2">
      <c r="A89" s="56">
        <v>4393</v>
      </c>
      <c r="B89" s="52" t="s">
        <v>319</v>
      </c>
      <c r="C89" s="53">
        <v>0</v>
      </c>
      <c r="D89" s="52"/>
      <c r="E89" s="52"/>
    </row>
    <row r="90" spans="1:5" x14ac:dyDescent="0.2">
      <c r="A90" s="56">
        <v>4394</v>
      </c>
      <c r="B90" s="52" t="s">
        <v>320</v>
      </c>
      <c r="C90" s="53">
        <v>0</v>
      </c>
      <c r="D90" s="52"/>
      <c r="E90" s="52"/>
    </row>
    <row r="91" spans="1:5" x14ac:dyDescent="0.2">
      <c r="A91" s="56">
        <v>4395</v>
      </c>
      <c r="B91" s="52" t="s">
        <v>321</v>
      </c>
      <c r="C91" s="53">
        <v>0</v>
      </c>
      <c r="D91" s="52"/>
      <c r="E91" s="52"/>
    </row>
    <row r="92" spans="1:5" x14ac:dyDescent="0.2">
      <c r="A92" s="56">
        <v>4396</v>
      </c>
      <c r="B92" s="52" t="s">
        <v>322</v>
      </c>
      <c r="C92" s="53">
        <v>0</v>
      </c>
      <c r="D92" s="52"/>
      <c r="E92" s="52"/>
    </row>
    <row r="93" spans="1:5" x14ac:dyDescent="0.2">
      <c r="A93" s="56">
        <v>4397</v>
      </c>
      <c r="B93" s="52" t="s">
        <v>323</v>
      </c>
      <c r="C93" s="53">
        <v>0</v>
      </c>
      <c r="D93" s="52"/>
      <c r="E93" s="52"/>
    </row>
    <row r="94" spans="1:5" x14ac:dyDescent="0.2">
      <c r="A94" s="56">
        <v>4399</v>
      </c>
      <c r="B94" s="52" t="s">
        <v>317</v>
      </c>
      <c r="C94" s="53">
        <v>0</v>
      </c>
      <c r="D94" s="52"/>
      <c r="E94" s="52"/>
    </row>
    <row r="95" spans="1:5" x14ac:dyDescent="0.2">
      <c r="A95" s="54"/>
      <c r="B95" s="54"/>
      <c r="C95" s="54"/>
      <c r="D95" s="54"/>
      <c r="E95" s="54"/>
    </row>
    <row r="96" spans="1:5" x14ac:dyDescent="0.2">
      <c r="A96" s="49" t="s">
        <v>324</v>
      </c>
      <c r="B96" s="49"/>
      <c r="C96" s="49"/>
      <c r="D96" s="49"/>
      <c r="E96" s="49"/>
    </row>
    <row r="97" spans="1:5" x14ac:dyDescent="0.2">
      <c r="A97" s="50" t="s">
        <v>105</v>
      </c>
      <c r="B97" s="50" t="s">
        <v>106</v>
      </c>
      <c r="C97" s="50" t="s">
        <v>107</v>
      </c>
      <c r="D97" s="50" t="s">
        <v>325</v>
      </c>
      <c r="E97" s="50" t="s">
        <v>122</v>
      </c>
    </row>
    <row r="98" spans="1:5" x14ac:dyDescent="0.2">
      <c r="A98" s="56">
        <v>5000</v>
      </c>
      <c r="B98" s="52" t="s">
        <v>326</v>
      </c>
      <c r="C98" s="53">
        <v>3235889.37</v>
      </c>
      <c r="D98" s="57">
        <v>1</v>
      </c>
      <c r="E98" s="52"/>
    </row>
    <row r="99" spans="1:5" x14ac:dyDescent="0.2">
      <c r="A99" s="56">
        <v>5100</v>
      </c>
      <c r="B99" s="52" t="s">
        <v>327</v>
      </c>
      <c r="C99" s="53">
        <v>3044473.0300000003</v>
      </c>
      <c r="D99" s="57">
        <v>1</v>
      </c>
      <c r="E99" s="52"/>
    </row>
    <row r="100" spans="1:5" x14ac:dyDescent="0.2">
      <c r="A100" s="56">
        <v>5110</v>
      </c>
      <c r="B100" s="52" t="s">
        <v>328</v>
      </c>
      <c r="C100" s="53">
        <v>2052942.79</v>
      </c>
      <c r="D100" s="57">
        <v>0.67431794263587219</v>
      </c>
      <c r="E100" s="52"/>
    </row>
    <row r="101" spans="1:5" x14ac:dyDescent="0.2">
      <c r="A101" s="56">
        <v>5111</v>
      </c>
      <c r="B101" s="52" t="s">
        <v>329</v>
      </c>
      <c r="C101" s="53">
        <v>1397900.56</v>
      </c>
      <c r="D101" s="57">
        <v>0.45916010627297293</v>
      </c>
      <c r="E101" s="52" t="s">
        <v>1645</v>
      </c>
    </row>
    <row r="102" spans="1:5" x14ac:dyDescent="0.2">
      <c r="A102" s="56">
        <v>5112</v>
      </c>
      <c r="B102" s="52" t="s">
        <v>330</v>
      </c>
      <c r="C102" s="53">
        <v>0</v>
      </c>
      <c r="D102" s="57">
        <v>0</v>
      </c>
      <c r="E102" s="52"/>
    </row>
    <row r="103" spans="1:5" x14ac:dyDescent="0.2">
      <c r="A103" s="56">
        <v>5113</v>
      </c>
      <c r="B103" s="52" t="s">
        <v>331</v>
      </c>
      <c r="C103" s="53">
        <v>189191.82</v>
      </c>
      <c r="D103" s="57">
        <v>6.2142715056339323E-2</v>
      </c>
      <c r="E103" s="52"/>
    </row>
    <row r="104" spans="1:5" x14ac:dyDescent="0.2">
      <c r="A104" s="56">
        <v>5114</v>
      </c>
      <c r="B104" s="52" t="s">
        <v>332</v>
      </c>
      <c r="C104" s="53">
        <v>301232.89</v>
      </c>
      <c r="D104" s="57">
        <v>9.8944180825934258E-2</v>
      </c>
      <c r="E104" s="52" t="s">
        <v>1646</v>
      </c>
    </row>
    <row r="105" spans="1:5" x14ac:dyDescent="0.2">
      <c r="A105" s="56">
        <v>5115</v>
      </c>
      <c r="B105" s="52" t="s">
        <v>333</v>
      </c>
      <c r="C105" s="53">
        <v>164617.51999999999</v>
      </c>
      <c r="D105" s="57">
        <v>5.4070940480625634E-2</v>
      </c>
      <c r="E105" s="52"/>
    </row>
    <row r="106" spans="1:5" x14ac:dyDescent="0.2">
      <c r="A106" s="56">
        <v>5116</v>
      </c>
      <c r="B106" s="52" t="s">
        <v>334</v>
      </c>
      <c r="C106" s="53">
        <v>0</v>
      </c>
      <c r="D106" s="57">
        <v>0</v>
      </c>
      <c r="E106" s="52"/>
    </row>
    <row r="107" spans="1:5" x14ac:dyDescent="0.2">
      <c r="A107" s="56">
        <v>5120</v>
      </c>
      <c r="B107" s="52" t="s">
        <v>335</v>
      </c>
      <c r="C107" s="53">
        <v>68289.02</v>
      </c>
      <c r="D107" s="57">
        <v>2.2430489390802714E-2</v>
      </c>
      <c r="E107" s="52"/>
    </row>
    <row r="108" spans="1:5" x14ac:dyDescent="0.2">
      <c r="A108" s="56">
        <v>5121</v>
      </c>
      <c r="B108" s="52" t="s">
        <v>336</v>
      </c>
      <c r="C108" s="53">
        <v>46306.960000000006</v>
      </c>
      <c r="D108" s="57">
        <v>1.5210172513829102E-2</v>
      </c>
      <c r="E108" s="52"/>
    </row>
    <row r="109" spans="1:5" x14ac:dyDescent="0.2">
      <c r="A109" s="56">
        <v>5122</v>
      </c>
      <c r="B109" s="52" t="s">
        <v>337</v>
      </c>
      <c r="C109" s="53">
        <v>315</v>
      </c>
      <c r="D109" s="57">
        <v>1.0346618179764266E-4</v>
      </c>
      <c r="E109" s="52"/>
    </row>
    <row r="110" spans="1:5" x14ac:dyDescent="0.2">
      <c r="A110" s="56">
        <v>5123</v>
      </c>
      <c r="B110" s="52" t="s">
        <v>338</v>
      </c>
      <c r="C110" s="53">
        <v>0</v>
      </c>
      <c r="D110" s="57">
        <v>0</v>
      </c>
      <c r="E110" s="52"/>
    </row>
    <row r="111" spans="1:5" x14ac:dyDescent="0.2">
      <c r="A111" s="56">
        <v>5124</v>
      </c>
      <c r="B111" s="52" t="s">
        <v>339</v>
      </c>
      <c r="C111" s="53">
        <v>5903.06</v>
      </c>
      <c r="D111" s="57">
        <v>1.9389431083250556E-3</v>
      </c>
      <c r="E111" s="52"/>
    </row>
    <row r="112" spans="1:5" x14ac:dyDescent="0.2">
      <c r="A112" s="56">
        <v>5125</v>
      </c>
      <c r="B112" s="52" t="s">
        <v>340</v>
      </c>
      <c r="C112" s="53">
        <v>0</v>
      </c>
      <c r="D112" s="57">
        <v>0</v>
      </c>
      <c r="E112" s="52"/>
    </row>
    <row r="113" spans="1:5" x14ac:dyDescent="0.2">
      <c r="A113" s="56">
        <v>5126</v>
      </c>
      <c r="B113" s="52" t="s">
        <v>341</v>
      </c>
      <c r="C113" s="53">
        <v>0</v>
      </c>
      <c r="D113" s="57">
        <v>0</v>
      </c>
      <c r="E113" s="52"/>
    </row>
    <row r="114" spans="1:5" x14ac:dyDescent="0.2">
      <c r="A114" s="56">
        <v>5127</v>
      </c>
      <c r="B114" s="52" t="s">
        <v>342</v>
      </c>
      <c r="C114" s="53">
        <v>15764</v>
      </c>
      <c r="D114" s="57">
        <v>5.1779075868509166E-3</v>
      </c>
      <c r="E114" s="52"/>
    </row>
    <row r="115" spans="1:5" x14ac:dyDescent="0.2">
      <c r="A115" s="56">
        <v>5128</v>
      </c>
      <c r="B115" s="52" t="s">
        <v>343</v>
      </c>
      <c r="C115" s="53">
        <v>0</v>
      </c>
      <c r="D115" s="57">
        <v>0</v>
      </c>
      <c r="E115" s="52"/>
    </row>
    <row r="116" spans="1:5" x14ac:dyDescent="0.2">
      <c r="A116" s="56">
        <v>5129</v>
      </c>
      <c r="B116" s="52" t="s">
        <v>344</v>
      </c>
      <c r="C116" s="53">
        <v>0</v>
      </c>
      <c r="D116" s="57">
        <v>0</v>
      </c>
      <c r="E116" s="52"/>
    </row>
    <row r="117" spans="1:5" x14ac:dyDescent="0.2">
      <c r="A117" s="56">
        <v>5130</v>
      </c>
      <c r="B117" s="52" t="s">
        <v>345</v>
      </c>
      <c r="C117" s="53">
        <v>923241.22</v>
      </c>
      <c r="D117" s="57">
        <v>0.30325156797332503</v>
      </c>
      <c r="E117" s="52"/>
    </row>
    <row r="118" spans="1:5" x14ac:dyDescent="0.2">
      <c r="A118" s="56">
        <v>5131</v>
      </c>
      <c r="B118" s="52" t="s">
        <v>346</v>
      </c>
      <c r="C118" s="53">
        <v>99677.909999999989</v>
      </c>
      <c r="D118" s="57">
        <v>3.2740611927838288E-2</v>
      </c>
      <c r="E118" s="52"/>
    </row>
    <row r="119" spans="1:5" x14ac:dyDescent="0.2">
      <c r="A119" s="56">
        <v>5132</v>
      </c>
      <c r="B119" s="52" t="s">
        <v>347</v>
      </c>
      <c r="C119" s="53">
        <v>0</v>
      </c>
      <c r="D119" s="57">
        <v>0</v>
      </c>
      <c r="E119" s="52"/>
    </row>
    <row r="120" spans="1:5" x14ac:dyDescent="0.2">
      <c r="A120" s="56">
        <v>5133</v>
      </c>
      <c r="B120" s="52" t="s">
        <v>348</v>
      </c>
      <c r="C120" s="53">
        <v>154394.57000000004</v>
      </c>
      <c r="D120" s="57">
        <v>5.0713068724409102E-2</v>
      </c>
      <c r="E120" s="52"/>
    </row>
    <row r="121" spans="1:5" x14ac:dyDescent="0.2">
      <c r="A121" s="56">
        <v>5134</v>
      </c>
      <c r="B121" s="52" t="s">
        <v>349</v>
      </c>
      <c r="C121" s="53">
        <v>33061.9</v>
      </c>
      <c r="D121" s="57">
        <v>1.0859646209445973E-2</v>
      </c>
      <c r="E121" s="52"/>
    </row>
    <row r="122" spans="1:5" x14ac:dyDescent="0.2">
      <c r="A122" s="56">
        <v>5135</v>
      </c>
      <c r="B122" s="52" t="s">
        <v>350</v>
      </c>
      <c r="C122" s="53">
        <v>591191.91</v>
      </c>
      <c r="D122" s="57">
        <v>0.19418530043604951</v>
      </c>
      <c r="E122" s="52"/>
    </row>
    <row r="123" spans="1:5" x14ac:dyDescent="0.2">
      <c r="A123" s="56">
        <v>5136</v>
      </c>
      <c r="B123" s="52" t="s">
        <v>351</v>
      </c>
      <c r="C123" s="53">
        <v>825.97</v>
      </c>
      <c r="D123" s="57">
        <v>2.7130146723618702E-4</v>
      </c>
      <c r="E123" s="52"/>
    </row>
    <row r="124" spans="1:5" x14ac:dyDescent="0.2">
      <c r="A124" s="56">
        <v>5137</v>
      </c>
      <c r="B124" s="52" t="s">
        <v>352</v>
      </c>
      <c r="C124" s="53">
        <v>911</v>
      </c>
      <c r="D124" s="57">
        <v>2.9923076704016651E-4</v>
      </c>
      <c r="E124" s="52"/>
    </row>
    <row r="125" spans="1:5" x14ac:dyDescent="0.2">
      <c r="A125" s="56">
        <v>5138</v>
      </c>
      <c r="B125" s="52" t="s">
        <v>353</v>
      </c>
      <c r="C125" s="53">
        <v>0</v>
      </c>
      <c r="D125" s="57">
        <v>0</v>
      </c>
      <c r="E125" s="52"/>
    </row>
    <row r="126" spans="1:5" x14ac:dyDescent="0.2">
      <c r="A126" s="56">
        <v>5139</v>
      </c>
      <c r="B126" s="52" t="s">
        <v>354</v>
      </c>
      <c r="C126" s="53">
        <v>43177.96</v>
      </c>
      <c r="D126" s="57">
        <v>1.4182408441305848E-2</v>
      </c>
      <c r="E126" s="52"/>
    </row>
    <row r="127" spans="1:5" x14ac:dyDescent="0.2">
      <c r="A127" s="56">
        <v>5200</v>
      </c>
      <c r="B127" s="52" t="s">
        <v>355</v>
      </c>
      <c r="C127" s="53">
        <v>0</v>
      </c>
      <c r="D127" s="57">
        <v>0</v>
      </c>
      <c r="E127" s="52"/>
    </row>
    <row r="128" spans="1:5" x14ac:dyDescent="0.2">
      <c r="A128" s="56">
        <v>5210</v>
      </c>
      <c r="B128" s="52" t="s">
        <v>356</v>
      </c>
      <c r="C128" s="53">
        <v>0</v>
      </c>
      <c r="D128" s="57">
        <v>0</v>
      </c>
      <c r="E128" s="52"/>
    </row>
    <row r="129" spans="1:5" x14ac:dyDescent="0.2">
      <c r="A129" s="56">
        <v>5211</v>
      </c>
      <c r="B129" s="52" t="s">
        <v>357</v>
      </c>
      <c r="C129" s="53">
        <v>0</v>
      </c>
      <c r="D129" s="57">
        <v>0</v>
      </c>
      <c r="E129" s="52"/>
    </row>
    <row r="130" spans="1:5" x14ac:dyDescent="0.2">
      <c r="A130" s="56">
        <v>5212</v>
      </c>
      <c r="B130" s="52" t="s">
        <v>358</v>
      </c>
      <c r="C130" s="53">
        <v>0</v>
      </c>
      <c r="D130" s="57">
        <v>0</v>
      </c>
      <c r="E130" s="52"/>
    </row>
    <row r="131" spans="1:5" x14ac:dyDescent="0.2">
      <c r="A131" s="56">
        <v>5220</v>
      </c>
      <c r="B131" s="52" t="s">
        <v>359</v>
      </c>
      <c r="C131" s="53">
        <v>0</v>
      </c>
      <c r="D131" s="57">
        <v>0</v>
      </c>
      <c r="E131" s="52"/>
    </row>
    <row r="132" spans="1:5" x14ac:dyDescent="0.2">
      <c r="A132" s="56">
        <v>5221</v>
      </c>
      <c r="B132" s="52" t="s">
        <v>360</v>
      </c>
      <c r="C132" s="53">
        <v>0</v>
      </c>
      <c r="D132" s="57">
        <v>0</v>
      </c>
      <c r="E132" s="52"/>
    </row>
    <row r="133" spans="1:5" x14ac:dyDescent="0.2">
      <c r="A133" s="56">
        <v>5222</v>
      </c>
      <c r="B133" s="52" t="s">
        <v>361</v>
      </c>
      <c r="C133" s="53">
        <v>0</v>
      </c>
      <c r="D133" s="57">
        <v>0</v>
      </c>
      <c r="E133" s="52"/>
    </row>
    <row r="134" spans="1:5" x14ac:dyDescent="0.2">
      <c r="A134" s="56">
        <v>5230</v>
      </c>
      <c r="B134" s="52" t="s">
        <v>301</v>
      </c>
      <c r="C134" s="53">
        <v>0</v>
      </c>
      <c r="D134" s="57">
        <v>0</v>
      </c>
      <c r="E134" s="52"/>
    </row>
    <row r="135" spans="1:5" x14ac:dyDescent="0.2">
      <c r="A135" s="56">
        <v>5231</v>
      </c>
      <c r="B135" s="52" t="s">
        <v>362</v>
      </c>
      <c r="C135" s="53">
        <v>0</v>
      </c>
      <c r="D135" s="57">
        <v>0</v>
      </c>
      <c r="E135" s="52"/>
    </row>
    <row r="136" spans="1:5" x14ac:dyDescent="0.2">
      <c r="A136" s="56">
        <v>5232</v>
      </c>
      <c r="B136" s="52" t="s">
        <v>363</v>
      </c>
      <c r="C136" s="53">
        <v>0</v>
      </c>
      <c r="D136" s="57">
        <v>0</v>
      </c>
      <c r="E136" s="52"/>
    </row>
    <row r="137" spans="1:5" x14ac:dyDescent="0.2">
      <c r="A137" s="56">
        <v>5240</v>
      </c>
      <c r="B137" s="52" t="s">
        <v>364</v>
      </c>
      <c r="C137" s="53">
        <v>0</v>
      </c>
      <c r="D137" s="57">
        <v>0</v>
      </c>
      <c r="E137" s="52"/>
    </row>
    <row r="138" spans="1:5" x14ac:dyDescent="0.2">
      <c r="A138" s="56">
        <v>5241</v>
      </c>
      <c r="B138" s="52" t="s">
        <v>365</v>
      </c>
      <c r="C138" s="53">
        <v>0</v>
      </c>
      <c r="D138" s="57">
        <v>0</v>
      </c>
      <c r="E138" s="52"/>
    </row>
    <row r="139" spans="1:5" x14ac:dyDescent="0.2">
      <c r="A139" s="56">
        <v>5242</v>
      </c>
      <c r="B139" s="52" t="s">
        <v>366</v>
      </c>
      <c r="C139" s="53">
        <v>0</v>
      </c>
      <c r="D139" s="57">
        <v>0</v>
      </c>
      <c r="E139" s="52"/>
    </row>
    <row r="140" spans="1:5" x14ac:dyDescent="0.2">
      <c r="A140" s="56">
        <v>5243</v>
      </c>
      <c r="B140" s="52" t="s">
        <v>367</v>
      </c>
      <c r="C140" s="53">
        <v>0</v>
      </c>
      <c r="D140" s="57">
        <v>0</v>
      </c>
      <c r="E140" s="52"/>
    </row>
    <row r="141" spans="1:5" x14ac:dyDescent="0.2">
      <c r="A141" s="56">
        <v>5244</v>
      </c>
      <c r="B141" s="52" t="s">
        <v>368</v>
      </c>
      <c r="C141" s="53">
        <v>0</v>
      </c>
      <c r="D141" s="57">
        <v>0</v>
      </c>
      <c r="E141" s="52"/>
    </row>
    <row r="142" spans="1:5" x14ac:dyDescent="0.2">
      <c r="A142" s="56">
        <v>5250</v>
      </c>
      <c r="B142" s="52" t="s">
        <v>302</v>
      </c>
      <c r="C142" s="53">
        <v>0</v>
      </c>
      <c r="D142" s="57">
        <v>0</v>
      </c>
      <c r="E142" s="52"/>
    </row>
    <row r="143" spans="1:5" x14ac:dyDescent="0.2">
      <c r="A143" s="56">
        <v>5251</v>
      </c>
      <c r="B143" s="52" t="s">
        <v>369</v>
      </c>
      <c r="C143" s="53">
        <v>0</v>
      </c>
      <c r="D143" s="57">
        <v>0</v>
      </c>
      <c r="E143" s="52"/>
    </row>
    <row r="144" spans="1:5" x14ac:dyDescent="0.2">
      <c r="A144" s="56">
        <v>5252</v>
      </c>
      <c r="B144" s="52" t="s">
        <v>370</v>
      </c>
      <c r="C144" s="53">
        <v>0</v>
      </c>
      <c r="D144" s="57">
        <v>0</v>
      </c>
      <c r="E144" s="52"/>
    </row>
    <row r="145" spans="1:5" x14ac:dyDescent="0.2">
      <c r="A145" s="56">
        <v>5259</v>
      </c>
      <c r="B145" s="52" t="s">
        <v>371</v>
      </c>
      <c r="C145" s="53">
        <v>0</v>
      </c>
      <c r="D145" s="57">
        <v>0</v>
      </c>
      <c r="E145" s="52"/>
    </row>
    <row r="146" spans="1:5" x14ac:dyDescent="0.2">
      <c r="A146" s="56">
        <v>5260</v>
      </c>
      <c r="B146" s="52" t="s">
        <v>372</v>
      </c>
      <c r="C146" s="53">
        <v>0</v>
      </c>
      <c r="D146" s="57">
        <v>0</v>
      </c>
      <c r="E146" s="52"/>
    </row>
    <row r="147" spans="1:5" x14ac:dyDescent="0.2">
      <c r="A147" s="56">
        <v>5261</v>
      </c>
      <c r="B147" s="52" t="s">
        <v>373</v>
      </c>
      <c r="C147" s="53">
        <v>0</v>
      </c>
      <c r="D147" s="57">
        <v>0</v>
      </c>
      <c r="E147" s="52"/>
    </row>
    <row r="148" spans="1:5" x14ac:dyDescent="0.2">
      <c r="A148" s="56">
        <v>5262</v>
      </c>
      <c r="B148" s="52" t="s">
        <v>374</v>
      </c>
      <c r="C148" s="53">
        <v>0</v>
      </c>
      <c r="D148" s="57">
        <v>0</v>
      </c>
      <c r="E148" s="52"/>
    </row>
    <row r="149" spans="1:5" x14ac:dyDescent="0.2">
      <c r="A149" s="56">
        <v>5270</v>
      </c>
      <c r="B149" s="52" t="s">
        <v>375</v>
      </c>
      <c r="C149" s="53">
        <v>0</v>
      </c>
      <c r="D149" s="57">
        <v>0</v>
      </c>
      <c r="E149" s="52"/>
    </row>
    <row r="150" spans="1:5" x14ac:dyDescent="0.2">
      <c r="A150" s="56">
        <v>5271</v>
      </c>
      <c r="B150" s="52" t="s">
        <v>376</v>
      </c>
      <c r="C150" s="53">
        <v>0</v>
      </c>
      <c r="D150" s="57">
        <v>0</v>
      </c>
      <c r="E150" s="52"/>
    </row>
    <row r="151" spans="1:5" x14ac:dyDescent="0.2">
      <c r="A151" s="56">
        <v>5280</v>
      </c>
      <c r="B151" s="52" t="s">
        <v>377</v>
      </c>
      <c r="C151" s="53">
        <v>0</v>
      </c>
      <c r="D151" s="57">
        <v>0</v>
      </c>
      <c r="E151" s="52"/>
    </row>
    <row r="152" spans="1:5" x14ac:dyDescent="0.2">
      <c r="A152" s="56">
        <v>5281</v>
      </c>
      <c r="B152" s="52" t="s">
        <v>378</v>
      </c>
      <c r="C152" s="53">
        <v>0</v>
      </c>
      <c r="D152" s="57">
        <v>0</v>
      </c>
      <c r="E152" s="52"/>
    </row>
    <row r="153" spans="1:5" x14ac:dyDescent="0.2">
      <c r="A153" s="56">
        <v>5282</v>
      </c>
      <c r="B153" s="52" t="s">
        <v>379</v>
      </c>
      <c r="C153" s="53">
        <v>0</v>
      </c>
      <c r="D153" s="57">
        <v>0</v>
      </c>
      <c r="E153" s="52"/>
    </row>
    <row r="154" spans="1:5" x14ac:dyDescent="0.2">
      <c r="A154" s="56">
        <v>5283</v>
      </c>
      <c r="B154" s="52" t="s">
        <v>380</v>
      </c>
      <c r="C154" s="53">
        <v>0</v>
      </c>
      <c r="D154" s="57">
        <v>0</v>
      </c>
      <c r="E154" s="52"/>
    </row>
    <row r="155" spans="1:5" x14ac:dyDescent="0.2">
      <c r="A155" s="56">
        <v>5284</v>
      </c>
      <c r="B155" s="52" t="s">
        <v>381</v>
      </c>
      <c r="C155" s="53">
        <v>0</v>
      </c>
      <c r="D155" s="57">
        <v>0</v>
      </c>
      <c r="E155" s="52"/>
    </row>
    <row r="156" spans="1:5" x14ac:dyDescent="0.2">
      <c r="A156" s="56">
        <v>5285</v>
      </c>
      <c r="B156" s="52" t="s">
        <v>382</v>
      </c>
      <c r="C156" s="53">
        <v>0</v>
      </c>
      <c r="D156" s="57">
        <v>0</v>
      </c>
      <c r="E156" s="52"/>
    </row>
    <row r="157" spans="1:5" x14ac:dyDescent="0.2">
      <c r="A157" s="56">
        <v>5290</v>
      </c>
      <c r="B157" s="52" t="s">
        <v>383</v>
      </c>
      <c r="C157" s="53">
        <v>0</v>
      </c>
      <c r="D157" s="57">
        <v>0</v>
      </c>
      <c r="E157" s="52"/>
    </row>
    <row r="158" spans="1:5" x14ac:dyDescent="0.2">
      <c r="A158" s="56">
        <v>5291</v>
      </c>
      <c r="B158" s="52" t="s">
        <v>384</v>
      </c>
      <c r="C158" s="53">
        <v>0</v>
      </c>
      <c r="D158" s="57">
        <v>0</v>
      </c>
      <c r="E158" s="52"/>
    </row>
    <row r="159" spans="1:5" x14ac:dyDescent="0.2">
      <c r="A159" s="56">
        <v>5292</v>
      </c>
      <c r="B159" s="52" t="s">
        <v>385</v>
      </c>
      <c r="C159" s="53">
        <v>0</v>
      </c>
      <c r="D159" s="57">
        <v>0</v>
      </c>
      <c r="E159" s="52"/>
    </row>
    <row r="160" spans="1:5" x14ac:dyDescent="0.2">
      <c r="A160" s="56">
        <v>5300</v>
      </c>
      <c r="B160" s="52" t="s">
        <v>386</v>
      </c>
      <c r="C160" s="53">
        <v>0</v>
      </c>
      <c r="D160" s="57">
        <v>0</v>
      </c>
      <c r="E160" s="52"/>
    </row>
    <row r="161" spans="1:5" x14ac:dyDescent="0.2">
      <c r="A161" s="56">
        <v>5310</v>
      </c>
      <c r="B161" s="52" t="s">
        <v>294</v>
      </c>
      <c r="C161" s="53">
        <v>0</v>
      </c>
      <c r="D161" s="57">
        <v>0</v>
      </c>
      <c r="E161" s="52"/>
    </row>
    <row r="162" spans="1:5" x14ac:dyDescent="0.2">
      <c r="A162" s="56">
        <v>5311</v>
      </c>
      <c r="B162" s="52" t="s">
        <v>387</v>
      </c>
      <c r="C162" s="53">
        <v>0</v>
      </c>
      <c r="D162" s="57">
        <v>0</v>
      </c>
      <c r="E162" s="52"/>
    </row>
    <row r="163" spans="1:5" x14ac:dyDescent="0.2">
      <c r="A163" s="56">
        <v>5312</v>
      </c>
      <c r="B163" s="52" t="s">
        <v>388</v>
      </c>
      <c r="C163" s="53">
        <v>0</v>
      </c>
      <c r="D163" s="57">
        <v>0</v>
      </c>
      <c r="E163" s="52"/>
    </row>
    <row r="164" spans="1:5" x14ac:dyDescent="0.2">
      <c r="A164" s="56">
        <v>5320</v>
      </c>
      <c r="B164" s="52" t="s">
        <v>295</v>
      </c>
      <c r="C164" s="53">
        <v>0</v>
      </c>
      <c r="D164" s="57">
        <v>0</v>
      </c>
      <c r="E164" s="52"/>
    </row>
    <row r="165" spans="1:5" x14ac:dyDescent="0.2">
      <c r="A165" s="56">
        <v>5321</v>
      </c>
      <c r="B165" s="52" t="s">
        <v>389</v>
      </c>
      <c r="C165" s="53">
        <v>0</v>
      </c>
      <c r="D165" s="57">
        <v>0</v>
      </c>
      <c r="E165" s="52"/>
    </row>
    <row r="166" spans="1:5" x14ac:dyDescent="0.2">
      <c r="A166" s="56">
        <v>5322</v>
      </c>
      <c r="B166" s="52" t="s">
        <v>390</v>
      </c>
      <c r="C166" s="53">
        <v>0</v>
      </c>
      <c r="D166" s="57">
        <v>0</v>
      </c>
      <c r="E166" s="52"/>
    </row>
    <row r="167" spans="1:5" x14ac:dyDescent="0.2">
      <c r="A167" s="56">
        <v>5330</v>
      </c>
      <c r="B167" s="52" t="s">
        <v>296</v>
      </c>
      <c r="C167" s="53">
        <v>0</v>
      </c>
      <c r="D167" s="57">
        <v>0</v>
      </c>
      <c r="E167" s="52"/>
    </row>
    <row r="168" spans="1:5" x14ac:dyDescent="0.2">
      <c r="A168" s="56">
        <v>5331</v>
      </c>
      <c r="B168" s="52" t="s">
        <v>391</v>
      </c>
      <c r="C168" s="53">
        <v>0</v>
      </c>
      <c r="D168" s="57">
        <v>0</v>
      </c>
      <c r="E168" s="52"/>
    </row>
    <row r="169" spans="1:5" x14ac:dyDescent="0.2">
      <c r="A169" s="56">
        <v>5332</v>
      </c>
      <c r="B169" s="52" t="s">
        <v>392</v>
      </c>
      <c r="C169" s="53">
        <v>0</v>
      </c>
      <c r="D169" s="57">
        <v>0</v>
      </c>
      <c r="E169" s="52"/>
    </row>
    <row r="170" spans="1:5" x14ac:dyDescent="0.2">
      <c r="A170" s="56">
        <v>5400</v>
      </c>
      <c r="B170" s="52" t="s">
        <v>393</v>
      </c>
      <c r="C170" s="53">
        <v>0</v>
      </c>
      <c r="D170" s="57">
        <v>0</v>
      </c>
      <c r="E170" s="52"/>
    </row>
    <row r="171" spans="1:5" x14ac:dyDescent="0.2">
      <c r="A171" s="56">
        <v>5410</v>
      </c>
      <c r="B171" s="52" t="s">
        <v>394</v>
      </c>
      <c r="C171" s="53">
        <v>0</v>
      </c>
      <c r="D171" s="57">
        <v>0</v>
      </c>
      <c r="E171" s="52"/>
    </row>
    <row r="172" spans="1:5" x14ac:dyDescent="0.2">
      <c r="A172" s="56">
        <v>5411</v>
      </c>
      <c r="B172" s="52" t="s">
        <v>395</v>
      </c>
      <c r="C172" s="53">
        <v>0</v>
      </c>
      <c r="D172" s="57">
        <v>0</v>
      </c>
      <c r="E172" s="52"/>
    </row>
    <row r="173" spans="1:5" x14ac:dyDescent="0.2">
      <c r="A173" s="56">
        <v>5412</v>
      </c>
      <c r="B173" s="52" t="s">
        <v>396</v>
      </c>
      <c r="C173" s="53">
        <v>0</v>
      </c>
      <c r="D173" s="57">
        <v>0</v>
      </c>
      <c r="E173" s="52"/>
    </row>
    <row r="174" spans="1:5" x14ac:dyDescent="0.2">
      <c r="A174" s="56">
        <v>5420</v>
      </c>
      <c r="B174" s="52" t="s">
        <v>397</v>
      </c>
      <c r="C174" s="53">
        <v>0</v>
      </c>
      <c r="D174" s="57">
        <v>0</v>
      </c>
      <c r="E174" s="52"/>
    </row>
    <row r="175" spans="1:5" x14ac:dyDescent="0.2">
      <c r="A175" s="56">
        <v>5421</v>
      </c>
      <c r="B175" s="52" t="s">
        <v>398</v>
      </c>
      <c r="C175" s="53">
        <v>0</v>
      </c>
      <c r="D175" s="57">
        <v>0</v>
      </c>
      <c r="E175" s="52"/>
    </row>
    <row r="176" spans="1:5" x14ac:dyDescent="0.2">
      <c r="A176" s="56">
        <v>5422</v>
      </c>
      <c r="B176" s="52" t="s">
        <v>399</v>
      </c>
      <c r="C176" s="53">
        <v>0</v>
      </c>
      <c r="D176" s="57">
        <v>0</v>
      </c>
      <c r="E176" s="52"/>
    </row>
    <row r="177" spans="1:5" x14ac:dyDescent="0.2">
      <c r="A177" s="56">
        <v>5430</v>
      </c>
      <c r="B177" s="52" t="s">
        <v>400</v>
      </c>
      <c r="C177" s="53">
        <v>0</v>
      </c>
      <c r="D177" s="57">
        <v>0</v>
      </c>
      <c r="E177" s="52"/>
    </row>
    <row r="178" spans="1:5" x14ac:dyDescent="0.2">
      <c r="A178" s="56">
        <v>5431</v>
      </c>
      <c r="B178" s="52" t="s">
        <v>401</v>
      </c>
      <c r="C178" s="53">
        <v>0</v>
      </c>
      <c r="D178" s="57">
        <v>0</v>
      </c>
      <c r="E178" s="52"/>
    </row>
    <row r="179" spans="1:5" x14ac:dyDescent="0.2">
      <c r="A179" s="56">
        <v>5432</v>
      </c>
      <c r="B179" s="52" t="s">
        <v>402</v>
      </c>
      <c r="C179" s="53">
        <v>0</v>
      </c>
      <c r="D179" s="57">
        <v>0</v>
      </c>
      <c r="E179" s="52"/>
    </row>
    <row r="180" spans="1:5" x14ac:dyDescent="0.2">
      <c r="A180" s="56">
        <v>5440</v>
      </c>
      <c r="B180" s="52" t="s">
        <v>403</v>
      </c>
      <c r="C180" s="53">
        <v>0</v>
      </c>
      <c r="D180" s="57">
        <v>0</v>
      </c>
      <c r="E180" s="52"/>
    </row>
    <row r="181" spans="1:5" x14ac:dyDescent="0.2">
      <c r="A181" s="56">
        <v>5441</v>
      </c>
      <c r="B181" s="52" t="s">
        <v>403</v>
      </c>
      <c r="C181" s="53">
        <v>0</v>
      </c>
      <c r="D181" s="57">
        <v>0</v>
      </c>
      <c r="E181" s="52"/>
    </row>
    <row r="182" spans="1:5" x14ac:dyDescent="0.2">
      <c r="A182" s="56">
        <v>5450</v>
      </c>
      <c r="B182" s="52" t="s">
        <v>404</v>
      </c>
      <c r="C182" s="53">
        <v>0</v>
      </c>
      <c r="D182" s="57">
        <v>0</v>
      </c>
      <c r="E182" s="52"/>
    </row>
    <row r="183" spans="1:5" x14ac:dyDescent="0.2">
      <c r="A183" s="56">
        <v>5451</v>
      </c>
      <c r="B183" s="52" t="s">
        <v>405</v>
      </c>
      <c r="C183" s="53">
        <v>0</v>
      </c>
      <c r="D183" s="57">
        <v>0</v>
      </c>
      <c r="E183" s="52"/>
    </row>
    <row r="184" spans="1:5" x14ac:dyDescent="0.2">
      <c r="A184" s="56">
        <v>5452</v>
      </c>
      <c r="B184" s="52" t="s">
        <v>406</v>
      </c>
      <c r="C184" s="53">
        <v>0</v>
      </c>
      <c r="D184" s="57">
        <v>0</v>
      </c>
      <c r="E184" s="52"/>
    </row>
    <row r="185" spans="1:5" x14ac:dyDescent="0.2">
      <c r="A185" s="56">
        <v>5500</v>
      </c>
      <c r="B185" s="52" t="s">
        <v>407</v>
      </c>
      <c r="C185" s="53">
        <v>191416.34000000003</v>
      </c>
      <c r="D185" s="57">
        <v>6.2873389947553593E-2</v>
      </c>
      <c r="E185" s="52"/>
    </row>
    <row r="186" spans="1:5" x14ac:dyDescent="0.2">
      <c r="A186" s="56">
        <v>5510</v>
      </c>
      <c r="B186" s="52" t="s">
        <v>408</v>
      </c>
      <c r="C186" s="53">
        <v>191416.34000000003</v>
      </c>
      <c r="D186" s="57">
        <v>6.2873389947553593E-2</v>
      </c>
      <c r="E186" s="52"/>
    </row>
    <row r="187" spans="1:5" x14ac:dyDescent="0.2">
      <c r="A187" s="56">
        <v>5511</v>
      </c>
      <c r="B187" s="52" t="s">
        <v>409</v>
      </c>
      <c r="C187" s="53">
        <v>0</v>
      </c>
      <c r="D187" s="57">
        <v>0</v>
      </c>
      <c r="E187" s="52"/>
    </row>
    <row r="188" spans="1:5" x14ac:dyDescent="0.2">
      <c r="A188" s="56">
        <v>5512</v>
      </c>
      <c r="B188" s="52" t="s">
        <v>410</v>
      </c>
      <c r="C188" s="53">
        <v>0</v>
      </c>
      <c r="D188" s="57">
        <v>0</v>
      </c>
      <c r="E188" s="52"/>
    </row>
    <row r="189" spans="1:5" x14ac:dyDescent="0.2">
      <c r="A189" s="56">
        <v>5513</v>
      </c>
      <c r="B189" s="52" t="s">
        <v>411</v>
      </c>
      <c r="C189" s="53">
        <v>0</v>
      </c>
      <c r="D189" s="57">
        <v>0</v>
      </c>
      <c r="E189" s="52"/>
    </row>
    <row r="190" spans="1:5" x14ac:dyDescent="0.2">
      <c r="A190" s="56">
        <v>5514</v>
      </c>
      <c r="B190" s="52" t="s">
        <v>412</v>
      </c>
      <c r="C190" s="53">
        <v>0</v>
      </c>
      <c r="D190" s="57">
        <v>0</v>
      </c>
      <c r="E190" s="52"/>
    </row>
    <row r="191" spans="1:5" x14ac:dyDescent="0.2">
      <c r="A191" s="56">
        <v>5515</v>
      </c>
      <c r="B191" s="52" t="s">
        <v>413</v>
      </c>
      <c r="C191" s="53">
        <v>73095.240000000005</v>
      </c>
      <c r="D191" s="57">
        <v>2.4009159969467689E-2</v>
      </c>
      <c r="E191" s="52"/>
    </row>
    <row r="192" spans="1:5" x14ac:dyDescent="0.2">
      <c r="A192" s="56">
        <v>5516</v>
      </c>
      <c r="B192" s="52" t="s">
        <v>414</v>
      </c>
      <c r="C192" s="53">
        <v>0</v>
      </c>
      <c r="D192" s="57">
        <v>0</v>
      </c>
      <c r="E192" s="52"/>
    </row>
    <row r="193" spans="1:5" x14ac:dyDescent="0.2">
      <c r="A193" s="56">
        <v>5517</v>
      </c>
      <c r="B193" s="52" t="s">
        <v>415</v>
      </c>
      <c r="C193" s="53">
        <v>118321.1</v>
      </c>
      <c r="D193" s="57">
        <v>3.8864229978085897E-2</v>
      </c>
      <c r="E193" s="52"/>
    </row>
    <row r="194" spans="1:5" x14ac:dyDescent="0.2">
      <c r="A194" s="56">
        <v>5518</v>
      </c>
      <c r="B194" s="52" t="s">
        <v>416</v>
      </c>
      <c r="C194" s="53">
        <v>0</v>
      </c>
      <c r="D194" s="57">
        <v>0</v>
      </c>
      <c r="E194" s="52"/>
    </row>
    <row r="195" spans="1:5" x14ac:dyDescent="0.2">
      <c r="A195" s="56">
        <v>5520</v>
      </c>
      <c r="B195" s="52" t="s">
        <v>417</v>
      </c>
      <c r="C195" s="53">
        <v>0</v>
      </c>
      <c r="D195" s="57">
        <v>0</v>
      </c>
      <c r="E195" s="52"/>
    </row>
    <row r="196" spans="1:5" x14ac:dyDescent="0.2">
      <c r="A196" s="56">
        <v>5521</v>
      </c>
      <c r="B196" s="52" t="s">
        <v>418</v>
      </c>
      <c r="C196" s="53">
        <v>0</v>
      </c>
      <c r="D196" s="57">
        <v>0</v>
      </c>
      <c r="E196" s="52"/>
    </row>
    <row r="197" spans="1:5" x14ac:dyDescent="0.2">
      <c r="A197" s="56">
        <v>5522</v>
      </c>
      <c r="B197" s="52" t="s">
        <v>419</v>
      </c>
      <c r="C197" s="53">
        <v>0</v>
      </c>
      <c r="D197" s="57">
        <v>0</v>
      </c>
      <c r="E197" s="52"/>
    </row>
    <row r="198" spans="1:5" x14ac:dyDescent="0.2">
      <c r="A198" s="56">
        <v>5530</v>
      </c>
      <c r="B198" s="52" t="s">
        <v>420</v>
      </c>
      <c r="C198" s="53">
        <v>0</v>
      </c>
      <c r="D198" s="57">
        <v>0</v>
      </c>
      <c r="E198" s="52"/>
    </row>
    <row r="199" spans="1:5" x14ac:dyDescent="0.2">
      <c r="A199" s="56">
        <v>5531</v>
      </c>
      <c r="B199" s="52" t="s">
        <v>421</v>
      </c>
      <c r="C199" s="53">
        <v>0</v>
      </c>
      <c r="D199" s="57">
        <v>0</v>
      </c>
      <c r="E199" s="52"/>
    </row>
    <row r="200" spans="1:5" x14ac:dyDescent="0.2">
      <c r="A200" s="56">
        <v>5532</v>
      </c>
      <c r="B200" s="52" t="s">
        <v>422</v>
      </c>
      <c r="C200" s="53">
        <v>0</v>
      </c>
      <c r="D200" s="57">
        <v>0</v>
      </c>
      <c r="E200" s="52"/>
    </row>
    <row r="201" spans="1:5" x14ac:dyDescent="0.2">
      <c r="A201" s="56">
        <v>5533</v>
      </c>
      <c r="B201" s="52" t="s">
        <v>423</v>
      </c>
      <c r="C201" s="53">
        <v>0</v>
      </c>
      <c r="D201" s="57">
        <v>0</v>
      </c>
      <c r="E201" s="52"/>
    </row>
    <row r="202" spans="1:5" x14ac:dyDescent="0.2">
      <c r="A202" s="56">
        <v>5534</v>
      </c>
      <c r="B202" s="52" t="s">
        <v>424</v>
      </c>
      <c r="C202" s="53">
        <v>0</v>
      </c>
      <c r="D202" s="57">
        <v>0</v>
      </c>
      <c r="E202" s="52"/>
    </row>
    <row r="203" spans="1:5" x14ac:dyDescent="0.2">
      <c r="A203" s="56">
        <v>5535</v>
      </c>
      <c r="B203" s="52" t="s">
        <v>425</v>
      </c>
      <c r="C203" s="53">
        <v>0</v>
      </c>
      <c r="D203" s="57">
        <v>0</v>
      </c>
      <c r="E203" s="52"/>
    </row>
    <row r="204" spans="1:5" x14ac:dyDescent="0.2">
      <c r="A204" s="56">
        <v>5540</v>
      </c>
      <c r="B204" s="52" t="s">
        <v>426</v>
      </c>
      <c r="C204" s="53">
        <v>0</v>
      </c>
      <c r="D204" s="57">
        <v>0</v>
      </c>
      <c r="E204" s="52"/>
    </row>
    <row r="205" spans="1:5" x14ac:dyDescent="0.2">
      <c r="A205" s="56">
        <v>5541</v>
      </c>
      <c r="B205" s="52" t="s">
        <v>426</v>
      </c>
      <c r="C205" s="53">
        <v>0</v>
      </c>
      <c r="D205" s="57">
        <v>0</v>
      </c>
      <c r="E205" s="52"/>
    </row>
    <row r="206" spans="1:5" x14ac:dyDescent="0.2">
      <c r="A206" s="56">
        <v>5550</v>
      </c>
      <c r="B206" s="52" t="s">
        <v>427</v>
      </c>
      <c r="C206" s="53">
        <v>0</v>
      </c>
      <c r="D206" s="57">
        <v>0</v>
      </c>
      <c r="E206" s="52"/>
    </row>
    <row r="207" spans="1:5" x14ac:dyDescent="0.2">
      <c r="A207" s="56">
        <v>5551</v>
      </c>
      <c r="B207" s="52" t="s">
        <v>427</v>
      </c>
      <c r="C207" s="53">
        <v>0</v>
      </c>
      <c r="D207" s="57">
        <v>0</v>
      </c>
      <c r="E207" s="52"/>
    </row>
    <row r="208" spans="1:5" x14ac:dyDescent="0.2">
      <c r="A208" s="56">
        <v>5590</v>
      </c>
      <c r="B208" s="52" t="s">
        <v>428</v>
      </c>
      <c r="C208" s="53">
        <v>0</v>
      </c>
      <c r="D208" s="57">
        <v>0</v>
      </c>
      <c r="E208" s="52"/>
    </row>
    <row r="209" spans="1:5" x14ac:dyDescent="0.2">
      <c r="A209" s="56">
        <v>5591</v>
      </c>
      <c r="B209" s="52" t="s">
        <v>429</v>
      </c>
      <c r="C209" s="53">
        <v>0</v>
      </c>
      <c r="D209" s="57">
        <v>0</v>
      </c>
      <c r="E209" s="52"/>
    </row>
    <row r="210" spans="1:5" x14ac:dyDescent="0.2">
      <c r="A210" s="56">
        <v>5592</v>
      </c>
      <c r="B210" s="52" t="s">
        <v>430</v>
      </c>
      <c r="C210" s="53">
        <v>0</v>
      </c>
      <c r="D210" s="57">
        <v>0</v>
      </c>
      <c r="E210" s="52"/>
    </row>
    <row r="211" spans="1:5" x14ac:dyDescent="0.2">
      <c r="A211" s="56">
        <v>5593</v>
      </c>
      <c r="B211" s="52" t="s">
        <v>431</v>
      </c>
      <c r="C211" s="53">
        <v>0</v>
      </c>
      <c r="D211" s="57">
        <v>0</v>
      </c>
      <c r="E211" s="52"/>
    </row>
    <row r="212" spans="1:5" x14ac:dyDescent="0.2">
      <c r="A212" s="56">
        <v>5594</v>
      </c>
      <c r="B212" s="52" t="s">
        <v>432</v>
      </c>
      <c r="C212" s="53">
        <v>0</v>
      </c>
      <c r="D212" s="57">
        <v>0</v>
      </c>
      <c r="E212" s="52"/>
    </row>
    <row r="213" spans="1:5" x14ac:dyDescent="0.2">
      <c r="A213" s="56">
        <v>5595</v>
      </c>
      <c r="B213" s="52" t="s">
        <v>433</v>
      </c>
      <c r="C213" s="53">
        <v>0</v>
      </c>
      <c r="D213" s="57">
        <v>0</v>
      </c>
      <c r="E213" s="52"/>
    </row>
    <row r="214" spans="1:5" x14ac:dyDescent="0.2">
      <c r="A214" s="56">
        <v>5596</v>
      </c>
      <c r="B214" s="52" t="s">
        <v>321</v>
      </c>
      <c r="C214" s="53">
        <v>0</v>
      </c>
      <c r="D214" s="57">
        <v>0</v>
      </c>
      <c r="E214" s="52"/>
    </row>
    <row r="215" spans="1:5" x14ac:dyDescent="0.2">
      <c r="A215" s="56">
        <v>5597</v>
      </c>
      <c r="B215" s="52" t="s">
        <v>434</v>
      </c>
      <c r="C215" s="53">
        <v>0</v>
      </c>
      <c r="D215" s="57">
        <v>0</v>
      </c>
      <c r="E215" s="52"/>
    </row>
    <row r="216" spans="1:5" x14ac:dyDescent="0.2">
      <c r="A216" s="56">
        <v>5598</v>
      </c>
      <c r="B216" s="52" t="s">
        <v>435</v>
      </c>
      <c r="C216" s="53">
        <v>0</v>
      </c>
      <c r="D216" s="57">
        <v>0</v>
      </c>
      <c r="E216" s="52"/>
    </row>
    <row r="217" spans="1:5" x14ac:dyDescent="0.2">
      <c r="A217" s="56">
        <v>5599</v>
      </c>
      <c r="B217" s="52" t="s">
        <v>436</v>
      </c>
      <c r="C217" s="53">
        <v>0</v>
      </c>
      <c r="D217" s="57">
        <v>0</v>
      </c>
      <c r="E217" s="52"/>
    </row>
    <row r="218" spans="1:5" x14ac:dyDescent="0.2">
      <c r="A218" s="56">
        <v>5600</v>
      </c>
      <c r="B218" s="52" t="s">
        <v>437</v>
      </c>
      <c r="C218" s="53">
        <v>0</v>
      </c>
      <c r="D218" s="57">
        <v>0</v>
      </c>
      <c r="E218" s="52"/>
    </row>
    <row r="219" spans="1:5" x14ac:dyDescent="0.2">
      <c r="A219" s="56">
        <v>5610</v>
      </c>
      <c r="B219" s="52" t="s">
        <v>438</v>
      </c>
      <c r="C219" s="53">
        <v>0</v>
      </c>
      <c r="D219" s="57">
        <v>0</v>
      </c>
      <c r="E219" s="52"/>
    </row>
    <row r="220" spans="1:5" x14ac:dyDescent="0.2">
      <c r="A220" s="56">
        <v>5611</v>
      </c>
      <c r="B220" s="52" t="s">
        <v>439</v>
      </c>
      <c r="C220" s="53">
        <v>0</v>
      </c>
      <c r="D220" s="57">
        <v>0</v>
      </c>
      <c r="E220" s="52"/>
    </row>
  </sheetData>
  <mergeCells count="3">
    <mergeCell ref="A1:C1"/>
    <mergeCell ref="A2:C2"/>
    <mergeCell ref="A3:C3"/>
  </mergeCells>
  <pageMargins left="0.70866141732283472" right="0.70866141732283472" top="0.74803149606299213" bottom="0.74803149606299213" header="0.31496062992125984" footer="0.31496062992125984"/>
  <pageSetup paperSize="9" scale="89"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7" x14ac:dyDescent="0.2">
      <c r="A1" s="830" t="s">
        <v>1640</v>
      </c>
      <c r="B1" s="830"/>
      <c r="C1" s="830"/>
      <c r="D1" s="58" t="s">
        <v>98</v>
      </c>
      <c r="E1" s="59">
        <v>2020</v>
      </c>
    </row>
    <row r="2" spans="1:7" x14ac:dyDescent="0.2">
      <c r="A2" s="830" t="s">
        <v>442</v>
      </c>
      <c r="B2" s="830"/>
      <c r="C2" s="830"/>
      <c r="D2" s="58" t="s">
        <v>100</v>
      </c>
      <c r="E2" s="59" t="s">
        <v>1641</v>
      </c>
    </row>
    <row r="3" spans="1:7" x14ac:dyDescent="0.2">
      <c r="A3" s="830" t="s">
        <v>1642</v>
      </c>
      <c r="B3" s="830"/>
      <c r="C3" s="830"/>
      <c r="D3" s="58" t="s">
        <v>102</v>
      </c>
      <c r="E3" s="59">
        <v>4</v>
      </c>
    </row>
    <row r="4" spans="1:7" x14ac:dyDescent="0.2">
      <c r="A4" s="61" t="s">
        <v>103</v>
      </c>
      <c r="B4" s="62"/>
      <c r="C4" s="62"/>
      <c r="D4" s="62"/>
      <c r="E4" s="62"/>
    </row>
    <row r="6" spans="1:7" x14ac:dyDescent="0.2">
      <c r="A6" s="62" t="s">
        <v>443</v>
      </c>
      <c r="B6" s="62"/>
      <c r="C6" s="62"/>
      <c r="D6" s="62"/>
      <c r="E6" s="62"/>
    </row>
    <row r="7" spans="1:7" x14ac:dyDescent="0.2">
      <c r="A7" s="63" t="s">
        <v>105</v>
      </c>
      <c r="B7" s="63" t="s">
        <v>106</v>
      </c>
      <c r="C7" s="63" t="s">
        <v>107</v>
      </c>
      <c r="D7" s="63" t="s">
        <v>108</v>
      </c>
      <c r="E7" s="63" t="s">
        <v>219</v>
      </c>
    </row>
    <row r="8" spans="1:7" x14ac:dyDescent="0.2">
      <c r="A8" s="64">
        <v>3110</v>
      </c>
      <c r="B8" s="60" t="s">
        <v>295</v>
      </c>
      <c r="C8" s="65">
        <v>5918104.5</v>
      </c>
      <c r="D8" s="60" t="s">
        <v>1647</v>
      </c>
    </row>
    <row r="9" spans="1:7" x14ac:dyDescent="0.2">
      <c r="A9" s="64">
        <v>3120</v>
      </c>
      <c r="B9" s="60" t="s">
        <v>444</v>
      </c>
      <c r="C9" s="65">
        <v>40400</v>
      </c>
      <c r="G9" s="65"/>
    </row>
    <row r="10" spans="1:7" x14ac:dyDescent="0.2">
      <c r="A10" s="64">
        <v>3130</v>
      </c>
      <c r="B10" s="60" t="s">
        <v>445</v>
      </c>
      <c r="C10" s="65">
        <v>0</v>
      </c>
    </row>
    <row r="12" spans="1:7" x14ac:dyDescent="0.2">
      <c r="A12" s="62" t="s">
        <v>446</v>
      </c>
      <c r="B12" s="62"/>
      <c r="C12" s="62"/>
      <c r="D12" s="62"/>
      <c r="E12" s="62"/>
    </row>
    <row r="13" spans="1:7" x14ac:dyDescent="0.2">
      <c r="A13" s="63" t="s">
        <v>105</v>
      </c>
      <c r="B13" s="63" t="s">
        <v>106</v>
      </c>
      <c r="C13" s="63" t="s">
        <v>107</v>
      </c>
      <c r="D13" s="63" t="s">
        <v>447</v>
      </c>
      <c r="E13" s="63"/>
    </row>
    <row r="14" spans="1:7" x14ac:dyDescent="0.2">
      <c r="A14" s="64">
        <v>3210</v>
      </c>
      <c r="B14" s="60" t="s">
        <v>448</v>
      </c>
      <c r="C14" s="65">
        <v>206109.71999999974</v>
      </c>
      <c r="D14" s="60" t="s">
        <v>1648</v>
      </c>
    </row>
    <row r="15" spans="1:7" x14ac:dyDescent="0.2">
      <c r="A15" s="64">
        <v>3220</v>
      </c>
      <c r="B15" s="60" t="s">
        <v>449</v>
      </c>
      <c r="C15" s="65">
        <v>3095634.83</v>
      </c>
      <c r="D15" s="60" t="s">
        <v>1648</v>
      </c>
    </row>
    <row r="16" spans="1:7" x14ac:dyDescent="0.2">
      <c r="A16" s="64">
        <v>3230</v>
      </c>
      <c r="B16" s="60" t="s">
        <v>450</v>
      </c>
      <c r="C16" s="65">
        <v>0</v>
      </c>
    </row>
    <row r="17" spans="1:3" x14ac:dyDescent="0.2">
      <c r="A17" s="64">
        <v>3231</v>
      </c>
      <c r="B17" s="60" t="s">
        <v>451</v>
      </c>
      <c r="C17" s="65">
        <v>0</v>
      </c>
    </row>
    <row r="18" spans="1:3" x14ac:dyDescent="0.2">
      <c r="A18" s="64">
        <v>3232</v>
      </c>
      <c r="B18" s="60" t="s">
        <v>452</v>
      </c>
      <c r="C18" s="65">
        <v>0</v>
      </c>
    </row>
    <row r="19" spans="1:3" x14ac:dyDescent="0.2">
      <c r="A19" s="64">
        <v>3233</v>
      </c>
      <c r="B19" s="60" t="s">
        <v>453</v>
      </c>
      <c r="C19" s="65">
        <v>0</v>
      </c>
    </row>
    <row r="20" spans="1:3" x14ac:dyDescent="0.2">
      <c r="A20" s="64">
        <v>3239</v>
      </c>
      <c r="B20" s="60" t="s">
        <v>454</v>
      </c>
      <c r="C20" s="65">
        <v>0</v>
      </c>
    </row>
    <row r="21" spans="1:3" x14ac:dyDescent="0.2">
      <c r="A21" s="64">
        <v>3240</v>
      </c>
      <c r="B21" s="60" t="s">
        <v>455</v>
      </c>
      <c r="C21" s="65">
        <v>0</v>
      </c>
    </row>
    <row r="22" spans="1:3" x14ac:dyDescent="0.2">
      <c r="A22" s="64">
        <v>3241</v>
      </c>
      <c r="B22" s="60" t="s">
        <v>456</v>
      </c>
      <c r="C22" s="65">
        <v>0</v>
      </c>
    </row>
    <row r="23" spans="1:3" x14ac:dyDescent="0.2">
      <c r="A23" s="64">
        <v>3242</v>
      </c>
      <c r="B23" s="60" t="s">
        <v>457</v>
      </c>
      <c r="C23" s="65">
        <v>0</v>
      </c>
    </row>
    <row r="24" spans="1:3" x14ac:dyDescent="0.2">
      <c r="A24" s="64">
        <v>3243</v>
      </c>
      <c r="B24" s="60" t="s">
        <v>458</v>
      </c>
      <c r="C24" s="65">
        <v>0</v>
      </c>
    </row>
    <row r="25" spans="1:3" x14ac:dyDescent="0.2">
      <c r="A25" s="64">
        <v>3250</v>
      </c>
      <c r="B25" s="60" t="s">
        <v>459</v>
      </c>
      <c r="C25" s="65">
        <v>0</v>
      </c>
    </row>
    <row r="26" spans="1:3" x14ac:dyDescent="0.2">
      <c r="A26" s="64">
        <v>3251</v>
      </c>
      <c r="B26" s="60" t="s">
        <v>460</v>
      </c>
      <c r="C26" s="65">
        <v>0</v>
      </c>
    </row>
    <row r="27" spans="1:3" x14ac:dyDescent="0.2">
      <c r="A27" s="64">
        <v>3252</v>
      </c>
      <c r="B27" s="60" t="s">
        <v>461</v>
      </c>
      <c r="C27" s="65">
        <v>0</v>
      </c>
    </row>
  </sheetData>
  <mergeCells count="3">
    <mergeCell ref="A1:C1"/>
    <mergeCell ref="A2:C2"/>
    <mergeCell ref="A3:C3"/>
  </mergeCells>
  <pageMargins left="0.7" right="0.7" top="0.75" bottom="0.75" header="0.3" footer="0.3"/>
  <pageSetup paperSize="9"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16384" width="9.140625" style="60"/>
  </cols>
  <sheetData>
    <row r="1" spans="1:5" s="66" customFormat="1" x14ac:dyDescent="0.25">
      <c r="A1" s="876" t="s">
        <v>1640</v>
      </c>
      <c r="B1" s="876"/>
      <c r="C1" s="876"/>
      <c r="D1" s="58" t="s">
        <v>98</v>
      </c>
      <c r="E1" s="233">
        <v>2020</v>
      </c>
    </row>
    <row r="2" spans="1:5" s="66" customFormat="1" x14ac:dyDescent="0.25">
      <c r="A2" s="830" t="s">
        <v>462</v>
      </c>
      <c r="B2" s="830"/>
      <c r="C2" s="830"/>
      <c r="D2" s="58" t="s">
        <v>100</v>
      </c>
      <c r="E2" s="59" t="s">
        <v>1641</v>
      </c>
    </row>
    <row r="3" spans="1:5" s="66" customFormat="1" x14ac:dyDescent="0.25">
      <c r="A3" s="876" t="s">
        <v>1642</v>
      </c>
      <c r="B3" s="876"/>
      <c r="C3" s="876"/>
      <c r="D3" s="58" t="s">
        <v>102</v>
      </c>
      <c r="E3" s="59">
        <v>4</v>
      </c>
    </row>
    <row r="4" spans="1:5" x14ac:dyDescent="0.2">
      <c r="A4" s="61" t="s">
        <v>103</v>
      </c>
      <c r="B4" s="62"/>
      <c r="C4" s="62"/>
      <c r="D4" s="62"/>
      <c r="E4" s="62"/>
    </row>
    <row r="6" spans="1:5" x14ac:dyDescent="0.2">
      <c r="A6" s="62" t="s">
        <v>463</v>
      </c>
      <c r="B6" s="62"/>
      <c r="C6" s="62"/>
      <c r="D6" s="62"/>
      <c r="E6" s="62"/>
    </row>
    <row r="7" spans="1:5" x14ac:dyDescent="0.2">
      <c r="A7" s="63" t="s">
        <v>105</v>
      </c>
      <c r="B7" s="63" t="s">
        <v>106</v>
      </c>
      <c r="C7" s="63" t="s">
        <v>464</v>
      </c>
      <c r="D7" s="63" t="s">
        <v>465</v>
      </c>
      <c r="E7" s="63"/>
    </row>
    <row r="8" spans="1:5" x14ac:dyDescent="0.2">
      <c r="A8" s="64">
        <v>1111</v>
      </c>
      <c r="B8" s="60" t="s">
        <v>466</v>
      </c>
      <c r="C8" s="65">
        <v>2684.56</v>
      </c>
      <c r="D8" s="65">
        <v>6778.45</v>
      </c>
      <c r="E8" s="65">
        <v>-4093.89</v>
      </c>
    </row>
    <row r="9" spans="1:5" x14ac:dyDescent="0.2">
      <c r="A9" s="64">
        <v>1112</v>
      </c>
      <c r="B9" s="60" t="s">
        <v>467</v>
      </c>
      <c r="C9" s="65">
        <v>1654420.97</v>
      </c>
      <c r="D9" s="65">
        <v>1072154.7</v>
      </c>
      <c r="E9" s="65">
        <v>582266.27</v>
      </c>
    </row>
    <row r="10" spans="1:5" x14ac:dyDescent="0.2">
      <c r="A10" s="64">
        <v>1113</v>
      </c>
      <c r="B10" s="60" t="s">
        <v>468</v>
      </c>
      <c r="C10" s="65">
        <v>0</v>
      </c>
      <c r="D10" s="65">
        <v>0</v>
      </c>
      <c r="E10" s="65">
        <v>0</v>
      </c>
    </row>
    <row r="11" spans="1:5" x14ac:dyDescent="0.2">
      <c r="A11" s="64">
        <v>1114</v>
      </c>
      <c r="B11" s="60" t="s">
        <v>109</v>
      </c>
      <c r="C11" s="65">
        <v>1331748.6599999999</v>
      </c>
      <c r="D11" s="65">
        <v>1292924.57</v>
      </c>
      <c r="E11" s="65">
        <v>38824.089999999851</v>
      </c>
    </row>
    <row r="12" spans="1:5" x14ac:dyDescent="0.2">
      <c r="A12" s="64">
        <v>1115</v>
      </c>
      <c r="B12" s="60" t="s">
        <v>110</v>
      </c>
      <c r="C12" s="65">
        <v>0</v>
      </c>
      <c r="D12" s="65">
        <v>0</v>
      </c>
      <c r="E12" s="60">
        <v>0</v>
      </c>
    </row>
    <row r="13" spans="1:5" x14ac:dyDescent="0.2">
      <c r="A13" s="64">
        <v>1116</v>
      </c>
      <c r="B13" s="60" t="s">
        <v>469</v>
      </c>
      <c r="C13" s="65">
        <v>0</v>
      </c>
      <c r="D13" s="65">
        <v>0</v>
      </c>
      <c r="E13" s="60">
        <v>0</v>
      </c>
    </row>
    <row r="14" spans="1:5" x14ac:dyDescent="0.2">
      <c r="A14" s="64">
        <v>1119</v>
      </c>
      <c r="B14" s="60" t="s">
        <v>470</v>
      </c>
      <c r="C14" s="65">
        <v>0</v>
      </c>
      <c r="D14" s="65">
        <v>0</v>
      </c>
      <c r="E14" s="60">
        <v>0</v>
      </c>
    </row>
    <row r="15" spans="1:5" x14ac:dyDescent="0.2">
      <c r="A15" s="67">
        <v>1110</v>
      </c>
      <c r="B15" s="68" t="s">
        <v>471</v>
      </c>
      <c r="C15" s="69">
        <v>2988854.19</v>
      </c>
      <c r="D15" s="69">
        <v>2371857.7199999997</v>
      </c>
      <c r="E15" s="69">
        <v>616996.4700000002</v>
      </c>
    </row>
    <row r="18" spans="1:5" x14ac:dyDescent="0.2">
      <c r="A18" s="62" t="s">
        <v>472</v>
      </c>
      <c r="B18" s="62"/>
      <c r="C18" s="62"/>
      <c r="D18" s="62"/>
      <c r="E18" s="62"/>
    </row>
    <row r="19" spans="1:5" x14ac:dyDescent="0.2">
      <c r="A19" s="63" t="s">
        <v>105</v>
      </c>
      <c r="B19" s="63" t="s">
        <v>106</v>
      </c>
      <c r="C19" s="63" t="s">
        <v>107</v>
      </c>
      <c r="D19" s="63" t="s">
        <v>473</v>
      </c>
      <c r="E19" s="63" t="s">
        <v>474</v>
      </c>
    </row>
    <row r="20" spans="1:5" x14ac:dyDescent="0.2">
      <c r="A20" s="64">
        <v>1230</v>
      </c>
      <c r="B20" s="60" t="s">
        <v>158</v>
      </c>
      <c r="C20" s="65">
        <v>0</v>
      </c>
    </row>
    <row r="21" spans="1:5" x14ac:dyDescent="0.2">
      <c r="A21" s="64">
        <v>1231</v>
      </c>
      <c r="B21" s="60" t="s">
        <v>159</v>
      </c>
      <c r="C21" s="65">
        <v>0</v>
      </c>
    </row>
    <row r="22" spans="1:5" x14ac:dyDescent="0.2">
      <c r="A22" s="64">
        <v>1232</v>
      </c>
      <c r="B22" s="60" t="s">
        <v>160</v>
      </c>
      <c r="C22" s="65">
        <v>0</v>
      </c>
    </row>
    <row r="23" spans="1:5" x14ac:dyDescent="0.2">
      <c r="A23" s="64">
        <v>1233</v>
      </c>
      <c r="B23" s="60" t="s">
        <v>161</v>
      </c>
      <c r="C23" s="65">
        <v>0</v>
      </c>
    </row>
    <row r="24" spans="1:5" x14ac:dyDescent="0.2">
      <c r="A24" s="64">
        <v>1234</v>
      </c>
      <c r="B24" s="60" t="s">
        <v>162</v>
      </c>
      <c r="C24" s="65">
        <v>0</v>
      </c>
    </row>
    <row r="25" spans="1:5" x14ac:dyDescent="0.2">
      <c r="A25" s="64">
        <v>1235</v>
      </c>
      <c r="B25" s="60" t="s">
        <v>163</v>
      </c>
      <c r="C25" s="65">
        <v>0</v>
      </c>
    </row>
    <row r="26" spans="1:5" x14ac:dyDescent="0.2">
      <c r="A26" s="64">
        <v>1236</v>
      </c>
      <c r="B26" s="60" t="s">
        <v>164</v>
      </c>
      <c r="C26" s="65">
        <v>0</v>
      </c>
    </row>
    <row r="27" spans="1:5" x14ac:dyDescent="0.2">
      <c r="A27" s="64">
        <v>1239</v>
      </c>
      <c r="B27" s="60" t="s">
        <v>165</v>
      </c>
      <c r="C27" s="65">
        <v>0</v>
      </c>
    </row>
    <row r="28" spans="1:5" x14ac:dyDescent="0.2">
      <c r="A28" s="64">
        <v>1240</v>
      </c>
      <c r="B28" s="60" t="s">
        <v>166</v>
      </c>
      <c r="C28" s="65">
        <v>70400</v>
      </c>
    </row>
    <row r="29" spans="1:5" x14ac:dyDescent="0.2">
      <c r="A29" s="64">
        <v>1241</v>
      </c>
      <c r="B29" s="60" t="s">
        <v>167</v>
      </c>
      <c r="C29" s="65">
        <v>30000</v>
      </c>
    </row>
    <row r="30" spans="1:5" x14ac:dyDescent="0.2">
      <c r="A30" s="64">
        <v>1242</v>
      </c>
      <c r="B30" s="60" t="s">
        <v>168</v>
      </c>
      <c r="C30" s="65">
        <v>0</v>
      </c>
    </row>
    <row r="31" spans="1:5" x14ac:dyDescent="0.2">
      <c r="A31" s="64">
        <v>1243</v>
      </c>
      <c r="B31" s="60" t="s">
        <v>169</v>
      </c>
      <c r="C31" s="65">
        <v>0</v>
      </c>
    </row>
    <row r="32" spans="1:5" x14ac:dyDescent="0.2">
      <c r="A32" s="64">
        <v>1244</v>
      </c>
      <c r="B32" s="60" t="s">
        <v>170</v>
      </c>
      <c r="C32" s="65">
        <v>0</v>
      </c>
    </row>
    <row r="33" spans="1:4" x14ac:dyDescent="0.2">
      <c r="A33" s="64">
        <v>1245</v>
      </c>
      <c r="B33" s="60" t="s">
        <v>171</v>
      </c>
      <c r="C33" s="65">
        <v>0</v>
      </c>
    </row>
    <row r="34" spans="1:4" x14ac:dyDescent="0.2">
      <c r="A34" s="64">
        <v>1246</v>
      </c>
      <c r="B34" s="60" t="s">
        <v>172</v>
      </c>
      <c r="C34" s="65">
        <v>0</v>
      </c>
    </row>
    <row r="35" spans="1:4" x14ac:dyDescent="0.2">
      <c r="A35" s="64">
        <v>1247</v>
      </c>
      <c r="B35" s="60" t="s">
        <v>173</v>
      </c>
      <c r="C35" s="65">
        <v>40400</v>
      </c>
    </row>
    <row r="36" spans="1:4" x14ac:dyDescent="0.2">
      <c r="A36" s="64">
        <v>1248</v>
      </c>
      <c r="B36" s="60" t="s">
        <v>174</v>
      </c>
      <c r="C36" s="65">
        <v>0</v>
      </c>
    </row>
    <row r="37" spans="1:4" x14ac:dyDescent="0.2">
      <c r="A37" s="64">
        <v>1250</v>
      </c>
      <c r="B37" s="60" t="s">
        <v>178</v>
      </c>
      <c r="C37" s="65">
        <v>70798.11</v>
      </c>
    </row>
    <row r="38" spans="1:4" x14ac:dyDescent="0.2">
      <c r="A38" s="64">
        <v>1251</v>
      </c>
      <c r="B38" s="60" t="s">
        <v>179</v>
      </c>
      <c r="C38" s="65">
        <v>70798.11</v>
      </c>
    </row>
    <row r="39" spans="1:4" x14ac:dyDescent="0.2">
      <c r="A39" s="64">
        <v>1252</v>
      </c>
      <c r="B39" s="60" t="s">
        <v>180</v>
      </c>
      <c r="C39" s="65">
        <v>0</v>
      </c>
    </row>
    <row r="40" spans="1:4" x14ac:dyDescent="0.2">
      <c r="A40" s="64">
        <v>1253</v>
      </c>
      <c r="B40" s="60" t="s">
        <v>181</v>
      </c>
      <c r="C40" s="65">
        <v>0</v>
      </c>
    </row>
    <row r="41" spans="1:4" x14ac:dyDescent="0.2">
      <c r="A41" s="64">
        <v>1254</v>
      </c>
      <c r="B41" s="60" t="s">
        <v>182</v>
      </c>
      <c r="C41" s="65">
        <v>0</v>
      </c>
    </row>
    <row r="42" spans="1:4" x14ac:dyDescent="0.2">
      <c r="A42" s="64">
        <v>1259</v>
      </c>
      <c r="B42" s="60" t="s">
        <v>183</v>
      </c>
      <c r="C42" s="65">
        <v>0</v>
      </c>
    </row>
    <row r="43" spans="1:4" x14ac:dyDescent="0.2">
      <c r="D43" s="65"/>
    </row>
    <row r="44" spans="1:4" x14ac:dyDescent="0.2">
      <c r="A44" s="62" t="s">
        <v>475</v>
      </c>
      <c r="B44" s="62"/>
      <c r="C44" s="62"/>
      <c r="D44" s="62"/>
    </row>
    <row r="45" spans="1:4" x14ac:dyDescent="0.2">
      <c r="A45" s="63" t="s">
        <v>105</v>
      </c>
      <c r="B45" s="63" t="s">
        <v>106</v>
      </c>
      <c r="C45" s="70" t="s">
        <v>476</v>
      </c>
      <c r="D45" s="70" t="s">
        <v>464</v>
      </c>
    </row>
    <row r="46" spans="1:4" x14ac:dyDescent="0.2">
      <c r="A46" s="67">
        <v>5500</v>
      </c>
      <c r="B46" s="68" t="s">
        <v>407</v>
      </c>
      <c r="C46" s="65">
        <v>147351.85999999999</v>
      </c>
      <c r="D46" s="65">
        <v>191416.34000000003</v>
      </c>
    </row>
    <row r="47" spans="1:4" x14ac:dyDescent="0.2">
      <c r="A47" s="64">
        <v>5510</v>
      </c>
      <c r="B47" s="60" t="s">
        <v>408</v>
      </c>
      <c r="C47" s="65">
        <f>SUM(C48:C55)</f>
        <v>147351.85999999999</v>
      </c>
      <c r="D47" s="65">
        <f>SUM(D48:D55)</f>
        <v>191416.34000000003</v>
      </c>
    </row>
    <row r="48" spans="1:4" x14ac:dyDescent="0.2">
      <c r="A48" s="64">
        <v>5511</v>
      </c>
      <c r="B48" s="60" t="s">
        <v>409</v>
      </c>
      <c r="C48" s="65">
        <v>0</v>
      </c>
      <c r="D48" s="65">
        <v>0</v>
      </c>
    </row>
    <row r="49" spans="1:4" x14ac:dyDescent="0.2">
      <c r="A49" s="64">
        <v>5512</v>
      </c>
      <c r="B49" s="60" t="s">
        <v>410</v>
      </c>
      <c r="C49" s="65">
        <v>0</v>
      </c>
      <c r="D49" s="65">
        <v>0</v>
      </c>
    </row>
    <row r="50" spans="1:4" x14ac:dyDescent="0.2">
      <c r="A50" s="64">
        <v>5513</v>
      </c>
      <c r="B50" s="60" t="s">
        <v>411</v>
      </c>
      <c r="C50" s="65">
        <v>0</v>
      </c>
      <c r="D50" s="65">
        <v>0</v>
      </c>
    </row>
    <row r="51" spans="1:4" x14ac:dyDescent="0.2">
      <c r="A51" s="64">
        <v>5514</v>
      </c>
      <c r="B51" s="60" t="s">
        <v>412</v>
      </c>
      <c r="C51" s="65">
        <v>0</v>
      </c>
      <c r="D51" s="65">
        <v>0</v>
      </c>
    </row>
    <row r="52" spans="1:4" x14ac:dyDescent="0.2">
      <c r="A52" s="64">
        <v>5515</v>
      </c>
      <c r="B52" s="60" t="s">
        <v>413</v>
      </c>
      <c r="C52" s="65">
        <v>71048.100000000006</v>
      </c>
      <c r="D52" s="65">
        <v>73095.240000000005</v>
      </c>
    </row>
    <row r="53" spans="1:4" x14ac:dyDescent="0.2">
      <c r="A53" s="64">
        <v>5516</v>
      </c>
      <c r="B53" s="60" t="s">
        <v>414</v>
      </c>
      <c r="C53" s="65">
        <v>0</v>
      </c>
      <c r="D53" s="65">
        <v>0</v>
      </c>
    </row>
    <row r="54" spans="1:4" x14ac:dyDescent="0.2">
      <c r="A54" s="64">
        <v>5517</v>
      </c>
      <c r="B54" s="60" t="s">
        <v>415</v>
      </c>
      <c r="C54" s="65">
        <v>76303.759999999995</v>
      </c>
      <c r="D54" s="65">
        <v>118321.1</v>
      </c>
    </row>
    <row r="55" spans="1:4" x14ac:dyDescent="0.2">
      <c r="A55" s="64">
        <v>5518</v>
      </c>
      <c r="B55" s="60" t="s">
        <v>416</v>
      </c>
      <c r="C55" s="65">
        <v>0</v>
      </c>
      <c r="D55" s="65">
        <v>0</v>
      </c>
    </row>
    <row r="56" spans="1:4" x14ac:dyDescent="0.2">
      <c r="A56" s="64">
        <v>5520</v>
      </c>
      <c r="B56" s="60" t="s">
        <v>417</v>
      </c>
      <c r="C56" s="65">
        <v>0</v>
      </c>
      <c r="D56" s="65">
        <v>0</v>
      </c>
    </row>
    <row r="57" spans="1:4" x14ac:dyDescent="0.2">
      <c r="A57" s="64">
        <v>5521</v>
      </c>
      <c r="B57" s="60" t="s">
        <v>418</v>
      </c>
      <c r="C57" s="65">
        <v>0</v>
      </c>
      <c r="D57" s="65">
        <v>0</v>
      </c>
    </row>
    <row r="58" spans="1:4" x14ac:dyDescent="0.2">
      <c r="A58" s="64">
        <v>5522</v>
      </c>
      <c r="B58" s="60" t="s">
        <v>419</v>
      </c>
      <c r="C58" s="65">
        <v>0</v>
      </c>
      <c r="D58" s="65">
        <v>0</v>
      </c>
    </row>
    <row r="59" spans="1:4" x14ac:dyDescent="0.2">
      <c r="A59" s="64">
        <v>5530</v>
      </c>
      <c r="B59" s="60" t="s">
        <v>420</v>
      </c>
      <c r="C59" s="65">
        <v>0</v>
      </c>
      <c r="D59" s="65">
        <v>0</v>
      </c>
    </row>
    <row r="60" spans="1:4" x14ac:dyDescent="0.2">
      <c r="A60" s="64">
        <v>5531</v>
      </c>
      <c r="B60" s="60" t="s">
        <v>421</v>
      </c>
      <c r="C60" s="65">
        <v>0</v>
      </c>
      <c r="D60" s="65">
        <v>0</v>
      </c>
    </row>
    <row r="61" spans="1:4" x14ac:dyDescent="0.2">
      <c r="A61" s="64">
        <v>5532</v>
      </c>
      <c r="B61" s="60" t="s">
        <v>422</v>
      </c>
      <c r="C61" s="65">
        <v>0</v>
      </c>
      <c r="D61" s="65">
        <v>0</v>
      </c>
    </row>
    <row r="62" spans="1:4" x14ac:dyDescent="0.2">
      <c r="A62" s="64">
        <v>5533</v>
      </c>
      <c r="B62" s="60" t="s">
        <v>423</v>
      </c>
      <c r="C62" s="65">
        <v>0</v>
      </c>
      <c r="D62" s="65">
        <v>0</v>
      </c>
    </row>
    <row r="63" spans="1:4" x14ac:dyDescent="0.2">
      <c r="A63" s="64">
        <v>5534</v>
      </c>
      <c r="B63" s="60" t="s">
        <v>424</v>
      </c>
      <c r="C63" s="65">
        <v>0</v>
      </c>
      <c r="D63" s="65">
        <v>0</v>
      </c>
    </row>
    <row r="64" spans="1:4" x14ac:dyDescent="0.2">
      <c r="A64" s="64">
        <v>5535</v>
      </c>
      <c r="B64" s="60" t="s">
        <v>425</v>
      </c>
      <c r="C64" s="65">
        <v>0</v>
      </c>
      <c r="D64" s="65">
        <v>0</v>
      </c>
    </row>
    <row r="65" spans="1:4" x14ac:dyDescent="0.2">
      <c r="A65" s="64">
        <v>5540</v>
      </c>
      <c r="B65" s="60" t="s">
        <v>426</v>
      </c>
      <c r="C65" s="65">
        <v>0</v>
      </c>
      <c r="D65" s="65">
        <v>0</v>
      </c>
    </row>
    <row r="66" spans="1:4" x14ac:dyDescent="0.2">
      <c r="A66" s="64">
        <v>5541</v>
      </c>
      <c r="B66" s="60" t="s">
        <v>426</v>
      </c>
      <c r="C66" s="65">
        <v>0</v>
      </c>
      <c r="D66" s="65">
        <v>0</v>
      </c>
    </row>
    <row r="67" spans="1:4" x14ac:dyDescent="0.2">
      <c r="A67" s="64">
        <v>5550</v>
      </c>
      <c r="B67" s="60" t="s">
        <v>427</v>
      </c>
      <c r="C67" s="65">
        <v>0</v>
      </c>
      <c r="D67" s="65">
        <v>0</v>
      </c>
    </row>
    <row r="68" spans="1:4" x14ac:dyDescent="0.2">
      <c r="A68" s="64">
        <v>5551</v>
      </c>
      <c r="B68" s="60" t="s">
        <v>427</v>
      </c>
      <c r="C68" s="65">
        <v>0</v>
      </c>
      <c r="D68" s="65">
        <v>0</v>
      </c>
    </row>
    <row r="69" spans="1:4" x14ac:dyDescent="0.2">
      <c r="A69" s="64">
        <v>5590</v>
      </c>
      <c r="B69" s="60" t="s">
        <v>428</v>
      </c>
      <c r="C69" s="65">
        <v>0</v>
      </c>
      <c r="D69" s="65">
        <v>0</v>
      </c>
    </row>
    <row r="70" spans="1:4" x14ac:dyDescent="0.2">
      <c r="A70" s="64">
        <v>5591</v>
      </c>
      <c r="B70" s="60" t="s">
        <v>429</v>
      </c>
      <c r="C70" s="65">
        <v>0</v>
      </c>
      <c r="D70" s="65">
        <v>0</v>
      </c>
    </row>
    <row r="71" spans="1:4" x14ac:dyDescent="0.2">
      <c r="A71" s="64">
        <v>5592</v>
      </c>
      <c r="B71" s="60" t="s">
        <v>430</v>
      </c>
      <c r="C71" s="65">
        <v>0</v>
      </c>
      <c r="D71" s="65">
        <v>0</v>
      </c>
    </row>
    <row r="72" spans="1:4" x14ac:dyDescent="0.2">
      <c r="A72" s="64">
        <v>5593</v>
      </c>
      <c r="B72" s="60" t="s">
        <v>431</v>
      </c>
      <c r="C72" s="65">
        <v>0</v>
      </c>
      <c r="D72" s="65">
        <v>0</v>
      </c>
    </row>
    <row r="73" spans="1:4" x14ac:dyDescent="0.2">
      <c r="A73" s="64">
        <v>5594</v>
      </c>
      <c r="B73" s="60" t="s">
        <v>477</v>
      </c>
      <c r="C73" s="65">
        <v>0</v>
      </c>
      <c r="D73" s="65">
        <v>0</v>
      </c>
    </row>
    <row r="74" spans="1:4" x14ac:dyDescent="0.2">
      <c r="A74" s="64">
        <v>5595</v>
      </c>
      <c r="B74" s="60" t="s">
        <v>433</v>
      </c>
      <c r="C74" s="65">
        <v>0</v>
      </c>
      <c r="D74" s="65">
        <v>0</v>
      </c>
    </row>
    <row r="75" spans="1:4" x14ac:dyDescent="0.2">
      <c r="A75" s="64">
        <v>5596</v>
      </c>
      <c r="B75" s="60" t="s">
        <v>321</v>
      </c>
      <c r="C75" s="65">
        <v>0</v>
      </c>
      <c r="D75" s="65">
        <v>0</v>
      </c>
    </row>
    <row r="76" spans="1:4" x14ac:dyDescent="0.2">
      <c r="A76" s="64">
        <v>5597</v>
      </c>
      <c r="B76" s="60" t="s">
        <v>434</v>
      </c>
      <c r="C76" s="65">
        <v>0</v>
      </c>
      <c r="D76" s="65">
        <v>0</v>
      </c>
    </row>
    <row r="77" spans="1:4" x14ac:dyDescent="0.2">
      <c r="A77" s="64">
        <v>5599</v>
      </c>
      <c r="B77" s="60" t="s">
        <v>436</v>
      </c>
      <c r="C77" s="65">
        <v>0</v>
      </c>
      <c r="D77" s="65">
        <v>0</v>
      </c>
    </row>
    <row r="78" spans="1:4" x14ac:dyDescent="0.2">
      <c r="A78" s="67">
        <v>5600</v>
      </c>
      <c r="B78" s="68" t="s">
        <v>437</v>
      </c>
      <c r="C78" s="65">
        <v>0</v>
      </c>
      <c r="D78" s="65">
        <v>0</v>
      </c>
    </row>
    <row r="79" spans="1:4" x14ac:dyDescent="0.2">
      <c r="A79" s="64">
        <v>5610</v>
      </c>
      <c r="B79" s="60" t="s">
        <v>438</v>
      </c>
      <c r="C79" s="65">
        <v>0</v>
      </c>
      <c r="D79" s="65">
        <v>0</v>
      </c>
    </row>
    <row r="80" spans="1:4" x14ac:dyDescent="0.2">
      <c r="A80" s="64">
        <v>5611</v>
      </c>
      <c r="B80" s="60" t="s">
        <v>439</v>
      </c>
      <c r="C80" s="65">
        <v>0</v>
      </c>
      <c r="D80" s="65">
        <v>0</v>
      </c>
    </row>
  </sheetData>
  <mergeCells count="3">
    <mergeCell ref="A1:C1"/>
    <mergeCell ref="A2:C2"/>
    <mergeCell ref="A3:C3"/>
  </mergeCells>
  <dataValidations disablePrompts="1" count="3">
    <dataValidation allowBlank="1" showInputMessage="1" showErrorMessage="1" prompt="Importe del trimestre anterior." sqref="C45"/>
    <dataValidation allowBlank="1" showInputMessage="1" showErrorMessage="1" prompt="Saldo al 31 de diciembre del año anterior que se presenta" sqref="D7"/>
    <dataValidation allowBlank="1" showInputMessage="1" showErrorMessage="1" prompt="Importe final del periodo que corresponde la información financiera trimestral que se presenta." sqref="C7 C19 D45"/>
  </dataValidations>
  <pageMargins left="0.70866141732283472" right="0.70866141732283472" top="0.74803149606299213" bottom="0.74803149606299213" header="0.31496062992125984" footer="0.31496062992125984"/>
  <pageSetup paperSize="9"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5" customWidth="1"/>
    <col min="2" max="2" width="63.140625" style="75" customWidth="1"/>
    <col min="3" max="3" width="17.7109375" style="75" customWidth="1"/>
    <col min="4" max="16384" width="11.42578125" style="75"/>
  </cols>
  <sheetData>
    <row r="1" spans="1:3" s="71" customFormat="1" x14ac:dyDescent="0.25">
      <c r="A1" s="831" t="s">
        <v>1640</v>
      </c>
      <c r="B1" s="832"/>
      <c r="C1" s="833"/>
    </row>
    <row r="2" spans="1:3" s="71" customFormat="1" x14ac:dyDescent="0.25">
      <c r="A2" s="834" t="s">
        <v>478</v>
      </c>
      <c r="B2" s="835"/>
      <c r="C2" s="836"/>
    </row>
    <row r="3" spans="1:3" s="71" customFormat="1" x14ac:dyDescent="0.25">
      <c r="A3" s="834" t="s">
        <v>1642</v>
      </c>
      <c r="B3" s="835"/>
      <c r="C3" s="836"/>
    </row>
    <row r="4" spans="1:3" s="72" customFormat="1" x14ac:dyDescent="0.2">
      <c r="A4" s="837" t="s">
        <v>479</v>
      </c>
      <c r="B4" s="838"/>
      <c r="C4" s="839"/>
    </row>
    <row r="5" spans="1:3" x14ac:dyDescent="0.2">
      <c r="A5" s="73" t="s">
        <v>480</v>
      </c>
      <c r="B5" s="73"/>
      <c r="C5" s="74">
        <v>3441999.09</v>
      </c>
    </row>
    <row r="6" spans="1:3" x14ac:dyDescent="0.2">
      <c r="B6" s="76"/>
      <c r="C6" s="77"/>
    </row>
    <row r="7" spans="1:3" x14ac:dyDescent="0.2">
      <c r="A7" s="78" t="s">
        <v>481</v>
      </c>
      <c r="B7" s="78"/>
      <c r="C7" s="79">
        <v>0</v>
      </c>
    </row>
    <row r="8" spans="1:3" x14ac:dyDescent="0.2">
      <c r="A8" s="80" t="s">
        <v>482</v>
      </c>
      <c r="B8" s="81" t="s">
        <v>306</v>
      </c>
      <c r="C8" s="82">
        <v>0</v>
      </c>
    </row>
    <row r="9" spans="1:3" x14ac:dyDescent="0.2">
      <c r="A9" s="83" t="s">
        <v>483</v>
      </c>
      <c r="B9" s="84" t="s">
        <v>484</v>
      </c>
      <c r="C9" s="82">
        <v>0</v>
      </c>
    </row>
    <row r="10" spans="1:3" x14ac:dyDescent="0.2">
      <c r="A10" s="83" t="s">
        <v>485</v>
      </c>
      <c r="B10" s="84" t="s">
        <v>315</v>
      </c>
      <c r="C10" s="82">
        <v>0</v>
      </c>
    </row>
    <row r="11" spans="1:3" x14ac:dyDescent="0.2">
      <c r="A11" s="83" t="s">
        <v>486</v>
      </c>
      <c r="B11" s="84" t="s">
        <v>316</v>
      </c>
      <c r="C11" s="82">
        <v>0</v>
      </c>
    </row>
    <row r="12" spans="1:3" x14ac:dyDescent="0.2">
      <c r="A12" s="83" t="s">
        <v>487</v>
      </c>
      <c r="B12" s="84" t="s">
        <v>317</v>
      </c>
      <c r="C12" s="82">
        <v>0</v>
      </c>
    </row>
    <row r="13" spans="1:3" x14ac:dyDescent="0.2">
      <c r="A13" s="85" t="s">
        <v>488</v>
      </c>
      <c r="B13" s="86" t="s">
        <v>489</v>
      </c>
      <c r="C13" s="82">
        <v>0</v>
      </c>
    </row>
    <row r="14" spans="1:3" x14ac:dyDescent="0.2">
      <c r="B14" s="87"/>
      <c r="C14" s="88"/>
    </row>
    <row r="15" spans="1:3" x14ac:dyDescent="0.2">
      <c r="A15" s="78" t="s">
        <v>490</v>
      </c>
      <c r="B15" s="76"/>
      <c r="C15" s="79">
        <v>0</v>
      </c>
    </row>
    <row r="16" spans="1:3" x14ac:dyDescent="0.2">
      <c r="A16" s="89">
        <v>3.1</v>
      </c>
      <c r="B16" s="84" t="s">
        <v>491</v>
      </c>
      <c r="C16" s="82">
        <v>0</v>
      </c>
    </row>
    <row r="17" spans="1:3" x14ac:dyDescent="0.2">
      <c r="A17" s="90">
        <v>3.2</v>
      </c>
      <c r="B17" s="84" t="s">
        <v>492</v>
      </c>
      <c r="C17" s="82">
        <v>0</v>
      </c>
    </row>
    <row r="18" spans="1:3" x14ac:dyDescent="0.2">
      <c r="A18" s="90">
        <v>3.3</v>
      </c>
      <c r="B18" s="86" t="s">
        <v>493</v>
      </c>
      <c r="C18" s="91">
        <v>0</v>
      </c>
    </row>
    <row r="19" spans="1:3" x14ac:dyDescent="0.2">
      <c r="B19" s="92"/>
      <c r="C19" s="93"/>
    </row>
    <row r="20" spans="1:3" x14ac:dyDescent="0.2">
      <c r="A20" s="94" t="s">
        <v>494</v>
      </c>
      <c r="B20" s="94"/>
      <c r="C20" s="74">
        <v>3441999.09</v>
      </c>
    </row>
  </sheetData>
  <mergeCells count="4">
    <mergeCell ref="A1:C1"/>
    <mergeCell ref="A2:C2"/>
    <mergeCell ref="A3:C3"/>
    <mergeCell ref="A4:C4"/>
  </mergeCell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9"/>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5" customWidth="1"/>
    <col min="2" max="2" width="62.140625" style="75" customWidth="1"/>
    <col min="3" max="3" width="17.7109375" style="75" customWidth="1"/>
    <col min="4" max="16384" width="11.42578125" style="75"/>
  </cols>
  <sheetData>
    <row r="1" spans="1:3" s="95" customFormat="1" ht="18.95" customHeight="1" x14ac:dyDescent="0.25">
      <c r="A1" s="840" t="s">
        <v>1640</v>
      </c>
      <c r="B1" s="841"/>
      <c r="C1" s="842"/>
    </row>
    <row r="2" spans="1:3" s="95" customFormat="1" ht="18.95" customHeight="1" x14ac:dyDescent="0.25">
      <c r="A2" s="843" t="s">
        <v>495</v>
      </c>
      <c r="B2" s="844"/>
      <c r="C2" s="845"/>
    </row>
    <row r="3" spans="1:3" s="95" customFormat="1" ht="18.95" customHeight="1" x14ac:dyDescent="0.25">
      <c r="A3" s="843" t="s">
        <v>1642</v>
      </c>
      <c r="B3" s="844"/>
      <c r="C3" s="845"/>
    </row>
    <row r="4" spans="1:3" x14ac:dyDescent="0.2">
      <c r="A4" s="837" t="s">
        <v>479</v>
      </c>
      <c r="B4" s="838"/>
      <c r="C4" s="839"/>
    </row>
    <row r="5" spans="1:3" x14ac:dyDescent="0.2">
      <c r="A5" s="96" t="s">
        <v>496</v>
      </c>
      <c r="B5" s="73"/>
      <c r="C5" s="97">
        <v>3044473.03</v>
      </c>
    </row>
    <row r="6" spans="1:3" x14ac:dyDescent="0.2">
      <c r="A6" s="98"/>
      <c r="B6" s="76"/>
      <c r="C6" s="99"/>
    </row>
    <row r="7" spans="1:3" x14ac:dyDescent="0.2">
      <c r="A7" s="78" t="s">
        <v>497</v>
      </c>
      <c r="B7" s="100"/>
      <c r="C7" s="79">
        <v>0</v>
      </c>
    </row>
    <row r="8" spans="1:3" x14ac:dyDescent="0.2">
      <c r="A8" s="101">
        <v>2.1</v>
      </c>
      <c r="B8" s="102" t="s">
        <v>338</v>
      </c>
      <c r="C8" s="103">
        <v>0</v>
      </c>
    </row>
    <row r="9" spans="1:3" x14ac:dyDescent="0.2">
      <c r="A9" s="101">
        <v>2.2000000000000002</v>
      </c>
      <c r="B9" s="102" t="s">
        <v>335</v>
      </c>
      <c r="C9" s="103">
        <v>0</v>
      </c>
    </row>
    <row r="10" spans="1:3" x14ac:dyDescent="0.2">
      <c r="A10" s="104">
        <v>2.2999999999999998</v>
      </c>
      <c r="B10" s="105" t="s">
        <v>167</v>
      </c>
      <c r="C10" s="103">
        <v>0</v>
      </c>
    </row>
    <row r="11" spans="1:3" x14ac:dyDescent="0.2">
      <c r="A11" s="104">
        <v>2.4</v>
      </c>
      <c r="B11" s="105" t="s">
        <v>168</v>
      </c>
      <c r="C11" s="103">
        <v>0</v>
      </c>
    </row>
    <row r="12" spans="1:3" x14ac:dyDescent="0.2">
      <c r="A12" s="104">
        <v>2.5</v>
      </c>
      <c r="B12" s="105" t="s">
        <v>169</v>
      </c>
      <c r="C12" s="103">
        <v>0</v>
      </c>
    </row>
    <row r="13" spans="1:3" x14ac:dyDescent="0.2">
      <c r="A13" s="104">
        <v>2.6</v>
      </c>
      <c r="B13" s="105" t="s">
        <v>170</v>
      </c>
      <c r="C13" s="103">
        <v>0</v>
      </c>
    </row>
    <row r="14" spans="1:3" x14ac:dyDescent="0.2">
      <c r="A14" s="104">
        <v>2.7</v>
      </c>
      <c r="B14" s="105" t="s">
        <v>171</v>
      </c>
      <c r="C14" s="103">
        <v>0</v>
      </c>
    </row>
    <row r="15" spans="1:3" x14ac:dyDescent="0.2">
      <c r="A15" s="104">
        <v>2.8</v>
      </c>
      <c r="B15" s="105" t="s">
        <v>172</v>
      </c>
      <c r="C15" s="103">
        <v>0</v>
      </c>
    </row>
    <row r="16" spans="1:3" x14ac:dyDescent="0.2">
      <c r="A16" s="104">
        <v>2.9</v>
      </c>
      <c r="B16" s="105" t="s">
        <v>174</v>
      </c>
      <c r="C16" s="103">
        <v>0</v>
      </c>
    </row>
    <row r="17" spans="1:3" x14ac:dyDescent="0.2">
      <c r="A17" s="104" t="s">
        <v>498</v>
      </c>
      <c r="B17" s="105" t="s">
        <v>499</v>
      </c>
      <c r="C17" s="103">
        <v>0</v>
      </c>
    </row>
    <row r="18" spans="1:3" x14ac:dyDescent="0.2">
      <c r="A18" s="104" t="s">
        <v>500</v>
      </c>
      <c r="B18" s="105" t="s">
        <v>178</v>
      </c>
      <c r="C18" s="103">
        <v>0</v>
      </c>
    </row>
    <row r="19" spans="1:3" x14ac:dyDescent="0.2">
      <c r="A19" s="104" t="s">
        <v>501</v>
      </c>
      <c r="B19" s="105" t="s">
        <v>502</v>
      </c>
      <c r="C19" s="103">
        <v>0</v>
      </c>
    </row>
    <row r="20" spans="1:3" x14ac:dyDescent="0.2">
      <c r="A20" s="104" t="s">
        <v>503</v>
      </c>
      <c r="B20" s="105" t="s">
        <v>504</v>
      </c>
      <c r="C20" s="103">
        <v>0</v>
      </c>
    </row>
    <row r="21" spans="1:3" x14ac:dyDescent="0.2">
      <c r="A21" s="104" t="s">
        <v>505</v>
      </c>
      <c r="B21" s="105" t="s">
        <v>506</v>
      </c>
      <c r="C21" s="103">
        <v>0</v>
      </c>
    </row>
    <row r="22" spans="1:3" x14ac:dyDescent="0.2">
      <c r="A22" s="104" t="s">
        <v>507</v>
      </c>
      <c r="B22" s="105" t="s">
        <v>508</v>
      </c>
      <c r="C22" s="103">
        <v>0</v>
      </c>
    </row>
    <row r="23" spans="1:3" x14ac:dyDescent="0.2">
      <c r="A23" s="104" t="s">
        <v>509</v>
      </c>
      <c r="B23" s="105" t="s">
        <v>510</v>
      </c>
      <c r="C23" s="103">
        <v>0</v>
      </c>
    </row>
    <row r="24" spans="1:3" x14ac:dyDescent="0.2">
      <c r="A24" s="104" t="s">
        <v>511</v>
      </c>
      <c r="B24" s="105" t="s">
        <v>512</v>
      </c>
      <c r="C24" s="103">
        <v>0</v>
      </c>
    </row>
    <row r="25" spans="1:3" x14ac:dyDescent="0.2">
      <c r="A25" s="104" t="s">
        <v>513</v>
      </c>
      <c r="B25" s="105" t="s">
        <v>514</v>
      </c>
      <c r="C25" s="103">
        <v>0</v>
      </c>
    </row>
    <row r="26" spans="1:3" x14ac:dyDescent="0.2">
      <c r="A26" s="104" t="s">
        <v>515</v>
      </c>
      <c r="B26" s="105" t="s">
        <v>516</v>
      </c>
      <c r="C26" s="103">
        <v>0</v>
      </c>
    </row>
    <row r="27" spans="1:3" x14ac:dyDescent="0.2">
      <c r="A27" s="104" t="s">
        <v>517</v>
      </c>
      <c r="B27" s="105" t="s">
        <v>518</v>
      </c>
      <c r="C27" s="103">
        <v>0</v>
      </c>
    </row>
    <row r="28" spans="1:3" x14ac:dyDescent="0.2">
      <c r="A28" s="104" t="s">
        <v>519</v>
      </c>
      <c r="B28" s="102" t="s">
        <v>520</v>
      </c>
      <c r="C28" s="103">
        <v>0</v>
      </c>
    </row>
    <row r="29" spans="1:3" x14ac:dyDescent="0.2">
      <c r="A29" s="106"/>
      <c r="B29" s="107"/>
      <c r="C29" s="108"/>
    </row>
    <row r="30" spans="1:3" x14ac:dyDescent="0.2">
      <c r="A30" s="109" t="s">
        <v>521</v>
      </c>
      <c r="B30" s="110"/>
      <c r="C30" s="111">
        <v>191416.34000000003</v>
      </c>
    </row>
    <row r="31" spans="1:3" x14ac:dyDescent="0.2">
      <c r="A31" s="104" t="s">
        <v>522</v>
      </c>
      <c r="B31" s="105" t="s">
        <v>408</v>
      </c>
      <c r="C31" s="103">
        <v>191416.34000000003</v>
      </c>
    </row>
    <row r="32" spans="1:3" x14ac:dyDescent="0.2">
      <c r="A32" s="104" t="s">
        <v>523</v>
      </c>
      <c r="B32" s="105" t="s">
        <v>417</v>
      </c>
      <c r="C32" s="103">
        <v>0</v>
      </c>
    </row>
    <row r="33" spans="1:3" x14ac:dyDescent="0.2">
      <c r="A33" s="104" t="s">
        <v>524</v>
      </c>
      <c r="B33" s="105" t="s">
        <v>420</v>
      </c>
      <c r="C33" s="103">
        <v>0</v>
      </c>
    </row>
    <row r="34" spans="1:3" x14ac:dyDescent="0.2">
      <c r="A34" s="104" t="s">
        <v>525</v>
      </c>
      <c r="B34" s="105" t="s">
        <v>526</v>
      </c>
      <c r="C34" s="103">
        <v>0</v>
      </c>
    </row>
    <row r="35" spans="1:3" x14ac:dyDescent="0.2">
      <c r="A35" s="104" t="s">
        <v>527</v>
      </c>
      <c r="B35" s="105" t="s">
        <v>528</v>
      </c>
      <c r="C35" s="103">
        <v>0</v>
      </c>
    </row>
    <row r="36" spans="1:3" x14ac:dyDescent="0.2">
      <c r="A36" s="104" t="s">
        <v>529</v>
      </c>
      <c r="B36" s="105" t="s">
        <v>428</v>
      </c>
      <c r="C36" s="103">
        <v>0</v>
      </c>
    </row>
    <row r="37" spans="1:3" x14ac:dyDescent="0.2">
      <c r="A37" s="104" t="s">
        <v>530</v>
      </c>
      <c r="B37" s="102" t="s">
        <v>531</v>
      </c>
      <c r="C37" s="112">
        <v>0</v>
      </c>
    </row>
    <row r="38" spans="1:3" x14ac:dyDescent="0.2">
      <c r="A38" s="98"/>
      <c r="B38" s="113"/>
      <c r="C38" s="114"/>
    </row>
    <row r="39" spans="1:3" x14ac:dyDescent="0.2">
      <c r="A39" s="115" t="s">
        <v>532</v>
      </c>
      <c r="B39" s="73"/>
      <c r="C39" s="74">
        <v>3235889.3699999996</v>
      </c>
    </row>
  </sheetData>
  <mergeCells count="4">
    <mergeCell ref="A1:C1"/>
    <mergeCell ref="A2:C2"/>
    <mergeCell ref="A3:C3"/>
    <mergeCell ref="A4:C4"/>
  </mergeCell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60" customWidth="1"/>
    <col min="2" max="2" width="68.5703125" style="60" bestFit="1" customWidth="1"/>
    <col min="3" max="3" width="17.42578125" style="60" bestFit="1" customWidth="1"/>
    <col min="4" max="5" width="23.7109375" style="60" bestFit="1" customWidth="1"/>
    <col min="6" max="6" width="19.28515625" style="60" customWidth="1"/>
    <col min="7" max="7" width="20.5703125" style="60" customWidth="1"/>
    <col min="8" max="10" width="20.28515625" style="60" customWidth="1"/>
    <col min="11" max="16384" width="9.140625" style="60"/>
  </cols>
  <sheetData>
    <row r="1" spans="1:10" x14ac:dyDescent="0.2">
      <c r="A1" s="830" t="s">
        <v>1640</v>
      </c>
      <c r="B1" s="847"/>
      <c r="C1" s="847"/>
      <c r="D1" s="847"/>
      <c r="E1" s="847"/>
      <c r="F1" s="847"/>
      <c r="G1" s="58" t="s">
        <v>98</v>
      </c>
      <c r="H1" s="59">
        <v>2020</v>
      </c>
    </row>
    <row r="2" spans="1:10" x14ac:dyDescent="0.2">
      <c r="A2" s="830" t="s">
        <v>533</v>
      </c>
      <c r="B2" s="847"/>
      <c r="C2" s="847"/>
      <c r="D2" s="847"/>
      <c r="E2" s="847"/>
      <c r="F2" s="847"/>
      <c r="G2" s="58" t="s">
        <v>100</v>
      </c>
      <c r="H2" s="59" t="s">
        <v>1641</v>
      </c>
    </row>
    <row r="3" spans="1:10" x14ac:dyDescent="0.2">
      <c r="A3" s="848" t="s">
        <v>1642</v>
      </c>
      <c r="B3" s="849"/>
      <c r="C3" s="849"/>
      <c r="D3" s="849"/>
      <c r="E3" s="849"/>
      <c r="F3" s="849"/>
      <c r="G3" s="58" t="s">
        <v>102</v>
      </c>
      <c r="H3" s="59">
        <v>4</v>
      </c>
    </row>
    <row r="4" spans="1:10" x14ac:dyDescent="0.2">
      <c r="A4" s="61" t="s">
        <v>103</v>
      </c>
      <c r="B4" s="62"/>
      <c r="C4" s="62"/>
      <c r="D4" s="62"/>
      <c r="E4" s="62"/>
      <c r="F4" s="62"/>
      <c r="G4" s="62"/>
      <c r="H4" s="62"/>
    </row>
    <row r="7" spans="1:10" x14ac:dyDescent="0.2">
      <c r="A7" s="63" t="s">
        <v>105</v>
      </c>
      <c r="B7" s="63" t="s">
        <v>534</v>
      </c>
      <c r="C7" s="63" t="s">
        <v>465</v>
      </c>
      <c r="D7" s="63" t="s">
        <v>535</v>
      </c>
      <c r="E7" s="63" t="s">
        <v>536</v>
      </c>
      <c r="F7" s="63" t="s">
        <v>464</v>
      </c>
      <c r="G7" s="63" t="s">
        <v>537</v>
      </c>
      <c r="H7" s="63" t="s">
        <v>538</v>
      </c>
      <c r="I7" s="63" t="s">
        <v>539</v>
      </c>
      <c r="J7" s="63" t="s">
        <v>540</v>
      </c>
    </row>
    <row r="8" spans="1:10" s="68" customFormat="1" x14ac:dyDescent="0.2">
      <c r="A8" s="67">
        <v>7000</v>
      </c>
      <c r="B8" s="68" t="s">
        <v>541</v>
      </c>
    </row>
    <row r="9" spans="1:10" x14ac:dyDescent="0.2">
      <c r="A9" s="60">
        <v>7110</v>
      </c>
      <c r="B9" s="60" t="s">
        <v>537</v>
      </c>
      <c r="C9" s="65">
        <v>0</v>
      </c>
      <c r="D9" s="65">
        <v>0</v>
      </c>
      <c r="E9" s="65">
        <v>0</v>
      </c>
      <c r="F9" s="65">
        <v>0</v>
      </c>
    </row>
    <row r="10" spans="1:10" x14ac:dyDescent="0.2">
      <c r="A10" s="60">
        <v>7120</v>
      </c>
      <c r="B10" s="60" t="s">
        <v>542</v>
      </c>
      <c r="C10" s="65">
        <v>0</v>
      </c>
      <c r="D10" s="65">
        <v>0</v>
      </c>
      <c r="E10" s="65">
        <v>0</v>
      </c>
      <c r="F10" s="65">
        <v>0</v>
      </c>
    </row>
    <row r="11" spans="1:10" x14ac:dyDescent="0.2">
      <c r="A11" s="60">
        <v>7130</v>
      </c>
      <c r="B11" s="60" t="s">
        <v>543</v>
      </c>
      <c r="C11" s="65">
        <v>0</v>
      </c>
      <c r="D11" s="65">
        <v>0</v>
      </c>
      <c r="E11" s="65">
        <v>0</v>
      </c>
      <c r="F11" s="65">
        <v>0</v>
      </c>
    </row>
    <row r="12" spans="1:10" x14ac:dyDescent="0.2">
      <c r="A12" s="60">
        <v>7140</v>
      </c>
      <c r="B12" s="60" t="s">
        <v>544</v>
      </c>
      <c r="C12" s="65">
        <v>0</v>
      </c>
      <c r="D12" s="65">
        <v>0</v>
      </c>
      <c r="E12" s="65">
        <v>0</v>
      </c>
      <c r="F12" s="65">
        <v>0</v>
      </c>
    </row>
    <row r="13" spans="1:10" x14ac:dyDescent="0.2">
      <c r="A13" s="60">
        <v>7150</v>
      </c>
      <c r="B13" s="60" t="s">
        <v>545</v>
      </c>
      <c r="C13" s="65">
        <v>0</v>
      </c>
      <c r="D13" s="65">
        <v>0</v>
      </c>
      <c r="E13" s="65">
        <v>0</v>
      </c>
      <c r="F13" s="65">
        <v>0</v>
      </c>
    </row>
    <row r="14" spans="1:10" x14ac:dyDescent="0.2">
      <c r="A14" s="60">
        <v>7160</v>
      </c>
      <c r="B14" s="60" t="s">
        <v>546</v>
      </c>
      <c r="C14" s="65">
        <v>0</v>
      </c>
      <c r="D14" s="65">
        <v>0</v>
      </c>
      <c r="E14" s="65">
        <v>0</v>
      </c>
      <c r="F14" s="65">
        <v>0</v>
      </c>
    </row>
    <row r="15" spans="1:10" x14ac:dyDescent="0.2">
      <c r="A15" s="60">
        <v>7210</v>
      </c>
      <c r="B15" s="60" t="s">
        <v>547</v>
      </c>
      <c r="C15" s="65">
        <v>0</v>
      </c>
      <c r="D15" s="65">
        <v>0</v>
      </c>
      <c r="E15" s="65">
        <v>0</v>
      </c>
      <c r="F15" s="65">
        <v>0</v>
      </c>
    </row>
    <row r="16" spans="1:10" x14ac:dyDescent="0.2">
      <c r="A16" s="60">
        <v>7220</v>
      </c>
      <c r="B16" s="60" t="s">
        <v>548</v>
      </c>
      <c r="C16" s="65">
        <v>0</v>
      </c>
      <c r="D16" s="65">
        <v>0</v>
      </c>
      <c r="E16" s="65">
        <v>0</v>
      </c>
      <c r="F16" s="65">
        <v>0</v>
      </c>
    </row>
    <row r="17" spans="1:6" x14ac:dyDescent="0.2">
      <c r="A17" s="60">
        <v>7230</v>
      </c>
      <c r="B17" s="60" t="s">
        <v>549</v>
      </c>
      <c r="C17" s="65">
        <v>0</v>
      </c>
      <c r="D17" s="65">
        <v>0</v>
      </c>
      <c r="E17" s="65">
        <v>0</v>
      </c>
      <c r="F17" s="65">
        <v>0</v>
      </c>
    </row>
    <row r="18" spans="1:6" x14ac:dyDescent="0.2">
      <c r="A18" s="60">
        <v>7240</v>
      </c>
      <c r="B18" s="60" t="s">
        <v>550</v>
      </c>
      <c r="C18" s="65">
        <v>0</v>
      </c>
      <c r="D18" s="65">
        <v>0</v>
      </c>
      <c r="E18" s="65">
        <v>0</v>
      </c>
      <c r="F18" s="65">
        <v>0</v>
      </c>
    </row>
    <row r="19" spans="1:6" x14ac:dyDescent="0.2">
      <c r="A19" s="60">
        <v>7250</v>
      </c>
      <c r="B19" s="60" t="s">
        <v>551</v>
      </c>
      <c r="C19" s="65">
        <v>0</v>
      </c>
      <c r="D19" s="65">
        <v>0</v>
      </c>
      <c r="E19" s="65">
        <v>0</v>
      </c>
      <c r="F19" s="65">
        <v>0</v>
      </c>
    </row>
    <row r="20" spans="1:6" x14ac:dyDescent="0.2">
      <c r="A20" s="60">
        <v>7260</v>
      </c>
      <c r="B20" s="60" t="s">
        <v>552</v>
      </c>
      <c r="C20" s="65">
        <v>0</v>
      </c>
      <c r="D20" s="65">
        <v>0</v>
      </c>
      <c r="E20" s="65">
        <v>0</v>
      </c>
      <c r="F20" s="65">
        <v>0</v>
      </c>
    </row>
    <row r="21" spans="1:6" x14ac:dyDescent="0.2">
      <c r="A21" s="60">
        <v>7310</v>
      </c>
      <c r="B21" s="60" t="s">
        <v>553</v>
      </c>
      <c r="C21" s="65">
        <v>0</v>
      </c>
      <c r="D21" s="65">
        <v>0</v>
      </c>
      <c r="E21" s="65">
        <v>0</v>
      </c>
      <c r="F21" s="65">
        <v>0</v>
      </c>
    </row>
    <row r="22" spans="1:6" x14ac:dyDescent="0.2">
      <c r="A22" s="60">
        <v>7320</v>
      </c>
      <c r="B22" s="60" t="s">
        <v>554</v>
      </c>
      <c r="C22" s="65">
        <v>0</v>
      </c>
      <c r="D22" s="65">
        <v>0</v>
      </c>
      <c r="E22" s="65">
        <v>0</v>
      </c>
      <c r="F22" s="65">
        <v>0</v>
      </c>
    </row>
    <row r="23" spans="1:6" x14ac:dyDescent="0.2">
      <c r="A23" s="60">
        <v>7330</v>
      </c>
      <c r="B23" s="60" t="s">
        <v>555</v>
      </c>
      <c r="C23" s="65">
        <v>0</v>
      </c>
      <c r="D23" s="65">
        <v>0</v>
      </c>
      <c r="E23" s="65">
        <v>0</v>
      </c>
      <c r="F23" s="65">
        <v>0</v>
      </c>
    </row>
    <row r="24" spans="1:6" x14ac:dyDescent="0.2">
      <c r="A24" s="60">
        <v>7340</v>
      </c>
      <c r="B24" s="60" t="s">
        <v>556</v>
      </c>
      <c r="C24" s="65">
        <v>0</v>
      </c>
      <c r="D24" s="65">
        <v>0</v>
      </c>
      <c r="E24" s="65">
        <v>0</v>
      </c>
      <c r="F24" s="65">
        <v>0</v>
      </c>
    </row>
    <row r="25" spans="1:6" x14ac:dyDescent="0.2">
      <c r="A25" s="60">
        <v>7350</v>
      </c>
      <c r="B25" s="60" t="s">
        <v>557</v>
      </c>
      <c r="C25" s="65">
        <v>0</v>
      </c>
      <c r="D25" s="65">
        <v>0</v>
      </c>
      <c r="E25" s="65">
        <v>0</v>
      </c>
      <c r="F25" s="65">
        <v>0</v>
      </c>
    </row>
    <row r="26" spans="1:6" x14ac:dyDescent="0.2">
      <c r="A26" s="60">
        <v>7360</v>
      </c>
      <c r="B26" s="60" t="s">
        <v>558</v>
      </c>
      <c r="C26" s="65">
        <v>0</v>
      </c>
      <c r="D26" s="65">
        <v>0</v>
      </c>
      <c r="E26" s="65">
        <v>0</v>
      </c>
      <c r="F26" s="65">
        <v>0</v>
      </c>
    </row>
    <row r="27" spans="1:6" x14ac:dyDescent="0.2">
      <c r="A27" s="60">
        <v>7410</v>
      </c>
      <c r="B27" s="60" t="s">
        <v>559</v>
      </c>
      <c r="C27" s="65">
        <v>0</v>
      </c>
      <c r="D27" s="65">
        <v>0</v>
      </c>
      <c r="E27" s="65">
        <v>0</v>
      </c>
      <c r="F27" s="65">
        <v>0</v>
      </c>
    </row>
    <row r="28" spans="1:6" x14ac:dyDescent="0.2">
      <c r="A28" s="60">
        <v>7420</v>
      </c>
      <c r="B28" s="60" t="s">
        <v>560</v>
      </c>
      <c r="C28" s="65">
        <v>0</v>
      </c>
      <c r="D28" s="65">
        <v>0</v>
      </c>
      <c r="E28" s="65">
        <v>0</v>
      </c>
      <c r="F28" s="65">
        <v>0</v>
      </c>
    </row>
    <row r="29" spans="1:6" x14ac:dyDescent="0.2">
      <c r="A29" s="60">
        <v>7510</v>
      </c>
      <c r="B29" s="60" t="s">
        <v>561</v>
      </c>
      <c r="C29" s="65">
        <v>0</v>
      </c>
      <c r="D29" s="65">
        <v>0</v>
      </c>
      <c r="E29" s="65">
        <v>0</v>
      </c>
      <c r="F29" s="65">
        <v>0</v>
      </c>
    </row>
    <row r="30" spans="1:6" x14ac:dyDescent="0.2">
      <c r="A30" s="60">
        <v>7520</v>
      </c>
      <c r="B30" s="60" t="s">
        <v>562</v>
      </c>
      <c r="C30" s="65">
        <v>0</v>
      </c>
      <c r="D30" s="65">
        <v>0</v>
      </c>
      <c r="E30" s="65">
        <v>0</v>
      </c>
      <c r="F30" s="65">
        <v>0</v>
      </c>
    </row>
    <row r="31" spans="1:6" x14ac:dyDescent="0.2">
      <c r="A31" s="60">
        <v>7610</v>
      </c>
      <c r="B31" s="60" t="s">
        <v>563</v>
      </c>
      <c r="C31" s="65">
        <v>0</v>
      </c>
      <c r="D31" s="65">
        <v>0</v>
      </c>
      <c r="E31" s="65">
        <v>0</v>
      </c>
      <c r="F31" s="65">
        <v>0</v>
      </c>
    </row>
    <row r="32" spans="1:6" x14ac:dyDescent="0.2">
      <c r="A32" s="60">
        <v>7620</v>
      </c>
      <c r="B32" s="60" t="s">
        <v>564</v>
      </c>
      <c r="C32" s="65">
        <v>0</v>
      </c>
      <c r="D32" s="65">
        <v>0</v>
      </c>
      <c r="E32" s="65">
        <v>0</v>
      </c>
      <c r="F32" s="65">
        <v>0</v>
      </c>
    </row>
    <row r="33" spans="1:6" x14ac:dyDescent="0.2">
      <c r="A33" s="60">
        <v>7630</v>
      </c>
      <c r="B33" s="60" t="s">
        <v>565</v>
      </c>
      <c r="C33" s="65">
        <v>0</v>
      </c>
      <c r="D33" s="65">
        <v>0</v>
      </c>
      <c r="E33" s="65">
        <v>0</v>
      </c>
      <c r="F33" s="65">
        <v>0</v>
      </c>
    </row>
    <row r="34" spans="1:6" x14ac:dyDescent="0.2">
      <c r="A34" s="60">
        <v>7640</v>
      </c>
      <c r="B34" s="60" t="s">
        <v>566</v>
      </c>
      <c r="C34" s="65">
        <v>0</v>
      </c>
      <c r="D34" s="65">
        <v>0</v>
      </c>
      <c r="E34" s="65">
        <v>0</v>
      </c>
      <c r="F34" s="65">
        <v>0</v>
      </c>
    </row>
    <row r="35" spans="1:6" s="68" customFormat="1" x14ac:dyDescent="0.2">
      <c r="A35" s="67">
        <v>8000</v>
      </c>
      <c r="B35" s="68" t="s">
        <v>567</v>
      </c>
    </row>
    <row r="36" spans="1:6" x14ac:dyDescent="0.2">
      <c r="A36" s="60">
        <v>8110</v>
      </c>
      <c r="B36" s="60" t="s">
        <v>568</v>
      </c>
      <c r="C36" s="65">
        <v>0</v>
      </c>
      <c r="D36" s="65">
        <v>0</v>
      </c>
      <c r="E36" s="65">
        <v>0</v>
      </c>
      <c r="F36" s="65">
        <v>0</v>
      </c>
    </row>
    <row r="37" spans="1:6" x14ac:dyDescent="0.2">
      <c r="A37" s="60">
        <v>8120</v>
      </c>
      <c r="B37" s="60" t="s">
        <v>569</v>
      </c>
      <c r="C37" s="65">
        <v>6775350</v>
      </c>
      <c r="D37" s="65">
        <v>0</v>
      </c>
      <c r="E37" s="65">
        <v>0</v>
      </c>
      <c r="F37" s="65">
        <v>6775350</v>
      </c>
    </row>
    <row r="38" spans="1:6" x14ac:dyDescent="0.2">
      <c r="A38" s="60">
        <v>8130</v>
      </c>
      <c r="B38" s="60" t="s">
        <v>570</v>
      </c>
      <c r="C38" s="65">
        <v>0</v>
      </c>
      <c r="D38" s="65">
        <v>0</v>
      </c>
      <c r="E38" s="65">
        <v>0</v>
      </c>
      <c r="F38" s="65">
        <v>0</v>
      </c>
    </row>
    <row r="39" spans="1:6" x14ac:dyDescent="0.2">
      <c r="A39" s="60">
        <v>8140</v>
      </c>
      <c r="B39" s="60" t="s">
        <v>571</v>
      </c>
      <c r="C39" s="65">
        <v>0</v>
      </c>
      <c r="D39" s="65">
        <v>0</v>
      </c>
      <c r="E39" s="65">
        <v>0</v>
      </c>
      <c r="F39" s="65">
        <v>0</v>
      </c>
    </row>
    <row r="40" spans="1:6" x14ac:dyDescent="0.2">
      <c r="A40" s="60">
        <v>8150</v>
      </c>
      <c r="B40" s="60" t="s">
        <v>572</v>
      </c>
      <c r="C40" s="65">
        <v>-2529054</v>
      </c>
      <c r="D40" s="65">
        <v>0</v>
      </c>
      <c r="E40" s="65">
        <v>0</v>
      </c>
      <c r="F40" s="65">
        <v>-2529054</v>
      </c>
    </row>
    <row r="41" spans="1:6" x14ac:dyDescent="0.2">
      <c r="A41" s="60">
        <v>8210</v>
      </c>
      <c r="B41" s="60" t="s">
        <v>573</v>
      </c>
      <c r="C41" s="65">
        <v>6806350</v>
      </c>
      <c r="D41" s="65">
        <v>0</v>
      </c>
      <c r="E41" s="65">
        <v>0</v>
      </c>
      <c r="F41" s="65">
        <v>6806350</v>
      </c>
    </row>
    <row r="42" spans="1:6" x14ac:dyDescent="0.2">
      <c r="A42" s="60">
        <v>8220</v>
      </c>
      <c r="B42" s="60" t="s">
        <v>574</v>
      </c>
      <c r="C42" s="65">
        <v>-169428</v>
      </c>
      <c r="D42" s="65">
        <v>0</v>
      </c>
      <c r="E42" s="65">
        <v>0</v>
      </c>
      <c r="F42" s="65">
        <v>-169428</v>
      </c>
    </row>
    <row r="43" spans="1:6" x14ac:dyDescent="0.2">
      <c r="A43" s="60">
        <v>8230</v>
      </c>
      <c r="B43" s="60" t="s">
        <v>575</v>
      </c>
      <c r="C43" s="65">
        <v>0</v>
      </c>
      <c r="D43" s="65">
        <v>0</v>
      </c>
      <c r="E43" s="65">
        <v>0</v>
      </c>
      <c r="F43" s="65">
        <v>0</v>
      </c>
    </row>
    <row r="44" spans="1:6" x14ac:dyDescent="0.2">
      <c r="A44" s="60">
        <v>8240</v>
      </c>
      <c r="B44" s="60" t="s">
        <v>576</v>
      </c>
      <c r="C44" s="65">
        <v>0</v>
      </c>
      <c r="D44" s="65">
        <v>0</v>
      </c>
      <c r="E44" s="65">
        <v>0</v>
      </c>
      <c r="F44" s="65">
        <v>0</v>
      </c>
    </row>
    <row r="45" spans="1:6" x14ac:dyDescent="0.2">
      <c r="A45" s="60">
        <v>8250</v>
      </c>
      <c r="B45" s="60" t="s">
        <v>577</v>
      </c>
      <c r="C45" s="65">
        <v>330577</v>
      </c>
      <c r="D45" s="65">
        <v>0</v>
      </c>
      <c r="E45" s="65">
        <v>0</v>
      </c>
      <c r="F45" s="65">
        <v>330577</v>
      </c>
    </row>
    <row r="46" spans="1:6" x14ac:dyDescent="0.2">
      <c r="A46" s="60">
        <v>8260</v>
      </c>
      <c r="B46" s="60" t="s">
        <v>578</v>
      </c>
      <c r="C46" s="65">
        <v>0</v>
      </c>
      <c r="D46" s="65">
        <v>0</v>
      </c>
      <c r="E46" s="65">
        <v>0</v>
      </c>
      <c r="F46" s="65">
        <v>0</v>
      </c>
    </row>
    <row r="47" spans="1:6" x14ac:dyDescent="0.2">
      <c r="A47" s="60">
        <v>8270</v>
      </c>
      <c r="B47" s="60" t="s">
        <v>579</v>
      </c>
      <c r="C47" s="65">
        <v>6186766</v>
      </c>
      <c r="D47" s="65">
        <v>0</v>
      </c>
      <c r="E47" s="65">
        <v>0</v>
      </c>
      <c r="F47" s="65">
        <v>6186766</v>
      </c>
    </row>
  </sheetData>
  <mergeCells count="3">
    <mergeCell ref="A1:F1"/>
    <mergeCell ref="A2:F2"/>
    <mergeCell ref="A3:F3"/>
  </mergeCells>
  <pageMargins left="0.7" right="0.7" top="0.75" bottom="0.75" header="0.3" footer="0.3"/>
  <pageSetup paperSize="9" scale="53"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8" style="41" customWidth="1"/>
    <col min="6" max="6" width="22.7109375" style="41" customWidth="1"/>
    <col min="7" max="7" width="16.7109375" style="41" customWidth="1"/>
    <col min="8" max="8" width="59.5703125" style="41" customWidth="1"/>
    <col min="9" max="16384" width="9.140625" style="41"/>
  </cols>
  <sheetData>
    <row r="1" spans="1:8" s="38" customFormat="1" ht="18.95" customHeight="1" x14ac:dyDescent="0.25">
      <c r="A1" s="828" t="s">
        <v>1659</v>
      </c>
      <c r="B1" s="829"/>
      <c r="C1" s="829"/>
      <c r="D1" s="829"/>
      <c r="E1" s="829"/>
      <c r="F1" s="829"/>
      <c r="G1" s="36" t="s">
        <v>98</v>
      </c>
      <c r="H1" s="37">
        <v>2020</v>
      </c>
    </row>
    <row r="2" spans="1:8" s="38" customFormat="1" ht="18.95" customHeight="1" x14ac:dyDescent="0.25">
      <c r="A2" s="828" t="s">
        <v>99</v>
      </c>
      <c r="B2" s="829"/>
      <c r="C2" s="829"/>
      <c r="D2" s="829"/>
      <c r="E2" s="829"/>
      <c r="F2" s="829"/>
      <c r="G2" s="36" t="s">
        <v>100</v>
      </c>
      <c r="H2" s="37" t="s">
        <v>1641</v>
      </c>
    </row>
    <row r="3" spans="1:8" s="38" customFormat="1" ht="18.95" customHeight="1" x14ac:dyDescent="0.25">
      <c r="A3" s="828" t="s">
        <v>1660</v>
      </c>
      <c r="B3" s="829"/>
      <c r="C3" s="829"/>
      <c r="D3" s="829"/>
      <c r="E3" s="829"/>
      <c r="F3" s="829"/>
      <c r="G3" s="36" t="s">
        <v>102</v>
      </c>
      <c r="H3" s="37">
        <v>1</v>
      </c>
    </row>
    <row r="4" spans="1:8" x14ac:dyDescent="0.2">
      <c r="A4" s="39" t="s">
        <v>103</v>
      </c>
      <c r="B4" s="40"/>
      <c r="C4" s="40"/>
      <c r="D4" s="40"/>
      <c r="E4" s="40"/>
      <c r="F4" s="40"/>
      <c r="G4" s="40"/>
      <c r="H4" s="40"/>
    </row>
    <row r="6" spans="1:8" x14ac:dyDescent="0.2">
      <c r="A6" s="40" t="s">
        <v>104</v>
      </c>
      <c r="B6" s="40"/>
      <c r="C6" s="40"/>
      <c r="D6" s="40"/>
      <c r="E6" s="40"/>
      <c r="F6" s="40"/>
      <c r="G6" s="40"/>
      <c r="H6" s="40"/>
    </row>
    <row r="7" spans="1:8" x14ac:dyDescent="0.2">
      <c r="A7" s="42" t="s">
        <v>105</v>
      </c>
      <c r="B7" s="42" t="s">
        <v>106</v>
      </c>
      <c r="C7" s="42" t="s">
        <v>107</v>
      </c>
      <c r="D7" s="42" t="s">
        <v>108</v>
      </c>
      <c r="E7" s="42"/>
      <c r="F7" s="42"/>
      <c r="G7" s="42"/>
      <c r="H7" s="42"/>
    </row>
    <row r="8" spans="1:8" s="117" customFormat="1" ht="33.75" x14ac:dyDescent="0.2">
      <c r="A8" s="201">
        <v>1114</v>
      </c>
      <c r="B8" s="117" t="s">
        <v>109</v>
      </c>
      <c r="C8" s="116">
        <v>39182590.270000003</v>
      </c>
      <c r="D8" s="234" t="s">
        <v>1649</v>
      </c>
    </row>
    <row r="9" spans="1:8" s="117" customFormat="1" x14ac:dyDescent="0.2">
      <c r="A9" s="201">
        <v>1115</v>
      </c>
      <c r="B9" s="117" t="s">
        <v>110</v>
      </c>
      <c r="C9" s="116">
        <v>0</v>
      </c>
    </row>
    <row r="10" spans="1:8" s="117" customFormat="1" x14ac:dyDescent="0.2">
      <c r="A10" s="201">
        <v>1121</v>
      </c>
      <c r="B10" s="117" t="s">
        <v>111</v>
      </c>
      <c r="C10" s="116">
        <v>0</v>
      </c>
    </row>
    <row r="11" spans="1:8" s="117" customFormat="1" x14ac:dyDescent="0.2">
      <c r="A11" s="201">
        <v>1211</v>
      </c>
      <c r="B11" s="117" t="s">
        <v>112</v>
      </c>
      <c r="C11" s="116">
        <v>0</v>
      </c>
    </row>
    <row r="12" spans="1:8" s="117" customFormat="1" x14ac:dyDescent="0.2"/>
    <row r="13" spans="1:8" x14ac:dyDescent="0.2">
      <c r="A13" s="40" t="s">
        <v>113</v>
      </c>
      <c r="B13" s="40"/>
      <c r="C13" s="40"/>
      <c r="D13" s="40"/>
      <c r="E13" s="40"/>
      <c r="F13" s="40"/>
      <c r="G13" s="40"/>
      <c r="H13" s="40"/>
    </row>
    <row r="14" spans="1:8" x14ac:dyDescent="0.2">
      <c r="A14" s="42" t="s">
        <v>105</v>
      </c>
      <c r="B14" s="42" t="s">
        <v>106</v>
      </c>
      <c r="C14" s="42" t="s">
        <v>107</v>
      </c>
      <c r="D14" s="42">
        <v>2019</v>
      </c>
      <c r="E14" s="42">
        <v>2018</v>
      </c>
      <c r="F14" s="42">
        <v>2017</v>
      </c>
      <c r="G14" s="42">
        <v>2016</v>
      </c>
      <c r="H14" s="42" t="s">
        <v>114</v>
      </c>
    </row>
    <row r="15" spans="1:8" s="117" customFormat="1" x14ac:dyDescent="0.2">
      <c r="A15" s="201">
        <v>1122</v>
      </c>
      <c r="B15" s="117" t="s">
        <v>115</v>
      </c>
      <c r="C15" s="116">
        <v>2276273</v>
      </c>
      <c r="D15" s="116">
        <v>690517.65</v>
      </c>
      <c r="E15" s="116">
        <v>108095.35</v>
      </c>
      <c r="F15" s="116">
        <v>15547.98</v>
      </c>
      <c r="G15" s="116">
        <v>18705.650000000001</v>
      </c>
    </row>
    <row r="16" spans="1:8" s="117" customFormat="1" x14ac:dyDescent="0.2">
      <c r="A16" s="201">
        <v>1124</v>
      </c>
      <c r="B16" s="117" t="s">
        <v>116</v>
      </c>
      <c r="C16" s="116">
        <v>2596.31</v>
      </c>
      <c r="D16" s="116">
        <v>2596.31</v>
      </c>
      <c r="E16" s="116">
        <v>2596.33</v>
      </c>
      <c r="F16" s="116">
        <v>2596.3200000000002</v>
      </c>
      <c r="G16" s="116">
        <v>2596.3200000000002</v>
      </c>
    </row>
    <row r="18" spans="1:8" x14ac:dyDescent="0.2">
      <c r="A18" s="40" t="s">
        <v>117</v>
      </c>
      <c r="B18" s="40"/>
      <c r="C18" s="40"/>
      <c r="D18" s="40"/>
      <c r="E18" s="40"/>
      <c r="F18" s="40"/>
      <c r="G18" s="40"/>
      <c r="H18" s="40"/>
    </row>
    <row r="19" spans="1:8" x14ac:dyDescent="0.2">
      <c r="A19" s="42" t="s">
        <v>105</v>
      </c>
      <c r="B19" s="42" t="s">
        <v>106</v>
      </c>
      <c r="C19" s="42" t="s">
        <v>107</v>
      </c>
      <c r="D19" s="42" t="s">
        <v>118</v>
      </c>
      <c r="E19" s="42" t="s">
        <v>119</v>
      </c>
      <c r="F19" s="42" t="s">
        <v>120</v>
      </c>
      <c r="G19" s="42" t="s">
        <v>121</v>
      </c>
      <c r="H19" s="42" t="s">
        <v>122</v>
      </c>
    </row>
    <row r="20" spans="1:8" s="117" customFormat="1" ht="45" x14ac:dyDescent="0.2">
      <c r="A20" s="201">
        <v>1123</v>
      </c>
      <c r="B20" s="117" t="s">
        <v>123</v>
      </c>
      <c r="C20" s="116">
        <v>5464.95</v>
      </c>
      <c r="D20" s="116">
        <v>0</v>
      </c>
      <c r="E20" s="116">
        <v>0</v>
      </c>
      <c r="F20" s="116">
        <v>0</v>
      </c>
      <c r="G20" s="116">
        <v>5464.95</v>
      </c>
      <c r="H20" s="234" t="s">
        <v>1650</v>
      </c>
    </row>
    <row r="21" spans="1:8" s="117" customFormat="1" x14ac:dyDescent="0.2">
      <c r="A21" s="201">
        <v>1125</v>
      </c>
      <c r="B21" s="117" t="s">
        <v>124</v>
      </c>
      <c r="C21" s="116">
        <v>0</v>
      </c>
      <c r="D21" s="116">
        <v>0</v>
      </c>
      <c r="E21" s="116">
        <v>0</v>
      </c>
      <c r="F21" s="116">
        <v>0</v>
      </c>
      <c r="G21" s="116">
        <v>0</v>
      </c>
      <c r="H21" s="234"/>
    </row>
    <row r="22" spans="1:8" s="117" customFormat="1" x14ac:dyDescent="0.2">
      <c r="A22" s="45">
        <v>1126</v>
      </c>
      <c r="B22" s="46" t="s">
        <v>125</v>
      </c>
      <c r="C22" s="116"/>
      <c r="D22" s="116">
        <v>0</v>
      </c>
      <c r="E22" s="116">
        <v>0</v>
      </c>
      <c r="F22" s="116">
        <v>0</v>
      </c>
      <c r="G22" s="116">
        <v>0</v>
      </c>
    </row>
    <row r="23" spans="1:8" s="117" customFormat="1" x14ac:dyDescent="0.2">
      <c r="A23" s="45">
        <v>1129</v>
      </c>
      <c r="B23" s="46" t="s">
        <v>126</v>
      </c>
      <c r="C23" s="116"/>
      <c r="D23" s="116">
        <v>0</v>
      </c>
      <c r="E23" s="116">
        <v>0</v>
      </c>
      <c r="F23" s="116">
        <v>0</v>
      </c>
      <c r="G23" s="116">
        <v>0</v>
      </c>
    </row>
    <row r="24" spans="1:8" s="117" customFormat="1" ht="33.75" x14ac:dyDescent="0.2">
      <c r="A24" s="201">
        <v>1131</v>
      </c>
      <c r="B24" s="117" t="s">
        <v>127</v>
      </c>
      <c r="C24" s="116">
        <v>5266980.04</v>
      </c>
      <c r="D24" s="116">
        <v>5180000</v>
      </c>
      <c r="E24" s="116">
        <v>0</v>
      </c>
      <c r="F24" s="116">
        <v>0</v>
      </c>
      <c r="G24" s="116">
        <v>86980.040000000008</v>
      </c>
      <c r="H24" s="234" t="s">
        <v>1651</v>
      </c>
    </row>
    <row r="25" spans="1:8" s="117" customFormat="1" x14ac:dyDescent="0.2">
      <c r="A25" s="201">
        <v>1132</v>
      </c>
      <c r="B25" s="117" t="s">
        <v>128</v>
      </c>
      <c r="C25" s="116">
        <v>0</v>
      </c>
      <c r="D25" s="116">
        <v>0</v>
      </c>
      <c r="E25" s="116">
        <v>0</v>
      </c>
      <c r="F25" s="116">
        <v>0</v>
      </c>
      <c r="G25" s="116">
        <v>0</v>
      </c>
    </row>
    <row r="26" spans="1:8" s="117" customFormat="1" x14ac:dyDescent="0.2">
      <c r="A26" s="201">
        <v>1133</v>
      </c>
      <c r="B26" s="117" t="s">
        <v>129</v>
      </c>
      <c r="C26" s="116">
        <v>0</v>
      </c>
      <c r="D26" s="116">
        <v>0</v>
      </c>
      <c r="E26" s="116">
        <v>0</v>
      </c>
      <c r="F26" s="116">
        <v>0</v>
      </c>
      <c r="G26" s="116">
        <v>0</v>
      </c>
    </row>
    <row r="27" spans="1:8" s="117" customFormat="1" ht="22.5" x14ac:dyDescent="0.2">
      <c r="A27" s="201">
        <v>1134</v>
      </c>
      <c r="B27" s="117" t="s">
        <v>130</v>
      </c>
      <c r="C27" s="116">
        <v>699855</v>
      </c>
      <c r="D27" s="116">
        <v>699855</v>
      </c>
      <c r="E27" s="116">
        <v>0</v>
      </c>
      <c r="F27" s="116">
        <v>0</v>
      </c>
      <c r="G27" s="116">
        <v>0</v>
      </c>
      <c r="H27" s="234" t="s">
        <v>1652</v>
      </c>
    </row>
    <row r="28" spans="1:8" s="117" customFormat="1" x14ac:dyDescent="0.2">
      <c r="A28" s="201">
        <v>1139</v>
      </c>
      <c r="B28" s="117" t="s">
        <v>131</v>
      </c>
      <c r="C28" s="116">
        <v>0</v>
      </c>
      <c r="D28" s="116">
        <v>0</v>
      </c>
      <c r="E28" s="116">
        <v>0</v>
      </c>
      <c r="F28" s="116">
        <v>0</v>
      </c>
      <c r="G28" s="116">
        <v>0</v>
      </c>
    </row>
    <row r="29" spans="1:8" x14ac:dyDescent="0.2">
      <c r="C29" s="117"/>
    </row>
    <row r="30" spans="1:8" x14ac:dyDescent="0.2">
      <c r="A30" s="40" t="s">
        <v>132</v>
      </c>
      <c r="B30" s="40"/>
      <c r="C30" s="40"/>
      <c r="D30" s="40"/>
      <c r="E30" s="40"/>
      <c r="F30" s="40"/>
      <c r="G30" s="40"/>
      <c r="H30" s="40"/>
    </row>
    <row r="31" spans="1:8" x14ac:dyDescent="0.2">
      <c r="A31" s="42" t="s">
        <v>105</v>
      </c>
      <c r="B31" s="42" t="s">
        <v>106</v>
      </c>
      <c r="C31" s="42" t="s">
        <v>107</v>
      </c>
      <c r="D31" s="42" t="s">
        <v>133</v>
      </c>
      <c r="E31" s="42" t="s">
        <v>134</v>
      </c>
      <c r="F31" s="42" t="s">
        <v>135</v>
      </c>
      <c r="G31" s="42" t="s">
        <v>136</v>
      </c>
      <c r="H31" s="42"/>
    </row>
    <row r="32" spans="1:8" x14ac:dyDescent="0.2">
      <c r="A32" s="43">
        <v>1140</v>
      </c>
      <c r="B32" s="41" t="s">
        <v>137</v>
      </c>
      <c r="C32" s="44">
        <v>0</v>
      </c>
    </row>
    <row r="33" spans="1:8" x14ac:dyDescent="0.2">
      <c r="A33" s="43">
        <v>1141</v>
      </c>
      <c r="B33" s="41" t="s">
        <v>138</v>
      </c>
      <c r="C33" s="44">
        <v>0</v>
      </c>
    </row>
    <row r="34" spans="1:8" x14ac:dyDescent="0.2">
      <c r="A34" s="43">
        <v>1142</v>
      </c>
      <c r="B34" s="41" t="s">
        <v>139</v>
      </c>
      <c r="C34" s="44">
        <v>0</v>
      </c>
    </row>
    <row r="35" spans="1:8" x14ac:dyDescent="0.2">
      <c r="A35" s="43">
        <v>1143</v>
      </c>
      <c r="B35" s="41" t="s">
        <v>140</v>
      </c>
      <c r="C35" s="44">
        <v>0</v>
      </c>
    </row>
    <row r="36" spans="1:8" x14ac:dyDescent="0.2">
      <c r="A36" s="43">
        <v>1144</v>
      </c>
      <c r="B36" s="41" t="s">
        <v>141</v>
      </c>
      <c r="C36" s="44">
        <v>0</v>
      </c>
    </row>
    <row r="37" spans="1:8" x14ac:dyDescent="0.2">
      <c r="A37" s="43">
        <v>1145</v>
      </c>
      <c r="B37" s="41" t="s">
        <v>142</v>
      </c>
      <c r="C37" s="44">
        <v>0</v>
      </c>
    </row>
    <row r="39" spans="1:8" x14ac:dyDescent="0.2">
      <c r="A39" s="40" t="s">
        <v>143</v>
      </c>
      <c r="B39" s="40"/>
      <c r="C39" s="40"/>
      <c r="D39" s="40"/>
      <c r="E39" s="40"/>
      <c r="F39" s="40"/>
      <c r="G39" s="40"/>
      <c r="H39" s="40"/>
    </row>
    <row r="40" spans="1:8" x14ac:dyDescent="0.2">
      <c r="A40" s="42" t="s">
        <v>105</v>
      </c>
      <c r="B40" s="42" t="s">
        <v>106</v>
      </c>
      <c r="C40" s="42" t="s">
        <v>107</v>
      </c>
      <c r="D40" s="42" t="s">
        <v>144</v>
      </c>
      <c r="E40" s="42" t="s">
        <v>145</v>
      </c>
      <c r="F40" s="42" t="s">
        <v>146</v>
      </c>
      <c r="G40" s="42"/>
      <c r="H40" s="42"/>
    </row>
    <row r="41" spans="1:8" x14ac:dyDescent="0.2">
      <c r="A41" s="43">
        <v>1150</v>
      </c>
      <c r="B41" s="41" t="s">
        <v>147</v>
      </c>
      <c r="C41" s="44">
        <v>0</v>
      </c>
    </row>
    <row r="42" spans="1:8" x14ac:dyDescent="0.2">
      <c r="A42" s="43">
        <v>1151</v>
      </c>
      <c r="B42" s="41" t="s">
        <v>148</v>
      </c>
      <c r="C42" s="44">
        <v>0</v>
      </c>
    </row>
    <row r="44" spans="1:8" x14ac:dyDescent="0.2">
      <c r="A44" s="40" t="s">
        <v>149</v>
      </c>
      <c r="B44" s="40"/>
      <c r="C44" s="40"/>
      <c r="D44" s="40"/>
      <c r="E44" s="40"/>
      <c r="F44" s="40"/>
      <c r="G44" s="40"/>
      <c r="H44" s="40"/>
    </row>
    <row r="45" spans="1:8" x14ac:dyDescent="0.2">
      <c r="A45" s="42" t="s">
        <v>105</v>
      </c>
      <c r="B45" s="42" t="s">
        <v>106</v>
      </c>
      <c r="C45" s="42" t="s">
        <v>107</v>
      </c>
      <c r="D45" s="42" t="s">
        <v>108</v>
      </c>
      <c r="E45" s="42" t="s">
        <v>122</v>
      </c>
      <c r="F45" s="42"/>
      <c r="G45" s="42"/>
      <c r="H45" s="42"/>
    </row>
    <row r="46" spans="1:8" x14ac:dyDescent="0.2">
      <c r="A46" s="43">
        <v>1213</v>
      </c>
      <c r="B46" s="41" t="s">
        <v>150</v>
      </c>
      <c r="C46" s="44">
        <v>0</v>
      </c>
    </row>
    <row r="48" spans="1:8" x14ac:dyDescent="0.2">
      <c r="A48" s="40" t="s">
        <v>151</v>
      </c>
      <c r="B48" s="40"/>
      <c r="C48" s="40"/>
      <c r="D48" s="40"/>
      <c r="E48" s="40"/>
      <c r="F48" s="40"/>
      <c r="G48" s="40"/>
      <c r="H48" s="40"/>
    </row>
    <row r="49" spans="1:8" x14ac:dyDescent="0.2">
      <c r="A49" s="42" t="s">
        <v>105</v>
      </c>
      <c r="B49" s="42" t="s">
        <v>106</v>
      </c>
      <c r="C49" s="42" t="s">
        <v>107</v>
      </c>
      <c r="D49" s="42"/>
      <c r="E49" s="42"/>
      <c r="F49" s="42"/>
      <c r="G49" s="42"/>
      <c r="H49" s="42"/>
    </row>
    <row r="50" spans="1:8" s="117" customFormat="1" x14ac:dyDescent="0.2">
      <c r="A50" s="201">
        <v>1214</v>
      </c>
      <c r="B50" s="117" t="s">
        <v>152</v>
      </c>
      <c r="C50" s="116">
        <v>2514077.21</v>
      </c>
    </row>
    <row r="52" spans="1:8" x14ac:dyDescent="0.2">
      <c r="A52" s="40" t="s">
        <v>153</v>
      </c>
      <c r="B52" s="40"/>
      <c r="C52" s="40"/>
      <c r="D52" s="40"/>
      <c r="E52" s="40"/>
      <c r="F52" s="40"/>
      <c r="G52" s="40"/>
      <c r="H52" s="40"/>
    </row>
    <row r="53" spans="1:8" x14ac:dyDescent="0.2">
      <c r="A53" s="42" t="s">
        <v>105</v>
      </c>
      <c r="B53" s="42" t="s">
        <v>106</v>
      </c>
      <c r="C53" s="42" t="s">
        <v>107</v>
      </c>
      <c r="D53" s="42" t="s">
        <v>154</v>
      </c>
      <c r="E53" s="42" t="s">
        <v>155</v>
      </c>
      <c r="F53" s="42" t="s">
        <v>144</v>
      </c>
      <c r="G53" s="42" t="s">
        <v>156</v>
      </c>
      <c r="H53" s="42" t="s">
        <v>157</v>
      </c>
    </row>
    <row r="54" spans="1:8" s="117" customFormat="1" x14ac:dyDescent="0.2">
      <c r="A54" s="201">
        <v>1230</v>
      </c>
      <c r="B54" s="117" t="s">
        <v>158</v>
      </c>
      <c r="C54" s="116">
        <v>261755684.97</v>
      </c>
      <c r="D54" s="116">
        <v>10673057.949999999</v>
      </c>
      <c r="E54" s="116">
        <v>127682421.73999999</v>
      </c>
      <c r="F54" s="117" t="s">
        <v>1639</v>
      </c>
      <c r="G54" s="117" t="s">
        <v>1653</v>
      </c>
      <c r="H54" s="117" t="s">
        <v>1653</v>
      </c>
    </row>
    <row r="55" spans="1:8" s="117" customFormat="1" x14ac:dyDescent="0.2">
      <c r="A55" s="201">
        <v>1231</v>
      </c>
      <c r="B55" s="117" t="s">
        <v>159</v>
      </c>
      <c r="C55" s="116">
        <v>0</v>
      </c>
      <c r="D55" s="116"/>
      <c r="E55" s="116"/>
    </row>
    <row r="56" spans="1:8" s="117" customFormat="1" x14ac:dyDescent="0.2">
      <c r="A56" s="201">
        <v>1232</v>
      </c>
      <c r="B56" s="117" t="s">
        <v>160</v>
      </c>
      <c r="C56" s="116">
        <v>0</v>
      </c>
      <c r="D56" s="116"/>
      <c r="E56" s="116"/>
    </row>
    <row r="57" spans="1:8" s="117" customFormat="1" x14ac:dyDescent="0.2">
      <c r="A57" s="201">
        <v>1233</v>
      </c>
      <c r="B57" s="117" t="s">
        <v>161</v>
      </c>
      <c r="C57" s="116">
        <v>245697245.69</v>
      </c>
      <c r="D57" s="116">
        <v>10673057.949999999</v>
      </c>
      <c r="E57" s="116">
        <v>127682421.73999999</v>
      </c>
      <c r="F57" s="117" t="s">
        <v>1639</v>
      </c>
      <c r="G57" s="117" t="s">
        <v>1653</v>
      </c>
      <c r="H57" s="117" t="s">
        <v>1653</v>
      </c>
    </row>
    <row r="58" spans="1:8" s="117" customFormat="1" x14ac:dyDescent="0.2">
      <c r="A58" s="201">
        <v>1234</v>
      </c>
      <c r="B58" s="117" t="s">
        <v>162</v>
      </c>
      <c r="C58" s="116">
        <v>0</v>
      </c>
      <c r="D58" s="116"/>
      <c r="E58" s="116"/>
    </row>
    <row r="59" spans="1:8" s="117" customFormat="1" x14ac:dyDescent="0.2">
      <c r="A59" s="201">
        <v>1235</v>
      </c>
      <c r="B59" s="117" t="s">
        <v>163</v>
      </c>
      <c r="C59" s="116">
        <v>0</v>
      </c>
      <c r="D59" s="116"/>
      <c r="E59" s="116"/>
    </row>
    <row r="60" spans="1:8" s="117" customFormat="1" x14ac:dyDescent="0.2">
      <c r="A60" s="201">
        <v>1236</v>
      </c>
      <c r="B60" s="117" t="s">
        <v>164</v>
      </c>
      <c r="C60" s="116">
        <v>16058439.279999999</v>
      </c>
      <c r="D60" s="116"/>
      <c r="E60" s="116"/>
    </row>
    <row r="61" spans="1:8" s="117" customFormat="1" x14ac:dyDescent="0.2">
      <c r="A61" s="201">
        <v>1239</v>
      </c>
      <c r="B61" s="117" t="s">
        <v>165</v>
      </c>
      <c r="C61" s="116">
        <v>0</v>
      </c>
      <c r="D61" s="116"/>
      <c r="E61" s="116"/>
    </row>
    <row r="62" spans="1:8" s="117" customFormat="1" ht="12.75" x14ac:dyDescent="0.2">
      <c r="A62" s="201">
        <v>1240</v>
      </c>
      <c r="B62" s="117" t="s">
        <v>166</v>
      </c>
      <c r="C62" s="116">
        <v>25672545.77</v>
      </c>
      <c r="D62" s="235">
        <v>1509415.18</v>
      </c>
      <c r="E62" s="116">
        <v>12947907.4</v>
      </c>
      <c r="F62" s="117" t="s">
        <v>1639</v>
      </c>
      <c r="G62" s="117" t="s">
        <v>1653</v>
      </c>
      <c r="H62" s="117" t="s">
        <v>1653</v>
      </c>
    </row>
    <row r="63" spans="1:8" s="117" customFormat="1" x14ac:dyDescent="0.2">
      <c r="A63" s="201">
        <v>1241</v>
      </c>
      <c r="B63" s="117" t="s">
        <v>167</v>
      </c>
      <c r="C63" s="116">
        <v>8301910.6799999997</v>
      </c>
      <c r="D63" s="116">
        <v>684586.01673333347</v>
      </c>
      <c r="E63" s="116">
        <v>3753262.75</v>
      </c>
      <c r="F63" s="117" t="s">
        <v>1639</v>
      </c>
      <c r="G63" s="117" t="s">
        <v>1653</v>
      </c>
      <c r="H63" s="117" t="s">
        <v>1653</v>
      </c>
    </row>
    <row r="64" spans="1:8" s="117" customFormat="1" x14ac:dyDescent="0.2">
      <c r="A64" s="201">
        <v>1242</v>
      </c>
      <c r="B64" s="117" t="s">
        <v>168</v>
      </c>
      <c r="C64" s="116">
        <v>3727884.5</v>
      </c>
      <c r="D64" s="116">
        <v>18335.830000000002</v>
      </c>
      <c r="E64" s="116">
        <v>1279918.9012083334</v>
      </c>
      <c r="F64" s="117" t="s">
        <v>1639</v>
      </c>
      <c r="G64" s="117" t="s">
        <v>1653</v>
      </c>
      <c r="H64" s="117" t="s">
        <v>1653</v>
      </c>
    </row>
    <row r="65" spans="1:8" s="117" customFormat="1" x14ac:dyDescent="0.2">
      <c r="A65" s="201">
        <v>1243</v>
      </c>
      <c r="B65" s="117" t="s">
        <v>169</v>
      </c>
      <c r="C65" s="116">
        <v>359880</v>
      </c>
      <c r="D65" s="116">
        <v>115500</v>
      </c>
      <c r="E65" s="116">
        <v>125380</v>
      </c>
      <c r="F65" s="117" t="s">
        <v>1639</v>
      </c>
      <c r="G65" s="117" t="s">
        <v>1653</v>
      </c>
      <c r="H65" s="117" t="s">
        <v>1653</v>
      </c>
    </row>
    <row r="66" spans="1:8" s="117" customFormat="1" x14ac:dyDescent="0.2">
      <c r="A66" s="201">
        <v>1244</v>
      </c>
      <c r="B66" s="117" t="s">
        <v>170</v>
      </c>
      <c r="C66" s="116">
        <v>1943775.66</v>
      </c>
      <c r="D66" s="116">
        <v>147237.32699999999</v>
      </c>
      <c r="E66" s="116">
        <v>1521237.7330833317</v>
      </c>
      <c r="F66" s="117" t="s">
        <v>1639</v>
      </c>
      <c r="G66" s="117" t="s">
        <v>1653</v>
      </c>
      <c r="H66" s="117" t="s">
        <v>1653</v>
      </c>
    </row>
    <row r="67" spans="1:8" s="117" customFormat="1" x14ac:dyDescent="0.2">
      <c r="A67" s="201">
        <v>1245</v>
      </c>
      <c r="B67" s="117" t="s">
        <v>171</v>
      </c>
      <c r="C67" s="116">
        <v>102034.8</v>
      </c>
      <c r="D67" s="116"/>
      <c r="E67" s="116">
        <v>102034.81</v>
      </c>
      <c r="F67" s="117" t="s">
        <v>1639</v>
      </c>
      <c r="G67" s="117" t="s">
        <v>1653</v>
      </c>
      <c r="H67" s="117" t="s">
        <v>1653</v>
      </c>
    </row>
    <row r="68" spans="1:8" s="117" customFormat="1" x14ac:dyDescent="0.2">
      <c r="A68" s="201">
        <v>1246</v>
      </c>
      <c r="B68" s="117" t="s">
        <v>172</v>
      </c>
      <c r="C68" s="116">
        <v>11237060.130000001</v>
      </c>
      <c r="D68" s="116">
        <v>543756.01041666663</v>
      </c>
      <c r="E68" s="116">
        <v>6166073.210361111</v>
      </c>
      <c r="F68" s="117" t="s">
        <v>1639</v>
      </c>
      <c r="G68" s="117" t="s">
        <v>1653</v>
      </c>
      <c r="H68" s="117" t="s">
        <v>1653</v>
      </c>
    </row>
    <row r="69" spans="1:8" s="117" customFormat="1" x14ac:dyDescent="0.2">
      <c r="A69" s="201">
        <v>1247</v>
      </c>
      <c r="B69" s="117" t="s">
        <v>173</v>
      </c>
      <c r="C69" s="116">
        <v>0</v>
      </c>
      <c r="D69" s="116">
        <v>0</v>
      </c>
      <c r="E69" s="116">
        <v>0</v>
      </c>
    </row>
    <row r="70" spans="1:8" s="117" customFormat="1" x14ac:dyDescent="0.2">
      <c r="A70" s="201">
        <v>1248</v>
      </c>
      <c r="B70" s="117" t="s">
        <v>174</v>
      </c>
      <c r="C70" s="116">
        <v>0</v>
      </c>
      <c r="D70" s="116">
        <v>0</v>
      </c>
      <c r="E70" s="116">
        <v>0</v>
      </c>
    </row>
    <row r="71" spans="1:8" s="117" customFormat="1" x14ac:dyDescent="0.2"/>
    <row r="72" spans="1:8" x14ac:dyDescent="0.2">
      <c r="A72" s="40" t="s">
        <v>175</v>
      </c>
      <c r="B72" s="40"/>
      <c r="C72" s="40"/>
      <c r="D72" s="40"/>
      <c r="E72" s="40"/>
      <c r="F72" s="40"/>
      <c r="G72" s="40"/>
      <c r="H72" s="40"/>
    </row>
    <row r="73" spans="1:8" x14ac:dyDescent="0.2">
      <c r="A73" s="42" t="s">
        <v>105</v>
      </c>
      <c r="B73" s="42" t="s">
        <v>106</v>
      </c>
      <c r="C73" s="42" t="s">
        <v>107</v>
      </c>
      <c r="D73" s="42" t="s">
        <v>176</v>
      </c>
      <c r="E73" s="42" t="s">
        <v>177</v>
      </c>
      <c r="F73" s="42" t="s">
        <v>144</v>
      </c>
      <c r="G73" s="42" t="s">
        <v>156</v>
      </c>
      <c r="H73" s="42" t="s">
        <v>157</v>
      </c>
    </row>
    <row r="74" spans="1:8" s="117" customFormat="1" x14ac:dyDescent="0.2">
      <c r="A74" s="201">
        <v>1250</v>
      </c>
      <c r="B74" s="117" t="s">
        <v>178</v>
      </c>
      <c r="C74" s="116">
        <v>637584.17000000004</v>
      </c>
      <c r="D74" s="116">
        <v>530.95000000000005</v>
      </c>
      <c r="E74" s="116">
        <v>548292.41</v>
      </c>
      <c r="F74" s="117" t="s">
        <v>1639</v>
      </c>
      <c r="G74" s="117" t="s">
        <v>1653</v>
      </c>
    </row>
    <row r="75" spans="1:8" s="117" customFormat="1" x14ac:dyDescent="0.2">
      <c r="A75" s="201">
        <v>1251</v>
      </c>
      <c r="B75" s="117" t="s">
        <v>179</v>
      </c>
      <c r="C75" s="116">
        <v>133000</v>
      </c>
      <c r="D75" s="116">
        <v>0</v>
      </c>
      <c r="E75" s="116">
        <v>133000</v>
      </c>
      <c r="F75" s="117" t="s">
        <v>1639</v>
      </c>
      <c r="G75" s="117" t="s">
        <v>1653</v>
      </c>
    </row>
    <row r="76" spans="1:8" s="117" customFormat="1" x14ac:dyDescent="0.2">
      <c r="A76" s="201">
        <v>1252</v>
      </c>
      <c r="B76" s="117" t="s">
        <v>180</v>
      </c>
      <c r="C76" s="116">
        <v>89291.78</v>
      </c>
      <c r="D76" s="116"/>
      <c r="E76" s="116"/>
    </row>
    <row r="77" spans="1:8" s="117" customFormat="1" x14ac:dyDescent="0.2">
      <c r="A77" s="201">
        <v>1253</v>
      </c>
      <c r="B77" s="117" t="s">
        <v>181</v>
      </c>
      <c r="C77" s="116">
        <v>0</v>
      </c>
      <c r="D77" s="116"/>
      <c r="E77" s="116"/>
    </row>
    <row r="78" spans="1:8" s="117" customFormat="1" x14ac:dyDescent="0.2">
      <c r="A78" s="201">
        <v>1254</v>
      </c>
      <c r="B78" s="117" t="s">
        <v>182</v>
      </c>
      <c r="C78" s="116">
        <v>415292.39</v>
      </c>
      <c r="D78" s="116">
        <v>530.95000000000005</v>
      </c>
      <c r="E78" s="116">
        <v>415292.41000000003</v>
      </c>
      <c r="F78" s="117" t="s">
        <v>1639</v>
      </c>
      <c r="G78" s="117" t="s">
        <v>1653</v>
      </c>
    </row>
    <row r="79" spans="1:8" s="117" customFormat="1" x14ac:dyDescent="0.2">
      <c r="A79" s="201">
        <v>1259</v>
      </c>
      <c r="B79" s="117" t="s">
        <v>183</v>
      </c>
      <c r="C79" s="116">
        <v>0</v>
      </c>
      <c r="D79" s="116">
        <v>0</v>
      </c>
      <c r="E79" s="116">
        <v>0</v>
      </c>
    </row>
    <row r="80" spans="1:8" s="117" customFormat="1" x14ac:dyDescent="0.2">
      <c r="A80" s="201">
        <v>1270</v>
      </c>
      <c r="B80" s="117" t="s">
        <v>184</v>
      </c>
      <c r="C80" s="116">
        <v>435583.36</v>
      </c>
      <c r="D80" s="116">
        <v>0</v>
      </c>
      <c r="E80" s="116">
        <v>0</v>
      </c>
    </row>
    <row r="81" spans="1:8" s="117" customFormat="1" x14ac:dyDescent="0.2">
      <c r="A81" s="201">
        <v>1271</v>
      </c>
      <c r="B81" s="117" t="s">
        <v>185</v>
      </c>
      <c r="C81" s="116">
        <v>0</v>
      </c>
      <c r="D81" s="116">
        <v>0</v>
      </c>
      <c r="E81" s="116">
        <v>0</v>
      </c>
    </row>
    <row r="82" spans="1:8" s="117" customFormat="1" x14ac:dyDescent="0.2">
      <c r="A82" s="201">
        <v>1272</v>
      </c>
      <c r="B82" s="117" t="s">
        <v>186</v>
      </c>
      <c r="C82" s="116">
        <v>0</v>
      </c>
      <c r="D82" s="116">
        <v>0</v>
      </c>
      <c r="E82" s="116">
        <v>0</v>
      </c>
    </row>
    <row r="83" spans="1:8" s="117" customFormat="1" x14ac:dyDescent="0.2">
      <c r="A83" s="201">
        <v>1273</v>
      </c>
      <c r="B83" s="117" t="s">
        <v>187</v>
      </c>
      <c r="C83" s="116">
        <v>0</v>
      </c>
      <c r="D83" s="116">
        <v>0</v>
      </c>
      <c r="E83" s="116">
        <v>0</v>
      </c>
    </row>
    <row r="84" spans="1:8" s="117" customFormat="1" x14ac:dyDescent="0.2">
      <c r="A84" s="201">
        <v>1274</v>
      </c>
      <c r="B84" s="117" t="s">
        <v>188</v>
      </c>
      <c r="C84" s="116">
        <v>0</v>
      </c>
      <c r="D84" s="116">
        <v>0</v>
      </c>
      <c r="E84" s="116">
        <v>0</v>
      </c>
    </row>
    <row r="85" spans="1:8" s="117" customFormat="1" x14ac:dyDescent="0.2">
      <c r="A85" s="201">
        <v>1275</v>
      </c>
      <c r="B85" s="117" t="s">
        <v>189</v>
      </c>
      <c r="C85" s="116">
        <v>0</v>
      </c>
      <c r="D85" s="116">
        <v>0</v>
      </c>
      <c r="E85" s="116">
        <v>0</v>
      </c>
    </row>
    <row r="86" spans="1:8" s="117" customFormat="1" x14ac:dyDescent="0.2">
      <c r="A86" s="201">
        <v>1279</v>
      </c>
      <c r="B86" s="117" t="s">
        <v>190</v>
      </c>
      <c r="C86" s="116">
        <v>435583.36</v>
      </c>
      <c r="D86" s="116">
        <v>0</v>
      </c>
      <c r="E86" s="116">
        <v>0</v>
      </c>
    </row>
    <row r="88" spans="1:8" x14ac:dyDescent="0.2">
      <c r="A88" s="40" t="s">
        <v>191</v>
      </c>
      <c r="B88" s="40"/>
      <c r="C88" s="40"/>
      <c r="D88" s="40"/>
      <c r="E88" s="40"/>
      <c r="F88" s="40"/>
      <c r="G88" s="40"/>
      <c r="H88" s="40"/>
    </row>
    <row r="89" spans="1:8" x14ac:dyDescent="0.2">
      <c r="A89" s="42" t="s">
        <v>105</v>
      </c>
      <c r="B89" s="42" t="s">
        <v>106</v>
      </c>
      <c r="C89" s="42" t="s">
        <v>107</v>
      </c>
      <c r="D89" s="42" t="s">
        <v>192</v>
      </c>
      <c r="E89" s="42"/>
      <c r="F89" s="42"/>
      <c r="G89" s="42"/>
      <c r="H89" s="42"/>
    </row>
    <row r="90" spans="1:8" s="236" customFormat="1" ht="36" customHeight="1" x14ac:dyDescent="0.2">
      <c r="A90" s="236">
        <v>1160</v>
      </c>
      <c r="B90" s="236" t="s">
        <v>193</v>
      </c>
      <c r="C90" s="237">
        <v>-0.14000000000000001</v>
      </c>
      <c r="D90" s="877" t="s">
        <v>1654</v>
      </c>
      <c r="E90" s="877"/>
      <c r="F90" s="877"/>
      <c r="G90" s="877"/>
      <c r="H90" s="877"/>
    </row>
    <row r="91" spans="1:8" x14ac:dyDescent="0.2">
      <c r="A91" s="43">
        <v>1161</v>
      </c>
      <c r="B91" s="41" t="s">
        <v>194</v>
      </c>
      <c r="C91" s="116">
        <v>-0.14000000000000001</v>
      </c>
    </row>
    <row r="92" spans="1:8" x14ac:dyDescent="0.2">
      <c r="A92" s="43">
        <v>1162</v>
      </c>
      <c r="B92" s="41" t="s">
        <v>195</v>
      </c>
      <c r="C92" s="116">
        <v>0</v>
      </c>
    </row>
    <row r="94" spans="1:8" x14ac:dyDescent="0.2">
      <c r="A94" s="40" t="s">
        <v>196</v>
      </c>
      <c r="B94" s="40"/>
      <c r="C94" s="40"/>
      <c r="D94" s="40"/>
      <c r="E94" s="40"/>
      <c r="F94" s="40"/>
      <c r="G94" s="40"/>
      <c r="H94" s="40"/>
    </row>
    <row r="95" spans="1:8" x14ac:dyDescent="0.2">
      <c r="A95" s="42" t="s">
        <v>105</v>
      </c>
      <c r="B95" s="42" t="s">
        <v>106</v>
      </c>
      <c r="C95" s="42" t="s">
        <v>107</v>
      </c>
      <c r="D95" s="42" t="s">
        <v>122</v>
      </c>
      <c r="E95" s="42"/>
      <c r="F95" s="42"/>
      <c r="G95" s="42"/>
      <c r="H95" s="42"/>
    </row>
    <row r="96" spans="1:8" x14ac:dyDescent="0.2">
      <c r="A96" s="43">
        <v>1290</v>
      </c>
      <c r="B96" s="41" t="s">
        <v>197</v>
      </c>
      <c r="C96" s="44">
        <v>0</v>
      </c>
    </row>
    <row r="97" spans="1:8" x14ac:dyDescent="0.2">
      <c r="A97" s="43">
        <v>1291</v>
      </c>
      <c r="B97" s="41" t="s">
        <v>198</v>
      </c>
      <c r="C97" s="44">
        <v>0</v>
      </c>
    </row>
    <row r="98" spans="1:8" x14ac:dyDescent="0.2">
      <c r="A98" s="43">
        <v>1292</v>
      </c>
      <c r="B98" s="41" t="s">
        <v>199</v>
      </c>
      <c r="C98" s="44">
        <v>0</v>
      </c>
    </row>
    <row r="99" spans="1:8" x14ac:dyDescent="0.2">
      <c r="A99" s="43">
        <v>1293</v>
      </c>
      <c r="B99" s="41" t="s">
        <v>200</v>
      </c>
      <c r="C99" s="44">
        <v>0</v>
      </c>
    </row>
    <row r="101" spans="1:8" x14ac:dyDescent="0.2">
      <c r="A101" s="40" t="s">
        <v>201</v>
      </c>
      <c r="B101" s="40"/>
      <c r="C101" s="40"/>
      <c r="D101" s="40"/>
      <c r="E101" s="40"/>
      <c r="F101" s="40"/>
      <c r="G101" s="40"/>
      <c r="H101" s="40"/>
    </row>
    <row r="102" spans="1:8" x14ac:dyDescent="0.2">
      <c r="A102" s="42" t="s">
        <v>105</v>
      </c>
      <c r="B102" s="42" t="s">
        <v>106</v>
      </c>
      <c r="C102" s="42" t="s">
        <v>107</v>
      </c>
      <c r="D102" s="42" t="s">
        <v>118</v>
      </c>
      <c r="E102" s="42" t="s">
        <v>119</v>
      </c>
      <c r="F102" s="42" t="s">
        <v>120</v>
      </c>
      <c r="G102" s="42" t="s">
        <v>202</v>
      </c>
      <c r="H102" s="42" t="s">
        <v>203</v>
      </c>
    </row>
    <row r="103" spans="1:8" s="117" customFormat="1" x14ac:dyDescent="0.2">
      <c r="A103" s="201">
        <v>2110</v>
      </c>
      <c r="B103" s="117" t="s">
        <v>204</v>
      </c>
      <c r="C103" s="116">
        <v>1692911.35</v>
      </c>
      <c r="D103" s="116">
        <v>1367275.58</v>
      </c>
      <c r="E103" s="116">
        <v>0</v>
      </c>
      <c r="F103" s="116">
        <v>0</v>
      </c>
      <c r="G103" s="116">
        <v>325635.77</v>
      </c>
    </row>
    <row r="104" spans="1:8" s="117" customFormat="1" ht="33.75" x14ac:dyDescent="0.2">
      <c r="A104" s="201">
        <v>2111</v>
      </c>
      <c r="B104" s="117" t="s">
        <v>205</v>
      </c>
      <c r="C104" s="116">
        <v>5426.4</v>
      </c>
      <c r="D104" s="116">
        <v>0</v>
      </c>
      <c r="E104" s="116">
        <v>0</v>
      </c>
      <c r="F104" s="116">
        <v>0</v>
      </c>
      <c r="G104" s="116">
        <v>5426.4</v>
      </c>
      <c r="H104" s="234" t="s">
        <v>1655</v>
      </c>
    </row>
    <row r="105" spans="1:8" s="117" customFormat="1" ht="22.5" x14ac:dyDescent="0.2">
      <c r="A105" s="201">
        <v>2112</v>
      </c>
      <c r="B105" s="117" t="s">
        <v>206</v>
      </c>
      <c r="C105" s="116">
        <v>3450</v>
      </c>
      <c r="D105" s="116">
        <v>0</v>
      </c>
      <c r="E105" s="116">
        <v>0</v>
      </c>
      <c r="F105" s="116">
        <v>0</v>
      </c>
      <c r="G105" s="116">
        <v>3450</v>
      </c>
      <c r="H105" s="234" t="s">
        <v>1656</v>
      </c>
    </row>
    <row r="106" spans="1:8" s="117" customFormat="1" x14ac:dyDescent="0.2">
      <c r="A106" s="201">
        <v>2113</v>
      </c>
      <c r="B106" s="117" t="s">
        <v>207</v>
      </c>
      <c r="C106" s="116">
        <v>0</v>
      </c>
      <c r="D106" s="116">
        <v>0</v>
      </c>
      <c r="E106" s="116">
        <v>0</v>
      </c>
      <c r="F106" s="116">
        <v>0</v>
      </c>
      <c r="G106" s="116">
        <v>0</v>
      </c>
    </row>
    <row r="107" spans="1:8" s="117" customFormat="1" x14ac:dyDescent="0.2">
      <c r="A107" s="201">
        <v>2114</v>
      </c>
      <c r="B107" s="117" t="s">
        <v>208</v>
      </c>
      <c r="C107" s="116">
        <v>0</v>
      </c>
      <c r="D107" s="116">
        <v>0</v>
      </c>
      <c r="E107" s="116">
        <v>0</v>
      </c>
      <c r="F107" s="116">
        <v>0</v>
      </c>
      <c r="G107" s="116">
        <v>0</v>
      </c>
    </row>
    <row r="108" spans="1:8" s="117" customFormat="1" x14ac:dyDescent="0.2">
      <c r="A108" s="201">
        <v>2115</v>
      </c>
      <c r="B108" s="117" t="s">
        <v>209</v>
      </c>
      <c r="C108" s="116">
        <v>0</v>
      </c>
      <c r="D108" s="116">
        <v>0</v>
      </c>
      <c r="E108" s="116">
        <v>0</v>
      </c>
      <c r="F108" s="116">
        <v>0</v>
      </c>
      <c r="G108" s="116">
        <v>0</v>
      </c>
    </row>
    <row r="109" spans="1:8" s="117" customFormat="1" x14ac:dyDescent="0.2">
      <c r="A109" s="201">
        <v>2116</v>
      </c>
      <c r="B109" s="117" t="s">
        <v>210</v>
      </c>
      <c r="C109" s="116">
        <v>0</v>
      </c>
      <c r="D109" s="116">
        <v>0</v>
      </c>
      <c r="E109" s="116">
        <v>0</v>
      </c>
      <c r="F109" s="116">
        <v>0</v>
      </c>
      <c r="G109" s="116">
        <v>0</v>
      </c>
    </row>
    <row r="110" spans="1:8" s="117" customFormat="1" ht="33.75" x14ac:dyDescent="0.2">
      <c r="A110" s="201">
        <v>2117</v>
      </c>
      <c r="B110" s="117" t="s">
        <v>211</v>
      </c>
      <c r="C110" s="116">
        <v>1363416.08</v>
      </c>
      <c r="D110" s="116">
        <v>1363416.08</v>
      </c>
      <c r="E110" s="116">
        <v>0</v>
      </c>
      <c r="F110" s="116">
        <v>0</v>
      </c>
      <c r="G110" s="116">
        <v>0</v>
      </c>
      <c r="H110" s="234" t="s">
        <v>1657</v>
      </c>
    </row>
    <row r="111" spans="1:8" s="117" customFormat="1" x14ac:dyDescent="0.2">
      <c r="A111" s="201">
        <v>2118</v>
      </c>
      <c r="B111" s="117" t="s">
        <v>212</v>
      </c>
      <c r="C111" s="116">
        <v>0</v>
      </c>
      <c r="D111" s="116">
        <v>0</v>
      </c>
      <c r="E111" s="116">
        <v>0</v>
      </c>
      <c r="F111" s="116">
        <v>0</v>
      </c>
      <c r="G111" s="116">
        <v>0</v>
      </c>
    </row>
    <row r="112" spans="1:8" s="117" customFormat="1" ht="45" x14ac:dyDescent="0.2">
      <c r="A112" s="201">
        <v>2119</v>
      </c>
      <c r="B112" s="117" t="s">
        <v>213</v>
      </c>
      <c r="C112" s="116">
        <v>320618.87</v>
      </c>
      <c r="D112" s="116">
        <v>3859.5</v>
      </c>
      <c r="E112" s="116">
        <v>0</v>
      </c>
      <c r="F112" s="116">
        <v>0</v>
      </c>
      <c r="G112" s="116">
        <v>316759.37</v>
      </c>
      <c r="H112" s="234" t="s">
        <v>1658</v>
      </c>
    </row>
    <row r="113" spans="1:8" s="117" customFormat="1" x14ac:dyDescent="0.2">
      <c r="A113" s="201">
        <v>2120</v>
      </c>
      <c r="B113" s="117" t="s">
        <v>214</v>
      </c>
      <c r="C113" s="116">
        <v>0</v>
      </c>
      <c r="D113" s="116">
        <v>0</v>
      </c>
      <c r="E113" s="116">
        <v>0</v>
      </c>
      <c r="F113" s="116">
        <v>0</v>
      </c>
      <c r="G113" s="116">
        <v>0</v>
      </c>
    </row>
    <row r="114" spans="1:8" s="117" customFormat="1" x14ac:dyDescent="0.2">
      <c r="A114" s="201">
        <v>2121</v>
      </c>
      <c r="B114" s="117" t="s">
        <v>215</v>
      </c>
      <c r="C114" s="116">
        <v>0</v>
      </c>
      <c r="D114" s="116">
        <v>0</v>
      </c>
      <c r="E114" s="116">
        <v>0</v>
      </c>
      <c r="F114" s="116">
        <v>0</v>
      </c>
      <c r="G114" s="116">
        <v>0</v>
      </c>
    </row>
    <row r="115" spans="1:8" s="117" customFormat="1" x14ac:dyDescent="0.2">
      <c r="A115" s="201">
        <v>2122</v>
      </c>
      <c r="B115" s="117" t="s">
        <v>216</v>
      </c>
      <c r="C115" s="116">
        <v>0</v>
      </c>
      <c r="D115" s="116">
        <v>0</v>
      </c>
      <c r="E115" s="116">
        <v>0</v>
      </c>
      <c r="F115" s="116">
        <v>0</v>
      </c>
      <c r="G115" s="116">
        <v>0</v>
      </c>
    </row>
    <row r="116" spans="1:8" s="117" customFormat="1" x14ac:dyDescent="0.2">
      <c r="A116" s="201">
        <v>2129</v>
      </c>
      <c r="B116" s="117" t="s">
        <v>217</v>
      </c>
      <c r="C116" s="116">
        <v>0</v>
      </c>
      <c r="D116" s="116">
        <v>0</v>
      </c>
      <c r="E116" s="116">
        <v>0</v>
      </c>
      <c r="F116" s="116">
        <v>0</v>
      </c>
      <c r="G116" s="116">
        <v>0</v>
      </c>
    </row>
    <row r="117" spans="1:8" x14ac:dyDescent="0.2">
      <c r="C117" s="117"/>
    </row>
    <row r="118" spans="1:8" x14ac:dyDescent="0.2">
      <c r="A118" s="40" t="s">
        <v>218</v>
      </c>
      <c r="B118" s="40"/>
      <c r="C118" s="40"/>
      <c r="D118" s="40"/>
      <c r="E118" s="40"/>
      <c r="F118" s="40"/>
      <c r="G118" s="40"/>
      <c r="H118" s="40"/>
    </row>
    <row r="119" spans="1:8" x14ac:dyDescent="0.2">
      <c r="A119" s="42" t="s">
        <v>105</v>
      </c>
      <c r="B119" s="42" t="s">
        <v>106</v>
      </c>
      <c r="C119" s="42" t="s">
        <v>107</v>
      </c>
      <c r="D119" s="42" t="s">
        <v>219</v>
      </c>
      <c r="E119" s="42" t="s">
        <v>122</v>
      </c>
      <c r="F119" s="42"/>
      <c r="G119" s="42"/>
      <c r="H119" s="42"/>
    </row>
    <row r="120" spans="1:8" x14ac:dyDescent="0.2">
      <c r="A120" s="43">
        <v>2160</v>
      </c>
      <c r="B120" s="41" t="s">
        <v>220</v>
      </c>
      <c r="C120" s="44">
        <v>0</v>
      </c>
    </row>
    <row r="121" spans="1:8" x14ac:dyDescent="0.2">
      <c r="A121" s="43">
        <v>2161</v>
      </c>
      <c r="B121" s="41" t="s">
        <v>221</v>
      </c>
      <c r="C121" s="44">
        <v>0</v>
      </c>
    </row>
    <row r="122" spans="1:8" x14ac:dyDescent="0.2">
      <c r="A122" s="43">
        <v>2162</v>
      </c>
      <c r="B122" s="41" t="s">
        <v>222</v>
      </c>
      <c r="C122" s="44">
        <v>0</v>
      </c>
    </row>
    <row r="123" spans="1:8" x14ac:dyDescent="0.2">
      <c r="A123" s="43">
        <v>2163</v>
      </c>
      <c r="B123" s="41" t="s">
        <v>223</v>
      </c>
      <c r="C123" s="44">
        <v>0</v>
      </c>
    </row>
    <row r="124" spans="1:8" x14ac:dyDescent="0.2">
      <c r="A124" s="43">
        <v>2164</v>
      </c>
      <c r="B124" s="41" t="s">
        <v>224</v>
      </c>
      <c r="C124" s="44">
        <v>0</v>
      </c>
    </row>
    <row r="125" spans="1:8" x14ac:dyDescent="0.2">
      <c r="A125" s="43">
        <v>2165</v>
      </c>
      <c r="B125" s="41" t="s">
        <v>225</v>
      </c>
      <c r="C125" s="44">
        <v>0</v>
      </c>
    </row>
    <row r="126" spans="1:8" x14ac:dyDescent="0.2">
      <c r="A126" s="43">
        <v>2166</v>
      </c>
      <c r="B126" s="41" t="s">
        <v>226</v>
      </c>
      <c r="C126" s="44">
        <v>0</v>
      </c>
    </row>
    <row r="127" spans="1:8" x14ac:dyDescent="0.2">
      <c r="A127" s="43">
        <v>2250</v>
      </c>
      <c r="B127" s="41" t="s">
        <v>227</v>
      </c>
      <c r="C127" s="44">
        <v>0</v>
      </c>
    </row>
    <row r="128" spans="1:8" x14ac:dyDescent="0.2">
      <c r="A128" s="43">
        <v>2251</v>
      </c>
      <c r="B128" s="41" t="s">
        <v>228</v>
      </c>
      <c r="C128" s="44">
        <v>0</v>
      </c>
    </row>
    <row r="129" spans="1:8" x14ac:dyDescent="0.2">
      <c r="A129" s="43">
        <v>2252</v>
      </c>
      <c r="B129" s="41" t="s">
        <v>229</v>
      </c>
      <c r="C129" s="44">
        <v>0</v>
      </c>
    </row>
    <row r="130" spans="1:8" x14ac:dyDescent="0.2">
      <c r="A130" s="43">
        <v>2253</v>
      </c>
      <c r="B130" s="41" t="s">
        <v>230</v>
      </c>
      <c r="C130" s="44">
        <v>0</v>
      </c>
    </row>
    <row r="131" spans="1:8" x14ac:dyDescent="0.2">
      <c r="A131" s="43">
        <v>2254</v>
      </c>
      <c r="B131" s="41" t="s">
        <v>231</v>
      </c>
      <c r="C131" s="44">
        <v>0</v>
      </c>
    </row>
    <row r="132" spans="1:8" x14ac:dyDescent="0.2">
      <c r="A132" s="43">
        <v>2255</v>
      </c>
      <c r="B132" s="41" t="s">
        <v>232</v>
      </c>
      <c r="C132" s="44">
        <v>0</v>
      </c>
    </row>
    <row r="133" spans="1:8" x14ac:dyDescent="0.2">
      <c r="A133" s="43">
        <v>2256</v>
      </c>
      <c r="B133" s="41" t="s">
        <v>233</v>
      </c>
      <c r="C133" s="44">
        <v>0</v>
      </c>
    </row>
    <row r="135" spans="1:8" x14ac:dyDescent="0.2">
      <c r="A135" s="40" t="s">
        <v>234</v>
      </c>
      <c r="B135" s="40"/>
      <c r="C135" s="40"/>
      <c r="D135" s="40"/>
      <c r="E135" s="40"/>
      <c r="F135" s="40"/>
      <c r="G135" s="40"/>
      <c r="H135" s="40"/>
    </row>
    <row r="136" spans="1:8" x14ac:dyDescent="0.2">
      <c r="A136" s="47" t="s">
        <v>105</v>
      </c>
      <c r="B136" s="47" t="s">
        <v>106</v>
      </c>
      <c r="C136" s="47" t="s">
        <v>107</v>
      </c>
      <c r="D136" s="47" t="s">
        <v>219</v>
      </c>
      <c r="E136" s="47" t="s">
        <v>122</v>
      </c>
      <c r="F136" s="47"/>
      <c r="G136" s="47"/>
      <c r="H136" s="47"/>
    </row>
    <row r="137" spans="1:8" x14ac:dyDescent="0.2">
      <c r="A137" s="43">
        <v>2159</v>
      </c>
      <c r="B137" s="41" t="s">
        <v>235</v>
      </c>
      <c r="C137" s="44">
        <v>0</v>
      </c>
    </row>
    <row r="138" spans="1:8" x14ac:dyDescent="0.2">
      <c r="A138" s="43">
        <v>2199</v>
      </c>
      <c r="B138" s="41" t="s">
        <v>236</v>
      </c>
      <c r="C138" s="44">
        <v>0</v>
      </c>
    </row>
    <row r="139" spans="1:8" x14ac:dyDescent="0.2">
      <c r="A139" s="43">
        <v>2240</v>
      </c>
      <c r="B139" s="41" t="s">
        <v>237</v>
      </c>
      <c r="C139" s="44">
        <v>0</v>
      </c>
    </row>
    <row r="140" spans="1:8" x14ac:dyDescent="0.2">
      <c r="A140" s="43">
        <v>2241</v>
      </c>
      <c r="B140" s="41" t="s">
        <v>238</v>
      </c>
      <c r="C140" s="44">
        <v>0</v>
      </c>
    </row>
    <row r="141" spans="1:8" x14ac:dyDescent="0.2">
      <c r="A141" s="43">
        <v>2242</v>
      </c>
      <c r="B141" s="41" t="s">
        <v>239</v>
      </c>
      <c r="C141" s="44">
        <v>0</v>
      </c>
    </row>
    <row r="142" spans="1:8" x14ac:dyDescent="0.2">
      <c r="A142" s="43">
        <v>2249</v>
      </c>
      <c r="B142" s="41" t="s">
        <v>240</v>
      </c>
      <c r="C142" s="44">
        <v>0</v>
      </c>
    </row>
  </sheetData>
  <mergeCells count="4">
    <mergeCell ref="A1:F1"/>
    <mergeCell ref="A2:F2"/>
    <mergeCell ref="A3:F3"/>
    <mergeCell ref="D90:H90"/>
  </mergeCells>
  <pageMargins left="0.70866141732283472" right="0.70866141732283472" top="0.74803149606299213" bottom="0.74803149606299213" header="0.31496062992125984" footer="0.31496062992125984"/>
  <pageSetup paperSize="9" scale="55" fitToHeight="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1"/>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4" width="19.7109375" style="41" customWidth="1"/>
    <col min="5" max="5" width="47" style="41" customWidth="1"/>
    <col min="6" max="16384" width="9.140625" style="41"/>
  </cols>
  <sheetData>
    <row r="1" spans="1:5" s="48" customFormat="1" x14ac:dyDescent="0.25">
      <c r="A1" s="809" t="s">
        <v>1659</v>
      </c>
      <c r="B1" s="809"/>
      <c r="C1" s="809"/>
      <c r="D1" s="36" t="s">
        <v>98</v>
      </c>
      <c r="E1" s="37">
        <v>2020</v>
      </c>
    </row>
    <row r="2" spans="1:5" s="38" customFormat="1" x14ac:dyDescent="0.25">
      <c r="A2" s="809" t="s">
        <v>242</v>
      </c>
      <c r="B2" s="809"/>
      <c r="C2" s="809"/>
      <c r="D2" s="36" t="s">
        <v>100</v>
      </c>
      <c r="E2" s="37" t="s">
        <v>1641</v>
      </c>
    </row>
    <row r="3" spans="1:5" s="38" customFormat="1" x14ac:dyDescent="0.25">
      <c r="A3" s="809" t="s">
        <v>1660</v>
      </c>
      <c r="B3" s="809"/>
      <c r="C3" s="809"/>
      <c r="D3" s="36" t="s">
        <v>102</v>
      </c>
      <c r="E3" s="37">
        <v>1</v>
      </c>
    </row>
    <row r="4" spans="1:5" x14ac:dyDescent="0.2">
      <c r="A4" s="39" t="s">
        <v>103</v>
      </c>
      <c r="B4" s="40"/>
      <c r="C4" s="40"/>
      <c r="D4" s="40"/>
      <c r="E4" s="40"/>
    </row>
    <row r="6" spans="1:5" x14ac:dyDescent="0.2">
      <c r="A6" s="49" t="s">
        <v>243</v>
      </c>
      <c r="B6" s="49"/>
      <c r="C6" s="49"/>
      <c r="D6" s="49"/>
      <c r="E6" s="49"/>
    </row>
    <row r="7" spans="1:5" x14ac:dyDescent="0.2">
      <c r="A7" s="50" t="s">
        <v>105</v>
      </c>
      <c r="B7" s="50" t="s">
        <v>106</v>
      </c>
      <c r="C7" s="50" t="s">
        <v>107</v>
      </c>
      <c r="D7" s="50" t="s">
        <v>244</v>
      </c>
      <c r="E7" s="50"/>
    </row>
    <row r="8" spans="1:5" ht="123.75" x14ac:dyDescent="0.2">
      <c r="A8" s="51">
        <v>4100</v>
      </c>
      <c r="B8" s="118" t="s">
        <v>245</v>
      </c>
      <c r="C8" s="238">
        <v>133428890.11</v>
      </c>
      <c r="D8" s="234" t="s">
        <v>1661</v>
      </c>
      <c r="E8" s="239"/>
    </row>
    <row r="9" spans="1:5" x14ac:dyDescent="0.2">
      <c r="A9" s="51">
        <v>4110</v>
      </c>
      <c r="B9" s="52" t="s">
        <v>246</v>
      </c>
      <c r="C9" s="238">
        <v>0</v>
      </c>
      <c r="D9" s="52"/>
      <c r="E9" s="54"/>
    </row>
    <row r="10" spans="1:5" x14ac:dyDescent="0.2">
      <c r="A10" s="51">
        <v>4111</v>
      </c>
      <c r="B10" s="52" t="s">
        <v>247</v>
      </c>
      <c r="C10" s="238">
        <v>0</v>
      </c>
      <c r="D10" s="52"/>
      <c r="E10" s="54"/>
    </row>
    <row r="11" spans="1:5" x14ac:dyDescent="0.2">
      <c r="A11" s="51">
        <v>4112</v>
      </c>
      <c r="B11" s="52" t="s">
        <v>248</v>
      </c>
      <c r="C11" s="238">
        <v>0</v>
      </c>
      <c r="D11" s="52"/>
      <c r="E11" s="54"/>
    </row>
    <row r="12" spans="1:5" x14ac:dyDescent="0.2">
      <c r="A12" s="51">
        <v>4113</v>
      </c>
      <c r="B12" s="52" t="s">
        <v>249</v>
      </c>
      <c r="C12" s="238">
        <v>0</v>
      </c>
      <c r="D12" s="52"/>
      <c r="E12" s="54"/>
    </row>
    <row r="13" spans="1:5" x14ac:dyDescent="0.2">
      <c r="A13" s="51">
        <v>4114</v>
      </c>
      <c r="B13" s="52" t="s">
        <v>250</v>
      </c>
      <c r="C13" s="238">
        <v>0</v>
      </c>
      <c r="D13" s="52"/>
      <c r="E13" s="54"/>
    </row>
    <row r="14" spans="1:5" x14ac:dyDescent="0.2">
      <c r="A14" s="51">
        <v>4115</v>
      </c>
      <c r="B14" s="52" t="s">
        <v>251</v>
      </c>
      <c r="C14" s="238">
        <v>0</v>
      </c>
      <c r="D14" s="52"/>
      <c r="E14" s="54"/>
    </row>
    <row r="15" spans="1:5" x14ac:dyDescent="0.2">
      <c r="A15" s="51">
        <v>4116</v>
      </c>
      <c r="B15" s="52" t="s">
        <v>252</v>
      </c>
      <c r="C15" s="238">
        <v>0</v>
      </c>
      <c r="D15" s="52"/>
      <c r="E15" s="54"/>
    </row>
    <row r="16" spans="1:5" x14ac:dyDescent="0.2">
      <c r="A16" s="51">
        <v>4117</v>
      </c>
      <c r="B16" s="52" t="s">
        <v>253</v>
      </c>
      <c r="C16" s="238">
        <v>0</v>
      </c>
      <c r="D16" s="52"/>
      <c r="E16" s="54"/>
    </row>
    <row r="17" spans="1:5" ht="22.5" x14ac:dyDescent="0.2">
      <c r="A17" s="51">
        <v>4118</v>
      </c>
      <c r="B17" s="55" t="s">
        <v>254</v>
      </c>
      <c r="C17" s="238">
        <v>0</v>
      </c>
      <c r="D17" s="52"/>
      <c r="E17" s="54"/>
    </row>
    <row r="18" spans="1:5" x14ac:dyDescent="0.2">
      <c r="A18" s="51">
        <v>4119</v>
      </c>
      <c r="B18" s="52" t="s">
        <v>255</v>
      </c>
      <c r="C18" s="238">
        <v>0</v>
      </c>
      <c r="D18" s="52"/>
      <c r="E18" s="54"/>
    </row>
    <row r="19" spans="1:5" x14ac:dyDescent="0.2">
      <c r="A19" s="51">
        <v>4120</v>
      </c>
      <c r="B19" s="52" t="s">
        <v>256</v>
      </c>
      <c r="C19" s="238">
        <v>0</v>
      </c>
      <c r="D19" s="52"/>
      <c r="E19" s="54"/>
    </row>
    <row r="20" spans="1:5" x14ac:dyDescent="0.2">
      <c r="A20" s="51">
        <v>4121</v>
      </c>
      <c r="B20" s="52" t="s">
        <v>257</v>
      </c>
      <c r="C20" s="238">
        <v>0</v>
      </c>
      <c r="D20" s="52"/>
      <c r="E20" s="54"/>
    </row>
    <row r="21" spans="1:5" x14ac:dyDescent="0.2">
      <c r="A21" s="51">
        <v>4122</v>
      </c>
      <c r="B21" s="52" t="s">
        <v>258</v>
      </c>
      <c r="C21" s="238">
        <v>0</v>
      </c>
      <c r="D21" s="52"/>
      <c r="E21" s="54"/>
    </row>
    <row r="22" spans="1:5" x14ac:dyDescent="0.2">
      <c r="A22" s="51">
        <v>4123</v>
      </c>
      <c r="B22" s="52" t="s">
        <v>259</v>
      </c>
      <c r="C22" s="238">
        <v>0</v>
      </c>
      <c r="D22" s="52"/>
      <c r="E22" s="54"/>
    </row>
    <row r="23" spans="1:5" x14ac:dyDescent="0.2">
      <c r="A23" s="51">
        <v>4124</v>
      </c>
      <c r="B23" s="52" t="s">
        <v>260</v>
      </c>
      <c r="C23" s="238">
        <v>0</v>
      </c>
      <c r="D23" s="52"/>
      <c r="E23" s="54"/>
    </row>
    <row r="24" spans="1:5" x14ac:dyDescent="0.2">
      <c r="A24" s="51">
        <v>4129</v>
      </c>
      <c r="B24" s="52" t="s">
        <v>261</v>
      </c>
      <c r="C24" s="238">
        <v>0</v>
      </c>
      <c r="D24" s="52"/>
      <c r="E24" s="54"/>
    </row>
    <row r="25" spans="1:5" x14ac:dyDescent="0.2">
      <c r="A25" s="51">
        <v>4130</v>
      </c>
      <c r="B25" s="52" t="s">
        <v>262</v>
      </c>
      <c r="C25" s="238">
        <v>0</v>
      </c>
      <c r="D25" s="52"/>
      <c r="E25" s="54"/>
    </row>
    <row r="26" spans="1:5" x14ac:dyDescent="0.2">
      <c r="A26" s="51">
        <v>4131</v>
      </c>
      <c r="B26" s="52" t="s">
        <v>263</v>
      </c>
      <c r="C26" s="238">
        <v>0</v>
      </c>
      <c r="D26" s="52"/>
      <c r="E26" s="54"/>
    </row>
    <row r="27" spans="1:5" ht="22.5" x14ac:dyDescent="0.2">
      <c r="A27" s="51">
        <v>4132</v>
      </c>
      <c r="B27" s="55" t="s">
        <v>264</v>
      </c>
      <c r="C27" s="238">
        <v>0</v>
      </c>
      <c r="D27" s="52"/>
      <c r="E27" s="54"/>
    </row>
    <row r="28" spans="1:5" x14ac:dyDescent="0.2">
      <c r="A28" s="51">
        <v>4140</v>
      </c>
      <c r="B28" s="52" t="s">
        <v>265</v>
      </c>
      <c r="C28" s="238">
        <v>0</v>
      </c>
      <c r="D28" s="52"/>
      <c r="E28" s="54"/>
    </row>
    <row r="29" spans="1:5" x14ac:dyDescent="0.2">
      <c r="A29" s="51">
        <v>4141</v>
      </c>
      <c r="B29" s="52" t="s">
        <v>266</v>
      </c>
      <c r="C29" s="238">
        <v>0</v>
      </c>
      <c r="D29" s="52"/>
      <c r="E29" s="54"/>
    </row>
    <row r="30" spans="1:5" x14ac:dyDescent="0.2">
      <c r="A30" s="51">
        <v>4143</v>
      </c>
      <c r="B30" s="52" t="s">
        <v>267</v>
      </c>
      <c r="C30" s="238">
        <v>0</v>
      </c>
      <c r="D30" s="52"/>
      <c r="E30" s="54"/>
    </row>
    <row r="31" spans="1:5" x14ac:dyDescent="0.2">
      <c r="A31" s="51">
        <v>4144</v>
      </c>
      <c r="B31" s="52" t="s">
        <v>268</v>
      </c>
      <c r="C31" s="238"/>
      <c r="D31" s="52"/>
      <c r="E31" s="54"/>
    </row>
    <row r="32" spans="1:5" ht="22.5" x14ac:dyDescent="0.2">
      <c r="A32" s="51">
        <v>4145</v>
      </c>
      <c r="B32" s="55" t="s">
        <v>269</v>
      </c>
      <c r="C32" s="238"/>
      <c r="D32" s="52"/>
      <c r="E32" s="54"/>
    </row>
    <row r="33" spans="1:5" x14ac:dyDescent="0.2">
      <c r="A33" s="51">
        <v>4149</v>
      </c>
      <c r="B33" s="52" t="s">
        <v>270</v>
      </c>
      <c r="C33" s="238">
        <v>0</v>
      </c>
      <c r="D33" s="52"/>
      <c r="E33" s="54"/>
    </row>
    <row r="34" spans="1:5" ht="56.25" x14ac:dyDescent="0.2">
      <c r="A34" s="51">
        <v>4150</v>
      </c>
      <c r="B34" s="52" t="s">
        <v>271</v>
      </c>
      <c r="C34" s="124">
        <v>2944545.24</v>
      </c>
      <c r="D34" s="234" t="s">
        <v>1662</v>
      </c>
      <c r="E34" s="54"/>
    </row>
    <row r="35" spans="1:5" ht="56.25" x14ac:dyDescent="0.2">
      <c r="A35" s="51">
        <v>4151</v>
      </c>
      <c r="B35" s="52" t="s">
        <v>271</v>
      </c>
      <c r="C35" s="124">
        <v>2944545.24</v>
      </c>
      <c r="D35" s="234" t="s">
        <v>1662</v>
      </c>
      <c r="E35" s="54"/>
    </row>
    <row r="36" spans="1:5" ht="22.5" x14ac:dyDescent="0.2">
      <c r="A36" s="51">
        <v>4154</v>
      </c>
      <c r="B36" s="55" t="s">
        <v>272</v>
      </c>
      <c r="C36" s="238">
        <v>0</v>
      </c>
      <c r="D36" s="52"/>
      <c r="E36" s="54"/>
    </row>
    <row r="37" spans="1:5" x14ac:dyDescent="0.2">
      <c r="A37" s="51">
        <v>4160</v>
      </c>
      <c r="B37" s="52" t="s">
        <v>273</v>
      </c>
      <c r="C37" s="238">
        <v>0</v>
      </c>
      <c r="D37" s="52"/>
      <c r="E37" s="54"/>
    </row>
    <row r="38" spans="1:5" x14ac:dyDescent="0.2">
      <c r="A38" s="51">
        <v>4161</v>
      </c>
      <c r="B38" s="52" t="s">
        <v>274</v>
      </c>
      <c r="C38" s="238">
        <v>0</v>
      </c>
      <c r="D38" s="52"/>
      <c r="E38" s="54"/>
    </row>
    <row r="39" spans="1:5" x14ac:dyDescent="0.2">
      <c r="A39" s="51">
        <v>4162</v>
      </c>
      <c r="B39" s="52" t="s">
        <v>275</v>
      </c>
      <c r="C39" s="238">
        <v>0</v>
      </c>
      <c r="D39" s="52"/>
      <c r="E39" s="54"/>
    </row>
    <row r="40" spans="1:5" x14ac:dyDescent="0.2">
      <c r="A40" s="51">
        <v>4163</v>
      </c>
      <c r="B40" s="52" t="s">
        <v>276</v>
      </c>
      <c r="C40" s="238">
        <v>0</v>
      </c>
      <c r="D40" s="52"/>
      <c r="E40" s="54"/>
    </row>
    <row r="41" spans="1:5" x14ac:dyDescent="0.2">
      <c r="A41" s="51">
        <v>4164</v>
      </c>
      <c r="B41" s="52" t="s">
        <v>277</v>
      </c>
      <c r="C41" s="238">
        <v>0</v>
      </c>
      <c r="D41" s="52"/>
      <c r="E41" s="54"/>
    </row>
    <row r="42" spans="1:5" x14ac:dyDescent="0.2">
      <c r="A42" s="51">
        <v>4165</v>
      </c>
      <c r="B42" s="52" t="s">
        <v>278</v>
      </c>
      <c r="C42" s="238">
        <v>0</v>
      </c>
      <c r="D42" s="52"/>
      <c r="E42" s="54"/>
    </row>
    <row r="43" spans="1:5" ht="22.5" x14ac:dyDescent="0.2">
      <c r="A43" s="51">
        <v>4166</v>
      </c>
      <c r="B43" s="55" t="s">
        <v>279</v>
      </c>
      <c r="C43" s="238">
        <v>0</v>
      </c>
      <c r="D43" s="52"/>
      <c r="E43" s="54"/>
    </row>
    <row r="44" spans="1:5" x14ac:dyDescent="0.2">
      <c r="A44" s="51">
        <v>4168</v>
      </c>
      <c r="B44" s="52" t="s">
        <v>280</v>
      </c>
      <c r="C44" s="238">
        <v>0</v>
      </c>
      <c r="D44" s="52"/>
      <c r="E44" s="54"/>
    </row>
    <row r="45" spans="1:5" x14ac:dyDescent="0.2">
      <c r="A45" s="51">
        <v>4169</v>
      </c>
      <c r="B45" s="52" t="s">
        <v>281</v>
      </c>
      <c r="C45" s="238">
        <v>0</v>
      </c>
      <c r="D45" s="52"/>
      <c r="E45" s="54"/>
    </row>
    <row r="46" spans="1:5" s="243" customFormat="1" ht="123.75" x14ac:dyDescent="0.2">
      <c r="A46" s="51">
        <v>4170</v>
      </c>
      <c r="B46" s="240" t="s">
        <v>282</v>
      </c>
      <c r="C46" s="241">
        <v>130484344.87</v>
      </c>
      <c r="D46" s="234" t="s">
        <v>1663</v>
      </c>
      <c r="E46" s="242"/>
    </row>
    <row r="47" spans="1:5" x14ac:dyDescent="0.2">
      <c r="A47" s="51">
        <v>4171</v>
      </c>
      <c r="B47" s="52" t="s">
        <v>283</v>
      </c>
      <c r="C47" s="124">
        <v>0</v>
      </c>
      <c r="D47" s="117"/>
      <c r="E47" s="54"/>
    </row>
    <row r="48" spans="1:5" x14ac:dyDescent="0.2">
      <c r="A48" s="51">
        <v>4172</v>
      </c>
      <c r="B48" s="52" t="s">
        <v>284</v>
      </c>
      <c r="C48" s="124">
        <v>0</v>
      </c>
      <c r="D48" s="117"/>
      <c r="E48" s="54"/>
    </row>
    <row r="49" spans="1:5" ht="123.75" x14ac:dyDescent="0.2">
      <c r="A49" s="51">
        <v>4173</v>
      </c>
      <c r="B49" s="240" t="s">
        <v>285</v>
      </c>
      <c r="C49" s="241">
        <v>130484344.87</v>
      </c>
      <c r="D49" s="234" t="s">
        <v>1663</v>
      </c>
      <c r="E49" s="54"/>
    </row>
    <row r="50" spans="1:5" ht="22.5" x14ac:dyDescent="0.2">
      <c r="A50" s="51">
        <v>4174</v>
      </c>
      <c r="B50" s="55" t="s">
        <v>286</v>
      </c>
      <c r="C50" s="124"/>
      <c r="D50" s="52"/>
      <c r="E50" s="54"/>
    </row>
    <row r="51" spans="1:5" ht="22.5" x14ac:dyDescent="0.2">
      <c r="A51" s="51">
        <v>4175</v>
      </c>
      <c r="B51" s="55" t="s">
        <v>287</v>
      </c>
      <c r="C51" s="124"/>
      <c r="D51" s="52"/>
      <c r="E51" s="54"/>
    </row>
    <row r="52" spans="1:5" ht="22.5" x14ac:dyDescent="0.2">
      <c r="A52" s="51">
        <v>4176</v>
      </c>
      <c r="B52" s="55" t="s">
        <v>288</v>
      </c>
      <c r="C52" s="124"/>
      <c r="D52" s="52"/>
      <c r="E52" s="54"/>
    </row>
    <row r="53" spans="1:5" ht="22.5" x14ac:dyDescent="0.2">
      <c r="A53" s="51">
        <v>4177</v>
      </c>
      <c r="B53" s="55" t="s">
        <v>289</v>
      </c>
      <c r="C53" s="238">
        <v>0</v>
      </c>
      <c r="D53" s="52"/>
      <c r="E53" s="54"/>
    </row>
    <row r="54" spans="1:5" ht="22.5" x14ac:dyDescent="0.2">
      <c r="A54" s="51">
        <v>4178</v>
      </c>
      <c r="B54" s="55" t="s">
        <v>290</v>
      </c>
      <c r="C54" s="238">
        <v>0</v>
      </c>
      <c r="D54" s="52"/>
      <c r="E54" s="54"/>
    </row>
    <row r="55" spans="1:5" x14ac:dyDescent="0.2">
      <c r="A55" s="51"/>
      <c r="B55" s="55"/>
      <c r="C55" s="244"/>
      <c r="D55" s="52"/>
      <c r="E55" s="54"/>
    </row>
    <row r="56" spans="1:5" x14ac:dyDescent="0.2">
      <c r="A56" s="49" t="s">
        <v>291</v>
      </c>
      <c r="B56" s="49"/>
      <c r="C56" s="245"/>
      <c r="D56" s="49"/>
      <c r="E56" s="49"/>
    </row>
    <row r="57" spans="1:5" x14ac:dyDescent="0.2">
      <c r="A57" s="50" t="s">
        <v>105</v>
      </c>
      <c r="B57" s="50" t="s">
        <v>106</v>
      </c>
      <c r="C57" s="246" t="s">
        <v>107</v>
      </c>
      <c r="D57" s="50" t="s">
        <v>244</v>
      </c>
      <c r="E57" s="50"/>
    </row>
    <row r="58" spans="1:5" ht="33.75" x14ac:dyDescent="0.2">
      <c r="A58" s="51">
        <v>4200</v>
      </c>
      <c r="B58" s="55" t="s">
        <v>292</v>
      </c>
      <c r="C58" s="244">
        <v>17286206.899999999</v>
      </c>
      <c r="D58" s="878" t="s">
        <v>1664</v>
      </c>
      <c r="E58" s="878"/>
    </row>
    <row r="59" spans="1:5" ht="22.5" x14ac:dyDescent="0.2">
      <c r="A59" s="51">
        <v>4210</v>
      </c>
      <c r="B59" s="55" t="s">
        <v>293</v>
      </c>
      <c r="C59" s="244">
        <v>2286206.9</v>
      </c>
      <c r="D59" s="878" t="s">
        <v>1665</v>
      </c>
      <c r="E59" s="878"/>
    </row>
    <row r="60" spans="1:5" x14ac:dyDescent="0.2">
      <c r="A60" s="51">
        <v>4211</v>
      </c>
      <c r="B60" s="52" t="s">
        <v>294</v>
      </c>
      <c r="C60" s="244">
        <v>0</v>
      </c>
      <c r="D60" s="52"/>
      <c r="E60" s="54"/>
    </row>
    <row r="61" spans="1:5" x14ac:dyDescent="0.2">
      <c r="A61" s="51">
        <v>4212</v>
      </c>
      <c r="B61" s="52" t="s">
        <v>295</v>
      </c>
      <c r="C61" s="244">
        <v>0</v>
      </c>
      <c r="D61" s="52"/>
      <c r="E61" s="54"/>
    </row>
    <row r="62" spans="1:5" x14ac:dyDescent="0.2">
      <c r="A62" s="51">
        <v>4213</v>
      </c>
      <c r="B62" s="52" t="s">
        <v>296</v>
      </c>
      <c r="C62" s="244">
        <v>2286206.9</v>
      </c>
      <c r="D62" s="878" t="s">
        <v>1665</v>
      </c>
      <c r="E62" s="878"/>
    </row>
    <row r="63" spans="1:5" x14ac:dyDescent="0.2">
      <c r="A63" s="51">
        <v>4214</v>
      </c>
      <c r="B63" s="52" t="s">
        <v>297</v>
      </c>
      <c r="C63" s="124"/>
      <c r="D63" s="52"/>
      <c r="E63" s="54"/>
    </row>
    <row r="64" spans="1:5" x14ac:dyDescent="0.2">
      <c r="A64" s="51">
        <v>4215</v>
      </c>
      <c r="B64" s="52" t="s">
        <v>298</v>
      </c>
      <c r="C64" s="244">
        <v>15000000</v>
      </c>
      <c r="D64" s="52" t="s">
        <v>1666</v>
      </c>
      <c r="E64" s="54"/>
    </row>
    <row r="65" spans="1:5" x14ac:dyDescent="0.2">
      <c r="A65" s="51">
        <v>4220</v>
      </c>
      <c r="B65" s="52" t="s">
        <v>299</v>
      </c>
      <c r="C65" s="244">
        <v>15000000</v>
      </c>
      <c r="D65" s="52" t="s">
        <v>1666</v>
      </c>
      <c r="E65" s="54"/>
    </row>
    <row r="66" spans="1:5" x14ac:dyDescent="0.2">
      <c r="A66" s="51">
        <v>4221</v>
      </c>
      <c r="B66" s="52" t="s">
        <v>300</v>
      </c>
      <c r="C66" s="244">
        <v>0</v>
      </c>
      <c r="D66" s="52"/>
      <c r="E66" s="54"/>
    </row>
    <row r="67" spans="1:5" x14ac:dyDescent="0.2">
      <c r="A67" s="51">
        <v>4223</v>
      </c>
      <c r="B67" s="52" t="s">
        <v>301</v>
      </c>
      <c r="C67" s="244">
        <v>0</v>
      </c>
      <c r="D67" s="52"/>
      <c r="E67" s="54"/>
    </row>
    <row r="68" spans="1:5" x14ac:dyDescent="0.2">
      <c r="A68" s="51">
        <v>4225</v>
      </c>
      <c r="B68" s="52" t="s">
        <v>302</v>
      </c>
      <c r="C68" s="244">
        <v>0</v>
      </c>
      <c r="D68" s="52"/>
      <c r="E68" s="54"/>
    </row>
    <row r="69" spans="1:5" x14ac:dyDescent="0.2">
      <c r="A69" s="51">
        <v>4227</v>
      </c>
      <c r="B69" s="52" t="s">
        <v>303</v>
      </c>
      <c r="C69" s="244">
        <v>0</v>
      </c>
      <c r="D69" s="52"/>
      <c r="E69" s="54"/>
    </row>
    <row r="70" spans="1:5" x14ac:dyDescent="0.2">
      <c r="A70" s="54"/>
      <c r="B70" s="54"/>
      <c r="C70" s="124"/>
      <c r="D70" s="54"/>
      <c r="E70" s="54"/>
    </row>
    <row r="71" spans="1:5" x14ac:dyDescent="0.2">
      <c r="A71" s="49" t="s">
        <v>304</v>
      </c>
      <c r="B71" s="49"/>
      <c r="C71" s="245"/>
      <c r="D71" s="49"/>
      <c r="E71" s="49"/>
    </row>
    <row r="72" spans="1:5" x14ac:dyDescent="0.2">
      <c r="A72" s="50" t="s">
        <v>105</v>
      </c>
      <c r="B72" s="50" t="s">
        <v>106</v>
      </c>
      <c r="C72" s="246" t="s">
        <v>107</v>
      </c>
      <c r="D72" s="50" t="s">
        <v>219</v>
      </c>
      <c r="E72" s="50" t="s">
        <v>122</v>
      </c>
    </row>
    <row r="73" spans="1:5" x14ac:dyDescent="0.2">
      <c r="A73" s="56">
        <v>4300</v>
      </c>
      <c r="B73" s="52" t="s">
        <v>305</v>
      </c>
      <c r="C73" s="238">
        <v>454525.04</v>
      </c>
      <c r="D73" s="52"/>
      <c r="E73" s="52"/>
    </row>
    <row r="74" spans="1:5" x14ac:dyDescent="0.2">
      <c r="A74" s="56">
        <v>4310</v>
      </c>
      <c r="B74" s="52" t="s">
        <v>306</v>
      </c>
      <c r="C74" s="238">
        <v>0.1</v>
      </c>
      <c r="D74" s="52"/>
      <c r="E74" s="52"/>
    </row>
    <row r="75" spans="1:5" x14ac:dyDescent="0.2">
      <c r="A75" s="56">
        <v>4311</v>
      </c>
      <c r="B75" s="52" t="s">
        <v>307</v>
      </c>
      <c r="C75" s="238">
        <v>0</v>
      </c>
      <c r="D75" s="52"/>
      <c r="E75" s="52"/>
    </row>
    <row r="76" spans="1:5" x14ac:dyDescent="0.2">
      <c r="A76" s="56">
        <v>4319</v>
      </c>
      <c r="B76" s="52" t="s">
        <v>308</v>
      </c>
      <c r="C76" s="238">
        <v>0.1</v>
      </c>
      <c r="D76" s="52"/>
      <c r="E76" s="52"/>
    </row>
    <row r="77" spans="1:5" x14ac:dyDescent="0.2">
      <c r="A77" s="56">
        <v>4320</v>
      </c>
      <c r="B77" s="52" t="s">
        <v>309</v>
      </c>
      <c r="C77" s="238">
        <v>0</v>
      </c>
      <c r="D77" s="52"/>
      <c r="E77" s="52"/>
    </row>
    <row r="78" spans="1:5" x14ac:dyDescent="0.2">
      <c r="A78" s="56">
        <v>4321</v>
      </c>
      <c r="B78" s="52" t="s">
        <v>310</v>
      </c>
      <c r="C78" s="238">
        <v>0</v>
      </c>
      <c r="D78" s="52"/>
      <c r="E78" s="52"/>
    </row>
    <row r="79" spans="1:5" x14ac:dyDescent="0.2">
      <c r="A79" s="56">
        <v>4322</v>
      </c>
      <c r="B79" s="52" t="s">
        <v>311</v>
      </c>
      <c r="C79" s="238">
        <v>0</v>
      </c>
      <c r="D79" s="52"/>
      <c r="E79" s="52"/>
    </row>
    <row r="80" spans="1:5" x14ac:dyDescent="0.2">
      <c r="A80" s="56">
        <v>4323</v>
      </c>
      <c r="B80" s="52" t="s">
        <v>312</v>
      </c>
      <c r="C80" s="238">
        <v>0</v>
      </c>
      <c r="D80" s="52"/>
      <c r="E80" s="52"/>
    </row>
    <row r="81" spans="1:5" x14ac:dyDescent="0.2">
      <c r="A81" s="56">
        <v>4324</v>
      </c>
      <c r="B81" s="52" t="s">
        <v>313</v>
      </c>
      <c r="C81" s="238">
        <v>0</v>
      </c>
      <c r="D81" s="52"/>
      <c r="E81" s="52"/>
    </row>
    <row r="82" spans="1:5" x14ac:dyDescent="0.2">
      <c r="A82" s="56">
        <v>4325</v>
      </c>
      <c r="B82" s="52" t="s">
        <v>314</v>
      </c>
      <c r="C82" s="238">
        <v>0</v>
      </c>
      <c r="D82" s="52"/>
      <c r="E82" s="52"/>
    </row>
    <row r="83" spans="1:5" x14ac:dyDescent="0.2">
      <c r="A83" s="56">
        <v>4330</v>
      </c>
      <c r="B83" s="52" t="s">
        <v>315</v>
      </c>
      <c r="C83" s="238">
        <v>0</v>
      </c>
      <c r="D83" s="52"/>
      <c r="E83" s="52"/>
    </row>
    <row r="84" spans="1:5" x14ac:dyDescent="0.2">
      <c r="A84" s="56">
        <v>4331</v>
      </c>
      <c r="B84" s="52" t="s">
        <v>315</v>
      </c>
      <c r="C84" s="238">
        <v>0</v>
      </c>
      <c r="D84" s="52"/>
      <c r="E84" s="52"/>
    </row>
    <row r="85" spans="1:5" x14ac:dyDescent="0.2">
      <c r="A85" s="56">
        <v>4340</v>
      </c>
      <c r="B85" s="52" t="s">
        <v>316</v>
      </c>
      <c r="C85" s="238">
        <v>0</v>
      </c>
      <c r="D85" s="52"/>
      <c r="E85" s="52"/>
    </row>
    <row r="86" spans="1:5" x14ac:dyDescent="0.2">
      <c r="A86" s="56">
        <v>4341</v>
      </c>
      <c r="B86" s="52" t="s">
        <v>316</v>
      </c>
      <c r="C86" s="238">
        <v>0</v>
      </c>
      <c r="D86" s="52"/>
      <c r="E86" s="52"/>
    </row>
    <row r="87" spans="1:5" x14ac:dyDescent="0.2">
      <c r="A87" s="56">
        <v>4390</v>
      </c>
      <c r="B87" s="52" t="s">
        <v>317</v>
      </c>
      <c r="C87" s="238">
        <v>454524.94</v>
      </c>
      <c r="D87" s="52"/>
      <c r="E87" s="52"/>
    </row>
    <row r="88" spans="1:5" x14ac:dyDescent="0.2">
      <c r="A88" s="56">
        <v>4392</v>
      </c>
      <c r="B88" s="52" t="s">
        <v>318</v>
      </c>
      <c r="C88" s="238">
        <v>0</v>
      </c>
      <c r="D88" s="52"/>
      <c r="E88" s="52"/>
    </row>
    <row r="89" spans="1:5" ht="22.5" x14ac:dyDescent="0.2">
      <c r="A89" s="56">
        <v>4393</v>
      </c>
      <c r="B89" s="52" t="s">
        <v>319</v>
      </c>
      <c r="C89" s="238">
        <v>16687.86</v>
      </c>
      <c r="D89" s="52"/>
      <c r="E89" s="55" t="s">
        <v>1667</v>
      </c>
    </row>
    <row r="90" spans="1:5" x14ac:dyDescent="0.2">
      <c r="A90" s="56">
        <v>4394</v>
      </c>
      <c r="B90" s="52" t="s">
        <v>320</v>
      </c>
      <c r="C90" s="238">
        <v>0</v>
      </c>
      <c r="D90" s="52"/>
      <c r="E90" s="52" t="s">
        <v>649</v>
      </c>
    </row>
    <row r="91" spans="1:5" x14ac:dyDescent="0.2">
      <c r="A91" s="56">
        <v>4395</v>
      </c>
      <c r="B91" s="52" t="s">
        <v>321</v>
      </c>
      <c r="C91" s="238">
        <v>0</v>
      </c>
      <c r="D91" s="52"/>
      <c r="E91" s="52" t="s">
        <v>649</v>
      </c>
    </row>
    <row r="92" spans="1:5" x14ac:dyDescent="0.2">
      <c r="A92" s="56">
        <v>4396</v>
      </c>
      <c r="B92" s="52" t="s">
        <v>322</v>
      </c>
      <c r="C92" s="238">
        <v>0</v>
      </c>
      <c r="D92" s="52"/>
      <c r="E92" s="52" t="s">
        <v>649</v>
      </c>
    </row>
    <row r="93" spans="1:5" x14ac:dyDescent="0.2">
      <c r="A93" s="56">
        <v>4397</v>
      </c>
      <c r="B93" s="52" t="s">
        <v>323</v>
      </c>
      <c r="C93" s="134"/>
      <c r="D93" s="52"/>
      <c r="E93" s="52" t="s">
        <v>649</v>
      </c>
    </row>
    <row r="94" spans="1:5" ht="67.5" x14ac:dyDescent="0.2">
      <c r="A94" s="56">
        <v>4399</v>
      </c>
      <c r="B94" s="52" t="s">
        <v>317</v>
      </c>
      <c r="C94" s="238">
        <v>437837.08</v>
      </c>
      <c r="D94" s="52"/>
      <c r="E94" s="55" t="s">
        <v>1668</v>
      </c>
    </row>
    <row r="95" spans="1:5" x14ac:dyDescent="0.2">
      <c r="A95" s="54"/>
      <c r="B95" s="54"/>
      <c r="C95" s="124"/>
      <c r="D95" s="54"/>
      <c r="E95" s="54"/>
    </row>
    <row r="96" spans="1:5" x14ac:dyDescent="0.2">
      <c r="A96" s="49" t="s">
        <v>324</v>
      </c>
      <c r="B96" s="49"/>
      <c r="C96" s="245"/>
      <c r="D96" s="49"/>
      <c r="E96" s="49"/>
    </row>
    <row r="97" spans="1:5" x14ac:dyDescent="0.2">
      <c r="A97" s="50" t="s">
        <v>105</v>
      </c>
      <c r="B97" s="50" t="s">
        <v>106</v>
      </c>
      <c r="C97" s="246" t="s">
        <v>107</v>
      </c>
      <c r="D97" s="50" t="s">
        <v>325</v>
      </c>
      <c r="E97" s="50" t="s">
        <v>122</v>
      </c>
    </row>
    <row r="98" spans="1:5" x14ac:dyDescent="0.2">
      <c r="A98" s="56">
        <v>5000</v>
      </c>
      <c r="B98" s="52" t="s">
        <v>326</v>
      </c>
      <c r="C98" s="238">
        <v>182480206.65000001</v>
      </c>
      <c r="D98" s="247">
        <v>1</v>
      </c>
      <c r="E98" s="52"/>
    </row>
    <row r="99" spans="1:5" x14ac:dyDescent="0.2">
      <c r="A99" s="56">
        <v>5100</v>
      </c>
      <c r="B99" s="52" t="s">
        <v>327</v>
      </c>
      <c r="C99" s="238">
        <v>153912337.08000001</v>
      </c>
      <c r="D99" s="247">
        <v>0.84344674913266826</v>
      </c>
      <c r="E99" s="52"/>
    </row>
    <row r="100" spans="1:5" x14ac:dyDescent="0.2">
      <c r="A100" s="56">
        <v>5110</v>
      </c>
      <c r="B100" s="52" t="s">
        <v>328</v>
      </c>
      <c r="C100" s="238">
        <v>38417853.049999997</v>
      </c>
      <c r="D100" s="247">
        <v>0.21053161740268117</v>
      </c>
    </row>
    <row r="101" spans="1:5" ht="22.5" x14ac:dyDescent="0.2">
      <c r="A101" s="56">
        <v>5111</v>
      </c>
      <c r="B101" s="52" t="s">
        <v>329</v>
      </c>
      <c r="C101" s="238">
        <v>20312536.34</v>
      </c>
      <c r="D101" s="247">
        <v>0.11131364169791727</v>
      </c>
      <c r="E101" s="55" t="s">
        <v>1669</v>
      </c>
    </row>
    <row r="102" spans="1:5" x14ac:dyDescent="0.2">
      <c r="A102" s="56">
        <v>5112</v>
      </c>
      <c r="B102" s="52" t="s">
        <v>330</v>
      </c>
      <c r="C102" s="238">
        <v>7084896.9100000001</v>
      </c>
      <c r="D102" s="247">
        <v>3.8825563824513569E-2</v>
      </c>
      <c r="E102" s="52"/>
    </row>
    <row r="103" spans="1:5" x14ac:dyDescent="0.2">
      <c r="A103" s="56">
        <v>5113</v>
      </c>
      <c r="B103" s="52" t="s">
        <v>331</v>
      </c>
      <c r="C103" s="238">
        <v>2987662.92</v>
      </c>
      <c r="D103" s="247">
        <v>1.6372531436959548E-2</v>
      </c>
      <c r="E103" s="52"/>
    </row>
    <row r="104" spans="1:5" x14ac:dyDescent="0.2">
      <c r="A104" s="56">
        <v>5114</v>
      </c>
      <c r="B104" s="52" t="s">
        <v>332</v>
      </c>
      <c r="C104" s="238">
        <v>6175987.3499999996</v>
      </c>
      <c r="D104" s="247">
        <v>3.3844697259937037E-2</v>
      </c>
      <c r="E104" s="52"/>
    </row>
    <row r="105" spans="1:5" x14ac:dyDescent="0.2">
      <c r="A105" s="56">
        <v>5115</v>
      </c>
      <c r="B105" s="52" t="s">
        <v>333</v>
      </c>
      <c r="C105" s="238">
        <v>1856769.53</v>
      </c>
      <c r="D105" s="247">
        <v>1.0175183183353765E-2</v>
      </c>
      <c r="E105" s="52"/>
    </row>
    <row r="106" spans="1:5" x14ac:dyDescent="0.2">
      <c r="A106" s="56">
        <v>5116</v>
      </c>
      <c r="B106" s="52" t="s">
        <v>334</v>
      </c>
      <c r="C106" s="238">
        <v>0</v>
      </c>
      <c r="D106" s="247">
        <v>0</v>
      </c>
      <c r="E106" s="52"/>
    </row>
    <row r="107" spans="1:5" x14ac:dyDescent="0.2">
      <c r="A107" s="56">
        <v>5120</v>
      </c>
      <c r="B107" s="52" t="s">
        <v>335</v>
      </c>
      <c r="C107" s="238">
        <v>6216686.5300000003</v>
      </c>
      <c r="D107" s="247">
        <v>3.4067730654885248E-2</v>
      </c>
      <c r="E107" s="52"/>
    </row>
    <row r="108" spans="1:5" x14ac:dyDescent="0.2">
      <c r="A108" s="56">
        <v>5121</v>
      </c>
      <c r="B108" s="52" t="s">
        <v>336</v>
      </c>
      <c r="C108" s="238">
        <v>1145379.6200000001</v>
      </c>
      <c r="D108" s="247">
        <v>6.276733466204676E-3</v>
      </c>
      <c r="E108" s="52"/>
    </row>
    <row r="109" spans="1:5" x14ac:dyDescent="0.2">
      <c r="A109" s="56">
        <v>5122</v>
      </c>
      <c r="B109" s="52" t="s">
        <v>337</v>
      </c>
      <c r="C109" s="238">
        <v>1586408.38</v>
      </c>
      <c r="D109" s="247">
        <v>8.6935915358905581E-3</v>
      </c>
      <c r="E109" s="52"/>
    </row>
    <row r="110" spans="1:5" x14ac:dyDescent="0.2">
      <c r="A110" s="56">
        <v>5123</v>
      </c>
      <c r="B110" s="52" t="s">
        <v>338</v>
      </c>
      <c r="C110" s="238">
        <v>0</v>
      </c>
      <c r="D110" s="247">
        <v>0</v>
      </c>
      <c r="E110" s="52"/>
    </row>
    <row r="111" spans="1:5" x14ac:dyDescent="0.2">
      <c r="A111" s="56">
        <v>5124</v>
      </c>
      <c r="B111" s="52" t="s">
        <v>339</v>
      </c>
      <c r="C111" s="238">
        <v>2504789.5499999998</v>
      </c>
      <c r="D111" s="247">
        <v>1.3726362962774515E-2</v>
      </c>
      <c r="E111" s="52"/>
    </row>
    <row r="112" spans="1:5" x14ac:dyDescent="0.2">
      <c r="A112" s="56">
        <v>5125</v>
      </c>
      <c r="B112" s="52" t="s">
        <v>340</v>
      </c>
      <c r="C112" s="238">
        <v>123084.66</v>
      </c>
      <c r="D112" s="247">
        <v>6.7450964824956807E-4</v>
      </c>
      <c r="E112" s="52"/>
    </row>
    <row r="113" spans="1:5" x14ac:dyDescent="0.2">
      <c r="A113" s="56">
        <v>5126</v>
      </c>
      <c r="B113" s="52" t="s">
        <v>341</v>
      </c>
      <c r="C113" s="238">
        <v>359850.23</v>
      </c>
      <c r="D113" s="247">
        <v>1.9719959583901531E-3</v>
      </c>
      <c r="E113" s="52"/>
    </row>
    <row r="114" spans="1:5" x14ac:dyDescent="0.2">
      <c r="A114" s="56">
        <v>5127</v>
      </c>
      <c r="B114" s="52" t="s">
        <v>342</v>
      </c>
      <c r="C114" s="238">
        <v>195707.99</v>
      </c>
      <c r="D114" s="247">
        <v>1.0724888665616819E-3</v>
      </c>
      <c r="E114" s="52"/>
    </row>
    <row r="115" spans="1:5" x14ac:dyDescent="0.2">
      <c r="A115" s="56">
        <v>5128</v>
      </c>
      <c r="B115" s="52" t="s">
        <v>343</v>
      </c>
      <c r="C115" s="238">
        <v>0</v>
      </c>
      <c r="D115" s="247">
        <v>0</v>
      </c>
      <c r="E115" s="52"/>
    </row>
    <row r="116" spans="1:5" x14ac:dyDescent="0.2">
      <c r="A116" s="56">
        <v>5129</v>
      </c>
      <c r="B116" s="52" t="s">
        <v>344</v>
      </c>
      <c r="C116" s="238">
        <v>301466.09999999998</v>
      </c>
      <c r="D116" s="247">
        <v>1.6520482168140944E-3</v>
      </c>
      <c r="E116" s="52"/>
    </row>
    <row r="117" spans="1:5" x14ac:dyDescent="0.2">
      <c r="A117" s="56">
        <v>5130</v>
      </c>
      <c r="B117" s="52" t="s">
        <v>345</v>
      </c>
      <c r="C117" s="238">
        <v>109277797.5</v>
      </c>
      <c r="D117" s="247">
        <v>0.5988474010751017</v>
      </c>
      <c r="E117" s="52"/>
    </row>
    <row r="118" spans="1:5" x14ac:dyDescent="0.2">
      <c r="A118" s="56">
        <v>5131</v>
      </c>
      <c r="B118" s="52" t="s">
        <v>346</v>
      </c>
      <c r="C118" s="238">
        <v>8171918.3799999999</v>
      </c>
      <c r="D118" s="247">
        <v>4.4782491920747722E-2</v>
      </c>
      <c r="E118" s="52"/>
    </row>
    <row r="119" spans="1:5" x14ac:dyDescent="0.2">
      <c r="A119" s="56">
        <v>5132</v>
      </c>
      <c r="B119" s="52" t="s">
        <v>347</v>
      </c>
      <c r="C119" s="238">
        <v>10990315.970000001</v>
      </c>
      <c r="D119" s="247">
        <v>6.022744149495405E-2</v>
      </c>
      <c r="E119" s="52"/>
    </row>
    <row r="120" spans="1:5" x14ac:dyDescent="0.2">
      <c r="A120" s="56">
        <v>5133</v>
      </c>
      <c r="B120" s="52" t="s">
        <v>348</v>
      </c>
      <c r="C120" s="238">
        <v>5218008.9400000004</v>
      </c>
      <c r="D120" s="247">
        <v>2.8594931120437768E-2</v>
      </c>
      <c r="E120" s="52"/>
    </row>
    <row r="121" spans="1:5" x14ac:dyDescent="0.2">
      <c r="A121" s="56">
        <v>5134</v>
      </c>
      <c r="B121" s="52" t="s">
        <v>349</v>
      </c>
      <c r="C121" s="238">
        <v>615472.56000000006</v>
      </c>
      <c r="D121" s="247">
        <v>3.3728181883336335E-3</v>
      </c>
      <c r="E121" s="52"/>
    </row>
    <row r="122" spans="1:5" x14ac:dyDescent="0.2">
      <c r="A122" s="56">
        <v>5135</v>
      </c>
      <c r="B122" s="52" t="s">
        <v>350</v>
      </c>
      <c r="C122" s="238">
        <v>2014949.5</v>
      </c>
      <c r="D122" s="247">
        <v>1.1042016758917342E-2</v>
      </c>
      <c r="E122" s="52"/>
    </row>
    <row r="123" spans="1:5" x14ac:dyDescent="0.2">
      <c r="A123" s="56">
        <v>5136</v>
      </c>
      <c r="B123" s="52" t="s">
        <v>351</v>
      </c>
      <c r="C123" s="238">
        <v>5125813.17</v>
      </c>
      <c r="D123" s="247">
        <v>2.8089694022713337E-2</v>
      </c>
      <c r="E123" s="52"/>
    </row>
    <row r="124" spans="1:5" x14ac:dyDescent="0.2">
      <c r="A124" s="56">
        <v>5137</v>
      </c>
      <c r="B124" s="52" t="s">
        <v>352</v>
      </c>
      <c r="C124" s="238">
        <v>531669.29</v>
      </c>
      <c r="D124" s="247">
        <v>2.9135723800431152E-3</v>
      </c>
      <c r="E124" s="52"/>
    </row>
    <row r="125" spans="1:5" ht="112.5" x14ac:dyDescent="0.2">
      <c r="A125" s="56">
        <v>5138</v>
      </c>
      <c r="B125" s="52" t="s">
        <v>353</v>
      </c>
      <c r="C125" s="238">
        <v>73566472.590000004</v>
      </c>
      <c r="D125" s="247">
        <v>0.40314768346959234</v>
      </c>
      <c r="E125" s="55" t="s">
        <v>1670</v>
      </c>
    </row>
    <row r="126" spans="1:5" x14ac:dyDescent="0.2">
      <c r="A126" s="56">
        <v>5139</v>
      </c>
      <c r="B126" s="52" t="s">
        <v>354</v>
      </c>
      <c r="C126" s="238">
        <v>3043177.1</v>
      </c>
      <c r="D126" s="247">
        <v>1.6676751719362434E-2</v>
      </c>
      <c r="E126" s="52"/>
    </row>
    <row r="127" spans="1:5" x14ac:dyDescent="0.2">
      <c r="A127" s="56">
        <v>5200</v>
      </c>
      <c r="B127" s="52" t="s">
        <v>355</v>
      </c>
      <c r="C127" s="238">
        <v>9761478.8399999999</v>
      </c>
      <c r="D127" s="247">
        <v>5.3493357001303019E-2</v>
      </c>
      <c r="E127" s="52"/>
    </row>
    <row r="128" spans="1:5" x14ac:dyDescent="0.2">
      <c r="A128" s="56">
        <v>5210</v>
      </c>
      <c r="B128" s="52" t="s">
        <v>356</v>
      </c>
      <c r="C128" s="238">
        <v>0</v>
      </c>
      <c r="D128" s="247">
        <v>0</v>
      </c>
      <c r="E128" s="52"/>
    </row>
    <row r="129" spans="1:5" x14ac:dyDescent="0.2">
      <c r="A129" s="56">
        <v>5211</v>
      </c>
      <c r="B129" s="52" t="s">
        <v>357</v>
      </c>
      <c r="C129" s="238">
        <v>0</v>
      </c>
      <c r="D129" s="247">
        <v>0</v>
      </c>
      <c r="E129" s="52"/>
    </row>
    <row r="130" spans="1:5" x14ac:dyDescent="0.2">
      <c r="A130" s="56">
        <v>5212</v>
      </c>
      <c r="B130" s="52" t="s">
        <v>358</v>
      </c>
      <c r="C130" s="238">
        <v>0</v>
      </c>
      <c r="D130" s="247">
        <v>0</v>
      </c>
      <c r="E130" s="52"/>
    </row>
    <row r="131" spans="1:5" x14ac:dyDescent="0.2">
      <c r="A131" s="56">
        <v>5220</v>
      </c>
      <c r="B131" s="52" t="s">
        <v>359</v>
      </c>
      <c r="C131" s="238">
        <v>9568278.8399999999</v>
      </c>
      <c r="D131" s="247">
        <v>5.243461203631862E-2</v>
      </c>
      <c r="E131" s="52"/>
    </row>
    <row r="132" spans="1:5" x14ac:dyDescent="0.2">
      <c r="A132" s="56">
        <v>5221</v>
      </c>
      <c r="B132" s="52" t="s">
        <v>360</v>
      </c>
      <c r="C132" s="238">
        <v>9568278.8399999999</v>
      </c>
      <c r="D132" s="247">
        <v>5.243461203631862E-2</v>
      </c>
      <c r="E132" s="52"/>
    </row>
    <row r="133" spans="1:5" x14ac:dyDescent="0.2">
      <c r="A133" s="56">
        <v>5222</v>
      </c>
      <c r="B133" s="52" t="s">
        <v>361</v>
      </c>
      <c r="C133" s="238">
        <v>0</v>
      </c>
      <c r="D133" s="247">
        <v>0</v>
      </c>
      <c r="E133" s="52"/>
    </row>
    <row r="134" spans="1:5" x14ac:dyDescent="0.2">
      <c r="A134" s="56">
        <v>5230</v>
      </c>
      <c r="B134" s="52" t="s">
        <v>301</v>
      </c>
      <c r="C134" s="238">
        <v>0</v>
      </c>
      <c r="D134" s="247">
        <v>0</v>
      </c>
      <c r="E134" s="52"/>
    </row>
    <row r="135" spans="1:5" x14ac:dyDescent="0.2">
      <c r="A135" s="56">
        <v>5231</v>
      </c>
      <c r="B135" s="52" t="s">
        <v>362</v>
      </c>
      <c r="C135" s="238">
        <v>0</v>
      </c>
      <c r="D135" s="247">
        <v>0</v>
      </c>
      <c r="E135" s="52"/>
    </row>
    <row r="136" spans="1:5" x14ac:dyDescent="0.2">
      <c r="A136" s="56">
        <v>5232</v>
      </c>
      <c r="B136" s="52" t="s">
        <v>363</v>
      </c>
      <c r="C136" s="238">
        <v>0</v>
      </c>
      <c r="D136" s="247">
        <v>0</v>
      </c>
      <c r="E136" s="52"/>
    </row>
    <row r="137" spans="1:5" x14ac:dyDescent="0.2">
      <c r="A137" s="56">
        <v>5240</v>
      </c>
      <c r="B137" s="52" t="s">
        <v>364</v>
      </c>
      <c r="C137" s="238">
        <v>163200</v>
      </c>
      <c r="D137" s="247">
        <v>8.9434357290607547E-4</v>
      </c>
      <c r="E137" s="52"/>
    </row>
    <row r="138" spans="1:5" x14ac:dyDescent="0.2">
      <c r="A138" s="56">
        <v>5241</v>
      </c>
      <c r="B138" s="52" t="s">
        <v>365</v>
      </c>
      <c r="C138" s="238">
        <v>163200</v>
      </c>
      <c r="D138" s="247">
        <v>8.9434357290607547E-4</v>
      </c>
      <c r="E138" s="52"/>
    </row>
    <row r="139" spans="1:5" x14ac:dyDescent="0.2">
      <c r="A139" s="56">
        <v>5242</v>
      </c>
      <c r="B139" s="52" t="s">
        <v>366</v>
      </c>
      <c r="C139" s="238">
        <v>0</v>
      </c>
      <c r="D139" s="247">
        <v>0</v>
      </c>
      <c r="E139" s="52"/>
    </row>
    <row r="140" spans="1:5" x14ac:dyDescent="0.2">
      <c r="A140" s="56">
        <v>5243</v>
      </c>
      <c r="B140" s="52" t="s">
        <v>367</v>
      </c>
      <c r="C140" s="238">
        <v>0</v>
      </c>
      <c r="D140" s="247">
        <v>0</v>
      </c>
      <c r="E140" s="52"/>
    </row>
    <row r="141" spans="1:5" x14ac:dyDescent="0.2">
      <c r="A141" s="56">
        <v>5244</v>
      </c>
      <c r="B141" s="52" t="s">
        <v>368</v>
      </c>
      <c r="C141" s="238">
        <v>0</v>
      </c>
      <c r="D141" s="247">
        <v>0</v>
      </c>
      <c r="E141" s="52"/>
    </row>
    <row r="142" spans="1:5" x14ac:dyDescent="0.2">
      <c r="A142" s="56">
        <v>5250</v>
      </c>
      <c r="B142" s="52" t="s">
        <v>302</v>
      </c>
      <c r="C142" s="238">
        <v>0</v>
      </c>
      <c r="D142" s="247">
        <v>0</v>
      </c>
      <c r="E142" s="52"/>
    </row>
    <row r="143" spans="1:5" x14ac:dyDescent="0.2">
      <c r="A143" s="56">
        <v>5251</v>
      </c>
      <c r="B143" s="52" t="s">
        <v>369</v>
      </c>
      <c r="C143" s="238">
        <v>0</v>
      </c>
      <c r="D143" s="247">
        <v>0</v>
      </c>
      <c r="E143" s="52"/>
    </row>
    <row r="144" spans="1:5" x14ac:dyDescent="0.2">
      <c r="A144" s="56">
        <v>5252</v>
      </c>
      <c r="B144" s="52" t="s">
        <v>370</v>
      </c>
      <c r="C144" s="238">
        <v>0</v>
      </c>
      <c r="D144" s="247">
        <v>0</v>
      </c>
      <c r="E144" s="52"/>
    </row>
    <row r="145" spans="1:5" x14ac:dyDescent="0.2">
      <c r="A145" s="56">
        <v>5259</v>
      </c>
      <c r="B145" s="52" t="s">
        <v>371</v>
      </c>
      <c r="C145" s="238">
        <v>0</v>
      </c>
      <c r="D145" s="247">
        <v>0</v>
      </c>
      <c r="E145" s="52"/>
    </row>
    <row r="146" spans="1:5" x14ac:dyDescent="0.2">
      <c r="A146" s="56">
        <v>5260</v>
      </c>
      <c r="B146" s="52" t="s">
        <v>372</v>
      </c>
      <c r="C146" s="238">
        <v>0</v>
      </c>
      <c r="D146" s="247">
        <v>0</v>
      </c>
      <c r="E146" s="52"/>
    </row>
    <row r="147" spans="1:5" x14ac:dyDescent="0.2">
      <c r="A147" s="56">
        <v>5261</v>
      </c>
      <c r="B147" s="52" t="s">
        <v>373</v>
      </c>
      <c r="C147" s="238">
        <v>0</v>
      </c>
      <c r="D147" s="247">
        <v>0</v>
      </c>
      <c r="E147" s="52"/>
    </row>
    <row r="148" spans="1:5" x14ac:dyDescent="0.2">
      <c r="A148" s="56">
        <v>5262</v>
      </c>
      <c r="B148" s="52" t="s">
        <v>374</v>
      </c>
      <c r="C148" s="238">
        <v>0</v>
      </c>
      <c r="D148" s="247">
        <v>0</v>
      </c>
      <c r="E148" s="52"/>
    </row>
    <row r="149" spans="1:5" x14ac:dyDescent="0.2">
      <c r="A149" s="56">
        <v>5270</v>
      </c>
      <c r="B149" s="52" t="s">
        <v>375</v>
      </c>
      <c r="C149" s="238">
        <v>0</v>
      </c>
      <c r="D149" s="247">
        <v>0</v>
      </c>
      <c r="E149" s="52"/>
    </row>
    <row r="150" spans="1:5" x14ac:dyDescent="0.2">
      <c r="A150" s="56">
        <v>5271</v>
      </c>
      <c r="B150" s="52" t="s">
        <v>376</v>
      </c>
      <c r="C150" s="238">
        <v>0</v>
      </c>
      <c r="D150" s="247">
        <v>0</v>
      </c>
      <c r="E150" s="52"/>
    </row>
    <row r="151" spans="1:5" x14ac:dyDescent="0.2">
      <c r="A151" s="56">
        <v>5280</v>
      </c>
      <c r="B151" s="52" t="s">
        <v>377</v>
      </c>
      <c r="C151" s="238">
        <v>30000</v>
      </c>
      <c r="D151" s="247">
        <v>1.6440139207832269E-4</v>
      </c>
      <c r="E151" s="52"/>
    </row>
    <row r="152" spans="1:5" x14ac:dyDescent="0.2">
      <c r="A152" s="56">
        <v>5281</v>
      </c>
      <c r="B152" s="52" t="s">
        <v>378</v>
      </c>
      <c r="C152" s="238">
        <v>30000</v>
      </c>
      <c r="D152" s="247">
        <v>1.6440139207832269E-4</v>
      </c>
      <c r="E152" s="52"/>
    </row>
    <row r="153" spans="1:5" x14ac:dyDescent="0.2">
      <c r="A153" s="56">
        <v>5282</v>
      </c>
      <c r="B153" s="52" t="s">
        <v>379</v>
      </c>
      <c r="C153" s="238">
        <v>0</v>
      </c>
      <c r="D153" s="247">
        <v>0</v>
      </c>
      <c r="E153" s="52"/>
    </row>
    <row r="154" spans="1:5" x14ac:dyDescent="0.2">
      <c r="A154" s="56">
        <v>5283</v>
      </c>
      <c r="B154" s="52" t="s">
        <v>380</v>
      </c>
      <c r="C154" s="238">
        <v>0</v>
      </c>
      <c r="D154" s="247">
        <v>0</v>
      </c>
      <c r="E154" s="52"/>
    </row>
    <row r="155" spans="1:5" x14ac:dyDescent="0.2">
      <c r="A155" s="56">
        <v>5284</v>
      </c>
      <c r="B155" s="52" t="s">
        <v>381</v>
      </c>
      <c r="C155" s="238">
        <v>0</v>
      </c>
      <c r="D155" s="247">
        <v>0</v>
      </c>
      <c r="E155" s="52"/>
    </row>
    <row r="156" spans="1:5" x14ac:dyDescent="0.2">
      <c r="A156" s="56">
        <v>5285</v>
      </c>
      <c r="B156" s="52" t="s">
        <v>382</v>
      </c>
      <c r="C156" s="238">
        <v>0</v>
      </c>
      <c r="D156" s="247">
        <v>0</v>
      </c>
      <c r="E156" s="52"/>
    </row>
    <row r="157" spans="1:5" x14ac:dyDescent="0.2">
      <c r="A157" s="56">
        <v>5290</v>
      </c>
      <c r="B157" s="52" t="s">
        <v>383</v>
      </c>
      <c r="C157" s="238">
        <v>0</v>
      </c>
      <c r="D157" s="247">
        <v>0</v>
      </c>
      <c r="E157" s="52"/>
    </row>
    <row r="158" spans="1:5" x14ac:dyDescent="0.2">
      <c r="A158" s="56">
        <v>5291</v>
      </c>
      <c r="B158" s="52" t="s">
        <v>384</v>
      </c>
      <c r="C158" s="238">
        <v>0</v>
      </c>
      <c r="D158" s="247">
        <v>0</v>
      </c>
      <c r="E158" s="52"/>
    </row>
    <row r="159" spans="1:5" x14ac:dyDescent="0.2">
      <c r="A159" s="56">
        <v>5292</v>
      </c>
      <c r="B159" s="52" t="s">
        <v>385</v>
      </c>
      <c r="C159" s="238">
        <v>0</v>
      </c>
      <c r="D159" s="247">
        <v>0</v>
      </c>
      <c r="E159" s="52"/>
    </row>
    <row r="160" spans="1:5" x14ac:dyDescent="0.2">
      <c r="A160" s="56">
        <v>5300</v>
      </c>
      <c r="B160" s="52" t="s">
        <v>386</v>
      </c>
      <c r="C160" s="238">
        <v>6000000</v>
      </c>
      <c r="D160" s="247">
        <v>3.2880278415664536E-2</v>
      </c>
      <c r="E160" s="52"/>
    </row>
    <row r="161" spans="1:5" x14ac:dyDescent="0.2">
      <c r="A161" s="56">
        <v>5310</v>
      </c>
      <c r="B161" s="52" t="s">
        <v>294</v>
      </c>
      <c r="C161" s="238">
        <v>0</v>
      </c>
      <c r="D161" s="247">
        <v>0</v>
      </c>
      <c r="E161" s="52"/>
    </row>
    <row r="162" spans="1:5" x14ac:dyDescent="0.2">
      <c r="A162" s="56">
        <v>5311</v>
      </c>
      <c r="B162" s="52" t="s">
        <v>387</v>
      </c>
      <c r="C162" s="238">
        <v>0</v>
      </c>
      <c r="D162" s="247">
        <v>0</v>
      </c>
      <c r="E162" s="52"/>
    </row>
    <row r="163" spans="1:5" x14ac:dyDescent="0.2">
      <c r="A163" s="56">
        <v>5312</v>
      </c>
      <c r="B163" s="52" t="s">
        <v>388</v>
      </c>
      <c r="C163" s="238">
        <v>0</v>
      </c>
      <c r="D163" s="247">
        <v>0</v>
      </c>
      <c r="E163" s="52"/>
    </row>
    <row r="164" spans="1:5" x14ac:dyDescent="0.2">
      <c r="A164" s="56">
        <v>5320</v>
      </c>
      <c r="B164" s="52" t="s">
        <v>295</v>
      </c>
      <c r="C164" s="238">
        <v>0</v>
      </c>
      <c r="D164" s="247">
        <v>0</v>
      </c>
      <c r="E164" s="52"/>
    </row>
    <row r="165" spans="1:5" x14ac:dyDescent="0.2">
      <c r="A165" s="56">
        <v>5321</v>
      </c>
      <c r="B165" s="52" t="s">
        <v>389</v>
      </c>
      <c r="C165" s="238">
        <v>0</v>
      </c>
      <c r="D165" s="247">
        <v>0</v>
      </c>
      <c r="E165" s="52"/>
    </row>
    <row r="166" spans="1:5" x14ac:dyDescent="0.2">
      <c r="A166" s="56">
        <v>5322</v>
      </c>
      <c r="B166" s="52" t="s">
        <v>390</v>
      </c>
      <c r="C166" s="238">
        <v>0</v>
      </c>
      <c r="D166" s="247">
        <v>0</v>
      </c>
      <c r="E166" s="52"/>
    </row>
    <row r="167" spans="1:5" x14ac:dyDescent="0.2">
      <c r="A167" s="56">
        <v>5330</v>
      </c>
      <c r="B167" s="52" t="s">
        <v>296</v>
      </c>
      <c r="C167" s="238">
        <v>6000000</v>
      </c>
      <c r="D167" s="247">
        <v>3.2880278415664536E-2</v>
      </c>
      <c r="E167" s="52"/>
    </row>
    <row r="168" spans="1:5" x14ac:dyDescent="0.2">
      <c r="A168" s="56">
        <v>5331</v>
      </c>
      <c r="B168" s="52" t="s">
        <v>391</v>
      </c>
      <c r="C168" s="238">
        <v>0</v>
      </c>
      <c r="D168" s="247">
        <v>0</v>
      </c>
      <c r="E168" s="52"/>
    </row>
    <row r="169" spans="1:5" x14ac:dyDescent="0.2">
      <c r="A169" s="56">
        <v>5332</v>
      </c>
      <c r="B169" s="52" t="s">
        <v>392</v>
      </c>
      <c r="C169" s="238">
        <v>6000000</v>
      </c>
      <c r="D169" s="247">
        <v>3.2880278415664536E-2</v>
      </c>
      <c r="E169" s="52"/>
    </row>
    <row r="170" spans="1:5" x14ac:dyDescent="0.2">
      <c r="A170" s="56">
        <v>5400</v>
      </c>
      <c r="B170" s="52" t="s">
        <v>393</v>
      </c>
      <c r="C170" s="238">
        <v>0</v>
      </c>
      <c r="D170" s="247">
        <v>0</v>
      </c>
      <c r="E170" s="52"/>
    </row>
    <row r="171" spans="1:5" x14ac:dyDescent="0.2">
      <c r="A171" s="56">
        <v>5410</v>
      </c>
      <c r="B171" s="52" t="s">
        <v>394</v>
      </c>
      <c r="C171" s="238">
        <v>0</v>
      </c>
      <c r="D171" s="247">
        <v>0</v>
      </c>
      <c r="E171" s="52"/>
    </row>
    <row r="172" spans="1:5" x14ac:dyDescent="0.2">
      <c r="A172" s="56">
        <v>5411</v>
      </c>
      <c r="B172" s="52" t="s">
        <v>395</v>
      </c>
      <c r="C172" s="238">
        <v>0</v>
      </c>
      <c r="D172" s="247">
        <v>0</v>
      </c>
      <c r="E172" s="52"/>
    </row>
    <row r="173" spans="1:5" x14ac:dyDescent="0.2">
      <c r="A173" s="56">
        <v>5412</v>
      </c>
      <c r="B173" s="52" t="s">
        <v>396</v>
      </c>
      <c r="C173" s="238">
        <v>0</v>
      </c>
      <c r="D173" s="247">
        <v>0</v>
      </c>
      <c r="E173" s="52"/>
    </row>
    <row r="174" spans="1:5" x14ac:dyDescent="0.2">
      <c r="A174" s="56">
        <v>5420</v>
      </c>
      <c r="B174" s="52" t="s">
        <v>397</v>
      </c>
      <c r="C174" s="238">
        <v>0</v>
      </c>
      <c r="D174" s="247">
        <v>0</v>
      </c>
      <c r="E174" s="52"/>
    </row>
    <row r="175" spans="1:5" x14ac:dyDescent="0.2">
      <c r="A175" s="56">
        <v>5421</v>
      </c>
      <c r="B175" s="52" t="s">
        <v>398</v>
      </c>
      <c r="C175" s="238">
        <v>0</v>
      </c>
      <c r="D175" s="247">
        <v>0</v>
      </c>
      <c r="E175" s="52"/>
    </row>
    <row r="176" spans="1:5" x14ac:dyDescent="0.2">
      <c r="A176" s="56">
        <v>5422</v>
      </c>
      <c r="B176" s="52" t="s">
        <v>399</v>
      </c>
      <c r="C176" s="238">
        <v>0</v>
      </c>
      <c r="D176" s="247">
        <v>0</v>
      </c>
      <c r="E176" s="52"/>
    </row>
    <row r="177" spans="1:5" x14ac:dyDescent="0.2">
      <c r="A177" s="56">
        <v>5430</v>
      </c>
      <c r="B177" s="52" t="s">
        <v>400</v>
      </c>
      <c r="C177" s="238">
        <v>0</v>
      </c>
      <c r="D177" s="247">
        <v>0</v>
      </c>
      <c r="E177" s="52"/>
    </row>
    <row r="178" spans="1:5" x14ac:dyDescent="0.2">
      <c r="A178" s="56">
        <v>5431</v>
      </c>
      <c r="B178" s="52" t="s">
        <v>401</v>
      </c>
      <c r="C178" s="238">
        <v>0</v>
      </c>
      <c r="D178" s="247">
        <v>0</v>
      </c>
      <c r="E178" s="52"/>
    </row>
    <row r="179" spans="1:5" x14ac:dyDescent="0.2">
      <c r="A179" s="56">
        <v>5432</v>
      </c>
      <c r="B179" s="52" t="s">
        <v>402</v>
      </c>
      <c r="C179" s="238">
        <v>0</v>
      </c>
      <c r="D179" s="247">
        <v>0</v>
      </c>
      <c r="E179" s="52"/>
    </row>
    <row r="180" spans="1:5" x14ac:dyDescent="0.2">
      <c r="A180" s="56">
        <v>5440</v>
      </c>
      <c r="B180" s="52" t="s">
        <v>403</v>
      </c>
      <c r="C180" s="238">
        <v>0</v>
      </c>
      <c r="D180" s="247">
        <v>0</v>
      </c>
      <c r="E180" s="52"/>
    </row>
    <row r="181" spans="1:5" x14ac:dyDescent="0.2">
      <c r="A181" s="56">
        <v>5441</v>
      </c>
      <c r="B181" s="52" t="s">
        <v>403</v>
      </c>
      <c r="C181" s="238">
        <v>0</v>
      </c>
      <c r="D181" s="247">
        <v>0</v>
      </c>
      <c r="E181" s="52"/>
    </row>
    <row r="182" spans="1:5" x14ac:dyDescent="0.2">
      <c r="A182" s="56">
        <v>5450</v>
      </c>
      <c r="B182" s="52" t="s">
        <v>404</v>
      </c>
      <c r="C182" s="238">
        <v>0</v>
      </c>
      <c r="D182" s="247">
        <v>0</v>
      </c>
      <c r="E182" s="52"/>
    </row>
    <row r="183" spans="1:5" x14ac:dyDescent="0.2">
      <c r="A183" s="56">
        <v>5451</v>
      </c>
      <c r="B183" s="52" t="s">
        <v>405</v>
      </c>
      <c r="C183" s="238">
        <v>0</v>
      </c>
      <c r="D183" s="247">
        <v>0</v>
      </c>
      <c r="E183" s="52"/>
    </row>
    <row r="184" spans="1:5" x14ac:dyDescent="0.2">
      <c r="A184" s="56">
        <v>5452</v>
      </c>
      <c r="B184" s="52" t="s">
        <v>406</v>
      </c>
      <c r="C184" s="238">
        <v>0</v>
      </c>
      <c r="D184" s="247">
        <v>0</v>
      </c>
      <c r="E184" s="52"/>
    </row>
    <row r="185" spans="1:5" x14ac:dyDescent="0.2">
      <c r="A185" s="56">
        <v>5500</v>
      </c>
      <c r="B185" s="52" t="s">
        <v>407</v>
      </c>
      <c r="C185" s="238">
        <v>12222295.43</v>
      </c>
      <c r="D185" s="247">
        <v>6.6978746102817385E-2</v>
      </c>
      <c r="E185" s="52"/>
    </row>
    <row r="186" spans="1:5" x14ac:dyDescent="0.2">
      <c r="A186" s="56">
        <v>5510</v>
      </c>
      <c r="B186" s="52" t="s">
        <v>408</v>
      </c>
      <c r="C186" s="238">
        <v>12183004.08</v>
      </c>
      <c r="D186" s="247">
        <v>6.6763427681596169E-2</v>
      </c>
      <c r="E186" s="52"/>
    </row>
    <row r="187" spans="1:5" x14ac:dyDescent="0.2">
      <c r="A187" s="56">
        <v>5511</v>
      </c>
      <c r="B187" s="52" t="s">
        <v>409</v>
      </c>
      <c r="C187" s="238">
        <v>0</v>
      </c>
      <c r="D187" s="247">
        <v>0</v>
      </c>
      <c r="E187" s="52"/>
    </row>
    <row r="188" spans="1:5" x14ac:dyDescent="0.2">
      <c r="A188" s="56">
        <v>5512</v>
      </c>
      <c r="B188" s="52" t="s">
        <v>410</v>
      </c>
      <c r="C188" s="238">
        <v>0</v>
      </c>
      <c r="D188" s="247">
        <v>0</v>
      </c>
      <c r="E188" s="52"/>
    </row>
    <row r="189" spans="1:5" x14ac:dyDescent="0.2">
      <c r="A189" s="56">
        <v>5513</v>
      </c>
      <c r="B189" s="52" t="s">
        <v>411</v>
      </c>
      <c r="C189" s="238">
        <v>10673057.949999999</v>
      </c>
      <c r="D189" s="247">
        <v>5.8488852823753636E-2</v>
      </c>
      <c r="E189" s="52"/>
    </row>
    <row r="190" spans="1:5" x14ac:dyDescent="0.2">
      <c r="A190" s="56">
        <v>5514</v>
      </c>
      <c r="B190" s="52" t="s">
        <v>412</v>
      </c>
      <c r="C190" s="238">
        <v>0</v>
      </c>
      <c r="D190" s="247">
        <v>0</v>
      </c>
      <c r="E190" s="52"/>
    </row>
    <row r="191" spans="1:5" x14ac:dyDescent="0.2">
      <c r="A191" s="56">
        <v>5515</v>
      </c>
      <c r="B191" s="52" t="s">
        <v>413</v>
      </c>
      <c r="C191" s="238">
        <v>1509415.18</v>
      </c>
      <c r="D191" s="247">
        <v>8.2716652272050665E-3</v>
      </c>
      <c r="E191" s="52"/>
    </row>
    <row r="192" spans="1:5" x14ac:dyDescent="0.2">
      <c r="A192" s="56">
        <v>5516</v>
      </c>
      <c r="B192" s="52" t="s">
        <v>414</v>
      </c>
      <c r="C192" s="238">
        <v>0</v>
      </c>
      <c r="D192" s="247">
        <v>0</v>
      </c>
      <c r="E192" s="52"/>
    </row>
    <row r="193" spans="1:5" x14ac:dyDescent="0.2">
      <c r="A193" s="56">
        <v>5517</v>
      </c>
      <c r="B193" s="52" t="s">
        <v>415</v>
      </c>
      <c r="C193" s="238">
        <v>530.95000000000005</v>
      </c>
      <c r="D193" s="247">
        <v>2.9096306374661817E-6</v>
      </c>
      <c r="E193" s="52"/>
    </row>
    <row r="194" spans="1:5" x14ac:dyDescent="0.2">
      <c r="A194" s="56">
        <v>5518</v>
      </c>
      <c r="B194" s="52" t="s">
        <v>416</v>
      </c>
      <c r="C194" s="238">
        <v>0</v>
      </c>
      <c r="D194" s="247">
        <v>0</v>
      </c>
      <c r="E194" s="52"/>
    </row>
    <row r="195" spans="1:5" x14ac:dyDescent="0.2">
      <c r="A195" s="56">
        <v>5520</v>
      </c>
      <c r="B195" s="52" t="s">
        <v>417</v>
      </c>
      <c r="C195" s="238">
        <v>0</v>
      </c>
      <c r="D195" s="247">
        <v>0</v>
      </c>
      <c r="E195" s="52"/>
    </row>
    <row r="196" spans="1:5" x14ac:dyDescent="0.2">
      <c r="A196" s="56">
        <v>5521</v>
      </c>
      <c r="B196" s="52" t="s">
        <v>418</v>
      </c>
      <c r="C196" s="238">
        <v>0</v>
      </c>
      <c r="D196" s="247">
        <v>0</v>
      </c>
      <c r="E196" s="52"/>
    </row>
    <row r="197" spans="1:5" x14ac:dyDescent="0.2">
      <c r="A197" s="56">
        <v>5522</v>
      </c>
      <c r="B197" s="52" t="s">
        <v>419</v>
      </c>
      <c r="C197" s="238">
        <v>0</v>
      </c>
      <c r="D197" s="247">
        <v>0</v>
      </c>
      <c r="E197" s="52"/>
    </row>
    <row r="198" spans="1:5" x14ac:dyDescent="0.2">
      <c r="A198" s="56">
        <v>5530</v>
      </c>
      <c r="B198" s="52" t="s">
        <v>420</v>
      </c>
      <c r="C198" s="238">
        <v>0</v>
      </c>
      <c r="D198" s="247">
        <v>0</v>
      </c>
      <c r="E198" s="52"/>
    </row>
    <row r="199" spans="1:5" x14ac:dyDescent="0.2">
      <c r="A199" s="56">
        <v>5531</v>
      </c>
      <c r="B199" s="52" t="s">
        <v>421</v>
      </c>
      <c r="C199" s="238">
        <v>0</v>
      </c>
      <c r="D199" s="247">
        <v>0</v>
      </c>
      <c r="E199" s="52"/>
    </row>
    <row r="200" spans="1:5" x14ac:dyDescent="0.2">
      <c r="A200" s="56">
        <v>5532</v>
      </c>
      <c r="B200" s="52" t="s">
        <v>422</v>
      </c>
      <c r="C200" s="238">
        <v>0</v>
      </c>
      <c r="D200" s="247">
        <v>0</v>
      </c>
      <c r="E200" s="52"/>
    </row>
    <row r="201" spans="1:5" x14ac:dyDescent="0.2">
      <c r="A201" s="56">
        <v>5533</v>
      </c>
      <c r="B201" s="52" t="s">
        <v>423</v>
      </c>
      <c r="C201" s="238">
        <v>0</v>
      </c>
      <c r="D201" s="247">
        <v>0</v>
      </c>
      <c r="E201" s="52"/>
    </row>
    <row r="202" spans="1:5" x14ac:dyDescent="0.2">
      <c r="A202" s="56">
        <v>5534</v>
      </c>
      <c r="B202" s="52" t="s">
        <v>424</v>
      </c>
      <c r="C202" s="238">
        <v>0</v>
      </c>
      <c r="D202" s="247">
        <v>0</v>
      </c>
      <c r="E202" s="52"/>
    </row>
    <row r="203" spans="1:5" x14ac:dyDescent="0.2">
      <c r="A203" s="56">
        <v>5535</v>
      </c>
      <c r="B203" s="52" t="s">
        <v>425</v>
      </c>
      <c r="C203" s="238">
        <v>0</v>
      </c>
      <c r="D203" s="247">
        <v>0</v>
      </c>
      <c r="E203" s="52"/>
    </row>
    <row r="204" spans="1:5" x14ac:dyDescent="0.2">
      <c r="A204" s="56">
        <v>5540</v>
      </c>
      <c r="B204" s="52" t="s">
        <v>426</v>
      </c>
      <c r="C204" s="238">
        <v>0</v>
      </c>
      <c r="D204" s="247">
        <v>0</v>
      </c>
      <c r="E204" s="52"/>
    </row>
    <row r="205" spans="1:5" x14ac:dyDescent="0.2">
      <c r="A205" s="56">
        <v>5541</v>
      </c>
      <c r="B205" s="52" t="s">
        <v>426</v>
      </c>
      <c r="C205" s="238">
        <v>0</v>
      </c>
      <c r="D205" s="247">
        <v>0</v>
      </c>
      <c r="E205" s="52"/>
    </row>
    <row r="206" spans="1:5" x14ac:dyDescent="0.2">
      <c r="A206" s="56">
        <v>5550</v>
      </c>
      <c r="B206" s="52" t="s">
        <v>427</v>
      </c>
      <c r="C206" s="238">
        <v>0</v>
      </c>
      <c r="D206" s="247">
        <v>0</v>
      </c>
      <c r="E206" s="52"/>
    </row>
    <row r="207" spans="1:5" x14ac:dyDescent="0.2">
      <c r="A207" s="56">
        <v>5551</v>
      </c>
      <c r="B207" s="52" t="s">
        <v>427</v>
      </c>
      <c r="C207" s="238">
        <v>0</v>
      </c>
      <c r="D207" s="247">
        <v>0</v>
      </c>
      <c r="E207" s="52"/>
    </row>
    <row r="208" spans="1:5" x14ac:dyDescent="0.2">
      <c r="A208" s="56">
        <v>5590</v>
      </c>
      <c r="B208" s="52" t="s">
        <v>428</v>
      </c>
      <c r="C208" s="238">
        <v>39291.35</v>
      </c>
      <c r="D208" s="247">
        <v>2.1531842122122014E-4</v>
      </c>
      <c r="E208" s="52"/>
    </row>
    <row r="209" spans="1:5" x14ac:dyDescent="0.2">
      <c r="A209" s="56">
        <v>5591</v>
      </c>
      <c r="B209" s="52" t="s">
        <v>429</v>
      </c>
      <c r="C209" s="238">
        <v>0</v>
      </c>
      <c r="D209" s="247">
        <v>0</v>
      </c>
      <c r="E209" s="52"/>
    </row>
    <row r="210" spans="1:5" x14ac:dyDescent="0.2">
      <c r="A210" s="56">
        <v>5592</v>
      </c>
      <c r="B210" s="52" t="s">
        <v>430</v>
      </c>
      <c r="C210" s="238">
        <v>0</v>
      </c>
      <c r="D210" s="247">
        <v>0</v>
      </c>
      <c r="E210" s="52"/>
    </row>
    <row r="211" spans="1:5" x14ac:dyDescent="0.2">
      <c r="A211" s="56">
        <v>5593</v>
      </c>
      <c r="B211" s="52" t="s">
        <v>431</v>
      </c>
      <c r="C211" s="238">
        <v>25162.76</v>
      </c>
      <c r="D211" s="247">
        <v>1.3789309241775784E-4</v>
      </c>
      <c r="E211" s="52"/>
    </row>
    <row r="212" spans="1:5" x14ac:dyDescent="0.2">
      <c r="A212" s="56">
        <v>5594</v>
      </c>
      <c r="B212" s="52" t="s">
        <v>432</v>
      </c>
      <c r="C212" s="238">
        <v>14128.59</v>
      </c>
      <c r="D212" s="247">
        <v>7.7425328803462306E-5</v>
      </c>
      <c r="E212" s="52"/>
    </row>
    <row r="213" spans="1:5" x14ac:dyDescent="0.2">
      <c r="A213" s="56">
        <v>5595</v>
      </c>
      <c r="B213" s="52" t="s">
        <v>433</v>
      </c>
      <c r="C213" s="238">
        <v>0</v>
      </c>
      <c r="D213" s="247">
        <v>0</v>
      </c>
      <c r="E213" s="52"/>
    </row>
    <row r="214" spans="1:5" x14ac:dyDescent="0.2">
      <c r="A214" s="56">
        <v>5596</v>
      </c>
      <c r="B214" s="52" t="s">
        <v>321</v>
      </c>
      <c r="C214" s="238">
        <v>0</v>
      </c>
      <c r="D214" s="247">
        <v>0</v>
      </c>
      <c r="E214" s="52"/>
    </row>
    <row r="215" spans="1:5" x14ac:dyDescent="0.2">
      <c r="A215" s="56">
        <v>5597</v>
      </c>
      <c r="B215" s="52" t="s">
        <v>434</v>
      </c>
      <c r="C215" s="238">
        <v>0</v>
      </c>
      <c r="D215" s="247">
        <v>0</v>
      </c>
      <c r="E215" s="52"/>
    </row>
    <row r="216" spans="1:5" x14ac:dyDescent="0.2">
      <c r="A216" s="56">
        <v>5598</v>
      </c>
      <c r="B216" s="52" t="s">
        <v>435</v>
      </c>
      <c r="C216" s="238"/>
      <c r="D216" s="247"/>
      <c r="E216" s="52"/>
    </row>
    <row r="217" spans="1:5" x14ac:dyDescent="0.2">
      <c r="A217" s="56">
        <v>5599</v>
      </c>
      <c r="B217" s="52" t="s">
        <v>436</v>
      </c>
      <c r="C217" s="238">
        <v>0</v>
      </c>
      <c r="D217" s="247">
        <v>0</v>
      </c>
      <c r="E217" s="52"/>
    </row>
    <row r="218" spans="1:5" x14ac:dyDescent="0.2">
      <c r="A218" s="56">
        <v>5600</v>
      </c>
      <c r="B218" s="52" t="s">
        <v>437</v>
      </c>
      <c r="C218" s="238">
        <v>584095.30000000005</v>
      </c>
      <c r="D218" s="247">
        <v>3.200869347546851E-3</v>
      </c>
      <c r="E218" s="52"/>
    </row>
    <row r="219" spans="1:5" x14ac:dyDescent="0.2">
      <c r="A219" s="56">
        <v>5610</v>
      </c>
      <c r="B219" s="52" t="s">
        <v>438</v>
      </c>
      <c r="C219" s="238">
        <v>584095.30000000005</v>
      </c>
      <c r="D219" s="247">
        <v>3.200869347546851E-3</v>
      </c>
      <c r="E219" s="52"/>
    </row>
    <row r="220" spans="1:5" x14ac:dyDescent="0.2">
      <c r="A220" s="56">
        <v>5611</v>
      </c>
      <c r="B220" s="52" t="s">
        <v>439</v>
      </c>
      <c r="C220" s="238">
        <v>584095.30000000005</v>
      </c>
      <c r="D220" s="247">
        <v>3.200869347546851E-3</v>
      </c>
      <c r="E220" s="52"/>
    </row>
    <row r="221" spans="1:5" x14ac:dyDescent="0.2">
      <c r="C221" s="124"/>
    </row>
  </sheetData>
  <mergeCells count="6">
    <mergeCell ref="D62:E62"/>
    <mergeCell ref="A1:C1"/>
    <mergeCell ref="A2:C2"/>
    <mergeCell ref="A3:C3"/>
    <mergeCell ref="D58:E58"/>
    <mergeCell ref="D59:E59"/>
  </mergeCells>
  <pageMargins left="0.70866141732283472" right="0.70866141732283472" top="0.74803149606299213" bottom="0.74803149606299213" header="0.31496062992125984" footer="0.31496062992125984"/>
  <pageSetup paperSize="9" scale="79"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x14ac:dyDescent="0.2">
      <c r="A1" s="830" t="s">
        <v>1659</v>
      </c>
      <c r="B1" s="830"/>
      <c r="C1" s="830"/>
      <c r="D1" s="58" t="s">
        <v>98</v>
      </c>
      <c r="E1" s="59">
        <v>2020</v>
      </c>
    </row>
    <row r="2" spans="1:5" x14ac:dyDescent="0.2">
      <c r="A2" s="830" t="s">
        <v>442</v>
      </c>
      <c r="B2" s="830"/>
      <c r="C2" s="830"/>
      <c r="D2" s="58" t="s">
        <v>100</v>
      </c>
      <c r="E2" s="59" t="s">
        <v>1641</v>
      </c>
    </row>
    <row r="3" spans="1:5" x14ac:dyDescent="0.2">
      <c r="A3" s="830" t="s">
        <v>1660</v>
      </c>
      <c r="B3" s="830"/>
      <c r="C3" s="830"/>
      <c r="D3" s="58" t="s">
        <v>102</v>
      </c>
      <c r="E3" s="59">
        <v>1</v>
      </c>
    </row>
    <row r="4" spans="1:5" x14ac:dyDescent="0.2">
      <c r="A4" s="61" t="s">
        <v>103</v>
      </c>
      <c r="B4" s="62"/>
      <c r="C4" s="62"/>
      <c r="D4" s="62"/>
      <c r="E4" s="62"/>
    </row>
    <row r="6" spans="1:5" x14ac:dyDescent="0.2">
      <c r="A6" s="62" t="s">
        <v>443</v>
      </c>
      <c r="B6" s="62"/>
      <c r="C6" s="62"/>
      <c r="D6" s="62"/>
      <c r="E6" s="62"/>
    </row>
    <row r="7" spans="1:5" x14ac:dyDescent="0.2">
      <c r="A7" s="63" t="s">
        <v>105</v>
      </c>
      <c r="B7" s="63" t="s">
        <v>106</v>
      </c>
      <c r="C7" s="63" t="s">
        <v>107</v>
      </c>
      <c r="D7" s="63" t="s">
        <v>108</v>
      </c>
      <c r="E7" s="63" t="s">
        <v>219</v>
      </c>
    </row>
    <row r="8" spans="1:5" x14ac:dyDescent="0.2">
      <c r="A8" s="64">
        <v>3110</v>
      </c>
      <c r="B8" s="60" t="s">
        <v>295</v>
      </c>
      <c r="C8" s="120">
        <v>0</v>
      </c>
      <c r="D8" s="248"/>
      <c r="E8" s="248"/>
    </row>
    <row r="9" spans="1:5" ht="22.5" x14ac:dyDescent="0.2">
      <c r="A9" s="64">
        <v>3120</v>
      </c>
      <c r="B9" s="60" t="s">
        <v>444</v>
      </c>
      <c r="C9" s="120">
        <v>168168631.94999999</v>
      </c>
      <c r="D9" s="248" t="s">
        <v>1671</v>
      </c>
      <c r="E9" s="249" t="s">
        <v>1672</v>
      </c>
    </row>
    <row r="10" spans="1:5" x14ac:dyDescent="0.2">
      <c r="A10" s="64">
        <v>3130</v>
      </c>
      <c r="B10" s="60" t="s">
        <v>445</v>
      </c>
      <c r="C10" s="120">
        <v>0</v>
      </c>
      <c r="D10" s="248"/>
      <c r="E10" s="248"/>
    </row>
    <row r="12" spans="1:5" x14ac:dyDescent="0.2">
      <c r="A12" s="62" t="s">
        <v>446</v>
      </c>
      <c r="B12" s="62"/>
      <c r="C12" s="62"/>
      <c r="D12" s="62"/>
      <c r="E12" s="62"/>
    </row>
    <row r="13" spans="1:5" x14ac:dyDescent="0.2">
      <c r="A13" s="63" t="s">
        <v>105</v>
      </c>
      <c r="B13" s="63" t="s">
        <v>106</v>
      </c>
      <c r="C13" s="63" t="s">
        <v>107</v>
      </c>
      <c r="D13" s="63" t="s">
        <v>447</v>
      </c>
      <c r="E13" s="63"/>
    </row>
    <row r="14" spans="1:5" x14ac:dyDescent="0.2">
      <c r="A14" s="64">
        <v>3210</v>
      </c>
      <c r="B14" s="60" t="s">
        <v>448</v>
      </c>
      <c r="C14" s="120">
        <v>-31310584.600000001</v>
      </c>
      <c r="D14" s="60" t="s">
        <v>1673</v>
      </c>
    </row>
    <row r="15" spans="1:5" x14ac:dyDescent="0.2">
      <c r="A15" s="64">
        <v>3220</v>
      </c>
      <c r="B15" s="60" t="s">
        <v>449</v>
      </c>
      <c r="C15" s="120">
        <v>69652493.540000007</v>
      </c>
    </row>
    <row r="16" spans="1:5" x14ac:dyDescent="0.2">
      <c r="A16" s="64">
        <v>3230</v>
      </c>
      <c r="B16" s="60" t="s">
        <v>450</v>
      </c>
      <c r="C16" s="120">
        <v>0</v>
      </c>
    </row>
    <row r="17" spans="1:3" x14ac:dyDescent="0.2">
      <c r="A17" s="64">
        <v>3231</v>
      </c>
      <c r="B17" s="60" t="s">
        <v>451</v>
      </c>
      <c r="C17" s="120">
        <v>0</v>
      </c>
    </row>
    <row r="18" spans="1:3" x14ac:dyDescent="0.2">
      <c r="A18" s="64">
        <v>3232</v>
      </c>
      <c r="B18" s="60" t="s">
        <v>452</v>
      </c>
      <c r="C18" s="120">
        <v>0</v>
      </c>
    </row>
    <row r="19" spans="1:3" x14ac:dyDescent="0.2">
      <c r="A19" s="64">
        <v>3233</v>
      </c>
      <c r="B19" s="60" t="s">
        <v>453</v>
      </c>
      <c r="C19" s="120">
        <v>0</v>
      </c>
    </row>
    <row r="20" spans="1:3" x14ac:dyDescent="0.2">
      <c r="A20" s="64">
        <v>3239</v>
      </c>
      <c r="B20" s="60" t="s">
        <v>454</v>
      </c>
      <c r="C20" s="120">
        <v>0</v>
      </c>
    </row>
    <row r="21" spans="1:3" x14ac:dyDescent="0.2">
      <c r="A21" s="64">
        <v>3240</v>
      </c>
      <c r="B21" s="60" t="s">
        <v>455</v>
      </c>
      <c r="C21" s="120">
        <v>0</v>
      </c>
    </row>
    <row r="22" spans="1:3" x14ac:dyDescent="0.2">
      <c r="A22" s="64">
        <v>3241</v>
      </c>
      <c r="B22" s="60" t="s">
        <v>456</v>
      </c>
      <c r="C22" s="120">
        <v>0</v>
      </c>
    </row>
    <row r="23" spans="1:3" x14ac:dyDescent="0.2">
      <c r="A23" s="64">
        <v>3242</v>
      </c>
      <c r="B23" s="60" t="s">
        <v>457</v>
      </c>
      <c r="C23" s="120">
        <v>0</v>
      </c>
    </row>
    <row r="24" spans="1:3" x14ac:dyDescent="0.2">
      <c r="A24" s="64">
        <v>3243</v>
      </c>
      <c r="B24" s="60" t="s">
        <v>458</v>
      </c>
      <c r="C24" s="120">
        <v>0</v>
      </c>
    </row>
    <row r="25" spans="1:3" x14ac:dyDescent="0.2">
      <c r="A25" s="64">
        <v>3250</v>
      </c>
      <c r="B25" s="60" t="s">
        <v>459</v>
      </c>
      <c r="C25" s="120">
        <v>-9948101.25</v>
      </c>
    </row>
    <row r="26" spans="1:3" x14ac:dyDescent="0.2">
      <c r="A26" s="64">
        <v>3251</v>
      </c>
      <c r="B26" s="60" t="s">
        <v>460</v>
      </c>
      <c r="C26" s="120">
        <v>-9640657.6300000008</v>
      </c>
    </row>
    <row r="27" spans="1:3" x14ac:dyDescent="0.2">
      <c r="A27" s="64">
        <v>3252</v>
      </c>
      <c r="B27" s="60" t="s">
        <v>461</v>
      </c>
      <c r="C27" s="120">
        <v>-307443.62</v>
      </c>
    </row>
  </sheetData>
  <mergeCells count="3">
    <mergeCell ref="A1:C1"/>
    <mergeCell ref="A2:C2"/>
    <mergeCell ref="A3:C3"/>
  </mergeCells>
  <pageMargins left="0.7" right="0.7" top="0.75" bottom="0.75" header="0.3" footer="0.3"/>
  <pageSetup paperSize="9"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16384" width="9.140625" style="60"/>
  </cols>
  <sheetData>
    <row r="1" spans="1:5" s="66" customFormat="1" x14ac:dyDescent="0.25">
      <c r="A1" s="830" t="s">
        <v>1659</v>
      </c>
      <c r="B1" s="830"/>
      <c r="C1" s="830"/>
      <c r="D1" s="58" t="s">
        <v>98</v>
      </c>
      <c r="E1" s="59">
        <v>2020</v>
      </c>
    </row>
    <row r="2" spans="1:5" s="66" customFormat="1" x14ac:dyDescent="0.25">
      <c r="A2" s="830" t="s">
        <v>462</v>
      </c>
      <c r="B2" s="830"/>
      <c r="C2" s="830"/>
      <c r="D2" s="58" t="s">
        <v>100</v>
      </c>
      <c r="E2" s="59" t="s">
        <v>1641</v>
      </c>
    </row>
    <row r="3" spans="1:5" s="66" customFormat="1" x14ac:dyDescent="0.25">
      <c r="A3" s="830" t="s">
        <v>1660</v>
      </c>
      <c r="B3" s="830"/>
      <c r="C3" s="830"/>
      <c r="D3" s="58" t="s">
        <v>102</v>
      </c>
      <c r="E3" s="59">
        <v>1</v>
      </c>
    </row>
    <row r="4" spans="1:5" x14ac:dyDescent="0.2">
      <c r="A4" s="61" t="s">
        <v>103</v>
      </c>
      <c r="B4" s="62"/>
      <c r="C4" s="62"/>
      <c r="D4" s="62"/>
      <c r="E4" s="62"/>
    </row>
    <row r="6" spans="1:5" x14ac:dyDescent="0.2">
      <c r="A6" s="62" t="s">
        <v>463</v>
      </c>
      <c r="B6" s="62"/>
      <c r="C6" s="62"/>
      <c r="D6" s="62"/>
      <c r="E6" s="62"/>
    </row>
    <row r="7" spans="1:5" x14ac:dyDescent="0.2">
      <c r="A7" s="63" t="s">
        <v>105</v>
      </c>
      <c r="B7" s="63" t="s">
        <v>106</v>
      </c>
      <c r="C7" s="63" t="s">
        <v>464</v>
      </c>
      <c r="D7" s="63" t="s">
        <v>465</v>
      </c>
      <c r="E7" s="63"/>
    </row>
    <row r="8" spans="1:5" x14ac:dyDescent="0.2">
      <c r="A8" s="64">
        <v>1111</v>
      </c>
      <c r="B8" s="60" t="s">
        <v>466</v>
      </c>
      <c r="C8" s="120">
        <v>0</v>
      </c>
      <c r="D8" s="65">
        <v>0</v>
      </c>
    </row>
    <row r="9" spans="1:5" x14ac:dyDescent="0.2">
      <c r="A9" s="64">
        <v>1112</v>
      </c>
      <c r="B9" s="60" t="s">
        <v>467</v>
      </c>
      <c r="C9" s="120">
        <v>984737.63</v>
      </c>
      <c r="D9" s="65">
        <v>2850241.07</v>
      </c>
    </row>
    <row r="10" spans="1:5" x14ac:dyDescent="0.2">
      <c r="A10" s="64">
        <v>1113</v>
      </c>
      <c r="B10" s="60" t="s">
        <v>468</v>
      </c>
      <c r="C10" s="120">
        <v>0</v>
      </c>
      <c r="D10" s="65">
        <v>0</v>
      </c>
    </row>
    <row r="11" spans="1:5" x14ac:dyDescent="0.2">
      <c r="A11" s="64">
        <v>1114</v>
      </c>
      <c r="B11" s="60" t="s">
        <v>109</v>
      </c>
      <c r="C11" s="120">
        <v>39182590.270000003</v>
      </c>
      <c r="D11" s="65">
        <v>62608809.329999998</v>
      </c>
    </row>
    <row r="12" spans="1:5" x14ac:dyDescent="0.2">
      <c r="A12" s="64">
        <v>1115</v>
      </c>
      <c r="B12" s="60" t="s">
        <v>110</v>
      </c>
      <c r="C12" s="120">
        <v>0</v>
      </c>
      <c r="D12" s="65">
        <v>0</v>
      </c>
    </row>
    <row r="13" spans="1:5" x14ac:dyDescent="0.2">
      <c r="A13" s="64">
        <v>1116</v>
      </c>
      <c r="B13" s="60" t="s">
        <v>469</v>
      </c>
      <c r="C13" s="120">
        <v>0</v>
      </c>
      <c r="D13" s="65">
        <v>0</v>
      </c>
    </row>
    <row r="14" spans="1:5" x14ac:dyDescent="0.2">
      <c r="A14" s="64">
        <v>1119</v>
      </c>
      <c r="B14" s="60" t="s">
        <v>470</v>
      </c>
      <c r="C14" s="120">
        <v>0</v>
      </c>
      <c r="D14" s="65">
        <v>0</v>
      </c>
    </row>
    <row r="15" spans="1:5" x14ac:dyDescent="0.2">
      <c r="A15" s="67">
        <v>1110</v>
      </c>
      <c r="B15" s="68" t="s">
        <v>471</v>
      </c>
      <c r="C15" s="229">
        <v>40167327.899999999</v>
      </c>
      <c r="D15" s="69">
        <v>65459050.399999999</v>
      </c>
    </row>
    <row r="18" spans="1:9" x14ac:dyDescent="0.2">
      <c r="A18" s="62" t="s">
        <v>472</v>
      </c>
      <c r="B18" s="62"/>
      <c r="C18" s="62"/>
      <c r="D18" s="62"/>
      <c r="E18" s="62"/>
    </row>
    <row r="19" spans="1:9" x14ac:dyDescent="0.2">
      <c r="A19" s="63" t="s">
        <v>105</v>
      </c>
      <c r="B19" s="63" t="s">
        <v>106</v>
      </c>
      <c r="C19" s="63" t="s">
        <v>107</v>
      </c>
      <c r="D19" s="63" t="s">
        <v>473</v>
      </c>
      <c r="E19" s="63" t="s">
        <v>474</v>
      </c>
    </row>
    <row r="20" spans="1:9" x14ac:dyDescent="0.2">
      <c r="A20" s="64">
        <v>1230</v>
      </c>
      <c r="B20" s="60" t="s">
        <v>158</v>
      </c>
      <c r="C20" s="134">
        <v>15592924.949999999</v>
      </c>
      <c r="D20" s="134"/>
      <c r="E20" s="134">
        <v>15592924.949999999</v>
      </c>
    </row>
    <row r="21" spans="1:9" x14ac:dyDescent="0.2">
      <c r="A21" s="64">
        <v>1231</v>
      </c>
      <c r="B21" s="60" t="s">
        <v>159</v>
      </c>
      <c r="C21" s="134">
        <v>0</v>
      </c>
      <c r="D21" s="134"/>
      <c r="E21" s="134"/>
      <c r="I21" s="157"/>
    </row>
    <row r="22" spans="1:9" x14ac:dyDescent="0.2">
      <c r="A22" s="64">
        <v>1232</v>
      </c>
      <c r="B22" s="60" t="s">
        <v>160</v>
      </c>
      <c r="C22" s="134">
        <v>0</v>
      </c>
      <c r="D22" s="134"/>
      <c r="E22" s="134"/>
    </row>
    <row r="23" spans="1:9" x14ac:dyDescent="0.2">
      <c r="A23" s="64">
        <v>1233</v>
      </c>
      <c r="B23" s="60" t="s">
        <v>161</v>
      </c>
      <c r="C23" s="134">
        <v>11435566.66</v>
      </c>
      <c r="D23" s="134"/>
      <c r="E23" s="134">
        <v>11435566.66</v>
      </c>
    </row>
    <row r="24" spans="1:9" x14ac:dyDescent="0.2">
      <c r="A24" s="64">
        <v>1234</v>
      </c>
      <c r="B24" s="60" t="s">
        <v>162</v>
      </c>
      <c r="C24" s="134">
        <v>0</v>
      </c>
      <c r="D24" s="134"/>
      <c r="E24" s="134"/>
    </row>
    <row r="25" spans="1:9" x14ac:dyDescent="0.2">
      <c r="A25" s="64">
        <v>1235</v>
      </c>
      <c r="B25" s="60" t="s">
        <v>163</v>
      </c>
      <c r="C25" s="134">
        <v>0</v>
      </c>
      <c r="D25" s="134"/>
      <c r="E25" s="134"/>
    </row>
    <row r="26" spans="1:9" x14ac:dyDescent="0.2">
      <c r="A26" s="64">
        <v>1236</v>
      </c>
      <c r="B26" s="60" t="s">
        <v>164</v>
      </c>
      <c r="C26" s="134">
        <v>4157358.29</v>
      </c>
      <c r="D26" s="134"/>
      <c r="E26" s="134">
        <v>4157358.29</v>
      </c>
    </row>
    <row r="27" spans="1:9" x14ac:dyDescent="0.2">
      <c r="A27" s="64">
        <v>1239</v>
      </c>
      <c r="B27" s="60" t="s">
        <v>165</v>
      </c>
      <c r="C27" s="134">
        <v>0</v>
      </c>
      <c r="D27" s="134"/>
      <c r="E27" s="134"/>
    </row>
    <row r="28" spans="1:9" x14ac:dyDescent="0.2">
      <c r="A28" s="64">
        <v>1240</v>
      </c>
      <c r="B28" s="60" t="s">
        <v>166</v>
      </c>
      <c r="C28" s="134">
        <v>4859447.9799999995</v>
      </c>
      <c r="D28" s="134"/>
      <c r="E28" s="134">
        <v>4859447.9799999995</v>
      </c>
    </row>
    <row r="29" spans="1:9" x14ac:dyDescent="0.2">
      <c r="A29" s="64">
        <v>1241</v>
      </c>
      <c r="B29" s="60" t="s">
        <v>167</v>
      </c>
      <c r="C29" s="134">
        <v>174471.36</v>
      </c>
      <c r="D29" s="134"/>
      <c r="E29" s="134">
        <v>174471.36</v>
      </c>
    </row>
    <row r="30" spans="1:9" x14ac:dyDescent="0.2">
      <c r="A30" s="64">
        <v>1242</v>
      </c>
      <c r="B30" s="60" t="s">
        <v>168</v>
      </c>
      <c r="C30" s="134">
        <v>2430000</v>
      </c>
      <c r="D30" s="134"/>
      <c r="E30" s="134">
        <v>2430000</v>
      </c>
    </row>
    <row r="31" spans="1:9" x14ac:dyDescent="0.2">
      <c r="A31" s="64">
        <v>1243</v>
      </c>
      <c r="B31" s="60" t="s">
        <v>169</v>
      </c>
      <c r="C31" s="134">
        <v>0</v>
      </c>
      <c r="D31" s="134"/>
      <c r="E31" s="134"/>
    </row>
    <row r="32" spans="1:9" x14ac:dyDescent="0.2">
      <c r="A32" s="64">
        <v>1244</v>
      </c>
      <c r="B32" s="60" t="s">
        <v>170</v>
      </c>
      <c r="C32" s="134">
        <v>0</v>
      </c>
      <c r="D32" s="134"/>
      <c r="E32" s="134"/>
    </row>
    <row r="33" spans="1:5" x14ac:dyDescent="0.2">
      <c r="A33" s="64">
        <v>1245</v>
      </c>
      <c r="B33" s="60" t="s">
        <v>171</v>
      </c>
      <c r="C33" s="134">
        <v>0</v>
      </c>
      <c r="D33" s="134"/>
      <c r="E33" s="134"/>
    </row>
    <row r="34" spans="1:5" x14ac:dyDescent="0.2">
      <c r="A34" s="64">
        <v>1246</v>
      </c>
      <c r="B34" s="60" t="s">
        <v>172</v>
      </c>
      <c r="C34" s="134">
        <v>2254976.6199999996</v>
      </c>
      <c r="D34" s="134"/>
      <c r="E34" s="134">
        <v>2254976.6199999996</v>
      </c>
    </row>
    <row r="35" spans="1:5" x14ac:dyDescent="0.2">
      <c r="A35" s="64">
        <v>1247</v>
      </c>
      <c r="B35" s="60" t="s">
        <v>173</v>
      </c>
      <c r="C35" s="134">
        <v>0</v>
      </c>
      <c r="D35" s="134"/>
      <c r="E35" s="134"/>
    </row>
    <row r="36" spans="1:5" x14ac:dyDescent="0.2">
      <c r="A36" s="64">
        <v>1248</v>
      </c>
      <c r="B36" s="60" t="s">
        <v>174</v>
      </c>
      <c r="C36" s="134">
        <v>0</v>
      </c>
      <c r="D36" s="134"/>
      <c r="E36" s="134"/>
    </row>
    <row r="37" spans="1:5" x14ac:dyDescent="0.2">
      <c r="A37" s="64">
        <v>1250</v>
      </c>
      <c r="B37" s="60" t="s">
        <v>178</v>
      </c>
      <c r="C37" s="134">
        <v>0</v>
      </c>
      <c r="D37" s="134"/>
      <c r="E37" s="134"/>
    </row>
    <row r="38" spans="1:5" x14ac:dyDescent="0.2">
      <c r="A38" s="64">
        <v>1251</v>
      </c>
      <c r="B38" s="60" t="s">
        <v>179</v>
      </c>
      <c r="C38" s="134">
        <v>0</v>
      </c>
      <c r="D38" s="134"/>
      <c r="E38" s="134"/>
    </row>
    <row r="39" spans="1:5" x14ac:dyDescent="0.2">
      <c r="A39" s="64">
        <v>1252</v>
      </c>
      <c r="B39" s="60" t="s">
        <v>180</v>
      </c>
      <c r="C39" s="134">
        <v>0</v>
      </c>
      <c r="D39" s="134"/>
      <c r="E39" s="134"/>
    </row>
    <row r="40" spans="1:5" x14ac:dyDescent="0.2">
      <c r="A40" s="64">
        <v>1253</v>
      </c>
      <c r="B40" s="60" t="s">
        <v>181</v>
      </c>
      <c r="C40" s="134">
        <v>0</v>
      </c>
      <c r="D40" s="124"/>
      <c r="E40" s="124"/>
    </row>
    <row r="41" spans="1:5" x14ac:dyDescent="0.2">
      <c r="A41" s="64">
        <v>1254</v>
      </c>
      <c r="B41" s="60" t="s">
        <v>182</v>
      </c>
      <c r="C41" s="134">
        <v>0</v>
      </c>
      <c r="D41" s="124"/>
      <c r="E41" s="124"/>
    </row>
    <row r="42" spans="1:5" x14ac:dyDescent="0.2">
      <c r="A42" s="64">
        <v>1259</v>
      </c>
      <c r="B42" s="60" t="s">
        <v>183</v>
      </c>
      <c r="C42" s="134">
        <v>0</v>
      </c>
      <c r="D42" s="124"/>
      <c r="E42" s="124"/>
    </row>
    <row r="44" spans="1:5" x14ac:dyDescent="0.2">
      <c r="A44" s="62" t="s">
        <v>475</v>
      </c>
      <c r="B44" s="62"/>
      <c r="C44" s="62"/>
      <c r="D44" s="62"/>
    </row>
    <row r="45" spans="1:5" x14ac:dyDescent="0.2">
      <c r="A45" s="63" t="s">
        <v>105</v>
      </c>
      <c r="B45" s="63" t="s">
        <v>106</v>
      </c>
      <c r="C45" s="70" t="s">
        <v>476</v>
      </c>
      <c r="D45" s="70" t="s">
        <v>464</v>
      </c>
    </row>
    <row r="46" spans="1:5" x14ac:dyDescent="0.2">
      <c r="A46" s="67">
        <v>5500</v>
      </c>
      <c r="B46" s="68" t="s">
        <v>407</v>
      </c>
      <c r="C46" s="65">
        <v>9163725.1199999992</v>
      </c>
      <c r="D46" s="120">
        <v>12222295.43</v>
      </c>
    </row>
    <row r="47" spans="1:5" x14ac:dyDescent="0.2">
      <c r="A47" s="64">
        <v>5510</v>
      </c>
      <c r="B47" s="60" t="s">
        <v>408</v>
      </c>
      <c r="C47" s="65">
        <v>9130273.9499999993</v>
      </c>
      <c r="D47" s="120">
        <v>12183004.08</v>
      </c>
    </row>
    <row r="48" spans="1:5" x14ac:dyDescent="0.2">
      <c r="A48" s="64">
        <v>5511</v>
      </c>
      <c r="B48" s="60" t="s">
        <v>409</v>
      </c>
      <c r="C48" s="65">
        <v>0</v>
      </c>
      <c r="D48" s="120">
        <v>0</v>
      </c>
    </row>
    <row r="49" spans="1:4" x14ac:dyDescent="0.2">
      <c r="A49" s="64">
        <v>5512</v>
      </c>
      <c r="B49" s="60" t="s">
        <v>410</v>
      </c>
      <c r="C49" s="65">
        <v>0</v>
      </c>
      <c r="D49" s="120">
        <v>0</v>
      </c>
    </row>
    <row r="50" spans="1:4" x14ac:dyDescent="0.2">
      <c r="A50" s="64">
        <v>5513</v>
      </c>
      <c r="B50" s="60" t="s">
        <v>411</v>
      </c>
      <c r="C50" s="65">
        <v>8010572</v>
      </c>
      <c r="D50" s="120">
        <v>10673057.949999999</v>
      </c>
    </row>
    <row r="51" spans="1:4" x14ac:dyDescent="0.2">
      <c r="A51" s="64">
        <v>5514</v>
      </c>
      <c r="B51" s="60" t="s">
        <v>412</v>
      </c>
      <c r="C51" s="65">
        <v>0</v>
      </c>
      <c r="D51" s="120">
        <v>0</v>
      </c>
    </row>
    <row r="52" spans="1:4" x14ac:dyDescent="0.2">
      <c r="A52" s="64">
        <v>5515</v>
      </c>
      <c r="B52" s="60" t="s">
        <v>413</v>
      </c>
      <c r="C52" s="65">
        <v>1119171</v>
      </c>
      <c r="D52" s="120">
        <v>1509415.18</v>
      </c>
    </row>
    <row r="53" spans="1:4" x14ac:dyDescent="0.2">
      <c r="A53" s="64">
        <v>5516</v>
      </c>
      <c r="B53" s="60" t="s">
        <v>414</v>
      </c>
      <c r="C53" s="65">
        <v>0</v>
      </c>
      <c r="D53" s="120">
        <v>0</v>
      </c>
    </row>
    <row r="54" spans="1:4" x14ac:dyDescent="0.2">
      <c r="A54" s="64">
        <v>5517</v>
      </c>
      <c r="B54" s="60" t="s">
        <v>415</v>
      </c>
      <c r="C54" s="65">
        <v>530.95000000000005</v>
      </c>
      <c r="D54" s="120">
        <v>530.95000000000005</v>
      </c>
    </row>
    <row r="55" spans="1:4" x14ac:dyDescent="0.2">
      <c r="A55" s="64">
        <v>5518</v>
      </c>
      <c r="B55" s="60" t="s">
        <v>416</v>
      </c>
      <c r="C55" s="65">
        <v>0</v>
      </c>
      <c r="D55" s="120">
        <v>0</v>
      </c>
    </row>
    <row r="56" spans="1:4" x14ac:dyDescent="0.2">
      <c r="A56" s="64">
        <v>5520</v>
      </c>
      <c r="B56" s="60" t="s">
        <v>417</v>
      </c>
      <c r="C56" s="65">
        <v>0</v>
      </c>
      <c r="D56" s="120">
        <v>0</v>
      </c>
    </row>
    <row r="57" spans="1:4" x14ac:dyDescent="0.2">
      <c r="A57" s="64">
        <v>5521</v>
      </c>
      <c r="B57" s="60" t="s">
        <v>418</v>
      </c>
      <c r="C57" s="65">
        <v>0</v>
      </c>
      <c r="D57" s="120">
        <v>0</v>
      </c>
    </row>
    <row r="58" spans="1:4" x14ac:dyDescent="0.2">
      <c r="A58" s="64">
        <v>5522</v>
      </c>
      <c r="B58" s="60" t="s">
        <v>419</v>
      </c>
      <c r="C58" s="65">
        <v>0</v>
      </c>
      <c r="D58" s="120">
        <v>0</v>
      </c>
    </row>
    <row r="59" spans="1:4" x14ac:dyDescent="0.2">
      <c r="A59" s="64">
        <v>5530</v>
      </c>
      <c r="B59" s="60" t="s">
        <v>420</v>
      </c>
      <c r="C59" s="65">
        <v>0</v>
      </c>
      <c r="D59" s="120">
        <v>0</v>
      </c>
    </row>
    <row r="60" spans="1:4" x14ac:dyDescent="0.2">
      <c r="A60" s="64">
        <v>5531</v>
      </c>
      <c r="B60" s="60" t="s">
        <v>421</v>
      </c>
      <c r="C60" s="65">
        <v>0</v>
      </c>
      <c r="D60" s="120">
        <v>0</v>
      </c>
    </row>
    <row r="61" spans="1:4" x14ac:dyDescent="0.2">
      <c r="A61" s="64">
        <v>5532</v>
      </c>
      <c r="B61" s="60" t="s">
        <v>422</v>
      </c>
      <c r="C61" s="65">
        <v>0</v>
      </c>
      <c r="D61" s="120">
        <v>0</v>
      </c>
    </row>
    <row r="62" spans="1:4" x14ac:dyDescent="0.2">
      <c r="A62" s="64">
        <v>5533</v>
      </c>
      <c r="B62" s="60" t="s">
        <v>423</v>
      </c>
      <c r="C62" s="65">
        <v>0</v>
      </c>
      <c r="D62" s="120">
        <v>0</v>
      </c>
    </row>
    <row r="63" spans="1:4" x14ac:dyDescent="0.2">
      <c r="A63" s="64">
        <v>5534</v>
      </c>
      <c r="B63" s="60" t="s">
        <v>424</v>
      </c>
      <c r="C63" s="65">
        <v>0</v>
      </c>
      <c r="D63" s="120">
        <v>0</v>
      </c>
    </row>
    <row r="64" spans="1:4" x14ac:dyDescent="0.2">
      <c r="A64" s="64">
        <v>5535</v>
      </c>
      <c r="B64" s="60" t="s">
        <v>425</v>
      </c>
      <c r="C64" s="65">
        <v>0</v>
      </c>
      <c r="D64" s="120">
        <v>0</v>
      </c>
    </row>
    <row r="65" spans="1:4" x14ac:dyDescent="0.2">
      <c r="A65" s="64">
        <v>5540</v>
      </c>
      <c r="B65" s="60" t="s">
        <v>426</v>
      </c>
      <c r="C65" s="65">
        <v>0</v>
      </c>
      <c r="D65" s="120">
        <v>0</v>
      </c>
    </row>
    <row r="66" spans="1:4" x14ac:dyDescent="0.2">
      <c r="A66" s="64">
        <v>5541</v>
      </c>
      <c r="B66" s="60" t="s">
        <v>426</v>
      </c>
      <c r="C66" s="65">
        <v>0</v>
      </c>
      <c r="D66" s="120">
        <v>0</v>
      </c>
    </row>
    <row r="67" spans="1:4" x14ac:dyDescent="0.2">
      <c r="A67" s="64">
        <v>5550</v>
      </c>
      <c r="B67" s="60" t="s">
        <v>427</v>
      </c>
      <c r="C67" s="65">
        <v>0</v>
      </c>
      <c r="D67" s="120">
        <v>0</v>
      </c>
    </row>
    <row r="68" spans="1:4" x14ac:dyDescent="0.2">
      <c r="A68" s="64">
        <v>5551</v>
      </c>
      <c r="B68" s="60" t="s">
        <v>427</v>
      </c>
      <c r="C68" s="65">
        <v>0</v>
      </c>
      <c r="D68" s="120">
        <v>0</v>
      </c>
    </row>
    <row r="69" spans="1:4" x14ac:dyDescent="0.2">
      <c r="A69" s="64">
        <v>5590</v>
      </c>
      <c r="B69" s="60" t="s">
        <v>428</v>
      </c>
      <c r="C69" s="65">
        <v>33451.17</v>
      </c>
      <c r="D69" s="120">
        <v>39291.35</v>
      </c>
    </row>
    <row r="70" spans="1:4" x14ac:dyDescent="0.2">
      <c r="A70" s="64">
        <v>5591</v>
      </c>
      <c r="B70" s="60" t="s">
        <v>429</v>
      </c>
      <c r="C70" s="65">
        <v>0</v>
      </c>
      <c r="D70" s="120">
        <v>0</v>
      </c>
    </row>
    <row r="71" spans="1:4" x14ac:dyDescent="0.2">
      <c r="A71" s="64">
        <v>5592</v>
      </c>
      <c r="B71" s="60" t="s">
        <v>430</v>
      </c>
      <c r="C71" s="65">
        <v>0</v>
      </c>
      <c r="D71" s="120">
        <v>0</v>
      </c>
    </row>
    <row r="72" spans="1:4" x14ac:dyDescent="0.2">
      <c r="A72" s="64">
        <v>5593</v>
      </c>
      <c r="B72" s="60" t="s">
        <v>431</v>
      </c>
      <c r="C72" s="65">
        <v>25162.76</v>
      </c>
      <c r="D72" s="120">
        <v>25162.76</v>
      </c>
    </row>
    <row r="73" spans="1:4" x14ac:dyDescent="0.2">
      <c r="A73" s="64">
        <v>5594</v>
      </c>
      <c r="B73" s="60" t="s">
        <v>477</v>
      </c>
      <c r="C73" s="65">
        <v>8288.41</v>
      </c>
      <c r="D73" s="120">
        <v>14128.59</v>
      </c>
    </row>
    <row r="74" spans="1:4" x14ac:dyDescent="0.2">
      <c r="A74" s="64">
        <v>5595</v>
      </c>
      <c r="B74" s="60" t="s">
        <v>433</v>
      </c>
      <c r="C74" s="65">
        <v>0</v>
      </c>
      <c r="D74" s="120">
        <v>0</v>
      </c>
    </row>
    <row r="75" spans="1:4" x14ac:dyDescent="0.2">
      <c r="A75" s="64">
        <v>5596</v>
      </c>
      <c r="B75" s="60" t="s">
        <v>321</v>
      </c>
      <c r="C75" s="65">
        <v>0</v>
      </c>
      <c r="D75" s="120">
        <v>0</v>
      </c>
    </row>
    <row r="76" spans="1:4" x14ac:dyDescent="0.2">
      <c r="A76" s="64">
        <v>5597</v>
      </c>
      <c r="B76" s="60" t="s">
        <v>434</v>
      </c>
      <c r="C76" s="65">
        <v>0</v>
      </c>
      <c r="D76" s="120">
        <v>0</v>
      </c>
    </row>
    <row r="77" spans="1:4" x14ac:dyDescent="0.2">
      <c r="A77" s="64">
        <v>5599</v>
      </c>
      <c r="B77" s="60" t="s">
        <v>436</v>
      </c>
      <c r="C77" s="65">
        <v>0</v>
      </c>
      <c r="D77" s="120">
        <v>0</v>
      </c>
    </row>
    <row r="78" spans="1:4" x14ac:dyDescent="0.2">
      <c r="A78" s="67">
        <v>5600</v>
      </c>
      <c r="B78" s="68" t="s">
        <v>437</v>
      </c>
      <c r="C78" s="65">
        <v>0</v>
      </c>
      <c r="D78" s="120">
        <v>584095.30000000005</v>
      </c>
    </row>
    <row r="79" spans="1:4" x14ac:dyDescent="0.2">
      <c r="A79" s="64">
        <v>5610</v>
      </c>
      <c r="B79" s="60" t="s">
        <v>438</v>
      </c>
      <c r="C79" s="65">
        <v>0</v>
      </c>
      <c r="D79" s="120">
        <v>584095.30000000005</v>
      </c>
    </row>
    <row r="80" spans="1:4" x14ac:dyDescent="0.2">
      <c r="A80" s="64">
        <v>5611</v>
      </c>
      <c r="B80" s="60" t="s">
        <v>439</v>
      </c>
      <c r="C80" s="65">
        <v>0</v>
      </c>
      <c r="D80" s="120">
        <v>584095.30000000005</v>
      </c>
    </row>
  </sheetData>
  <mergeCells count="3">
    <mergeCell ref="A1:C1"/>
    <mergeCell ref="A2:C2"/>
    <mergeCell ref="A3:C3"/>
  </mergeCells>
  <dataValidations count="3">
    <dataValidation allowBlank="1" showInputMessage="1" showErrorMessage="1" prompt="Importe del trimestre anterior." sqref="C45"/>
    <dataValidation allowBlank="1" showInputMessage="1" showErrorMessage="1" prompt="Saldo al 31 de diciembre del año anterior que se presenta" sqref="D7"/>
    <dataValidation allowBlank="1" showInputMessage="1" showErrorMessage="1" prompt="Importe final del periodo que corresponde la información financiera trimestral que se presenta." sqref="C7 C19 D45"/>
  </dataValidations>
  <pageMargins left="0.70866141732283472" right="0.70866141732283472" top="0.74803149606299213" bottom="0.74803149606299213" header="0.31496062992125984" footer="0.31496062992125984"/>
  <pageSetup paperSize="9"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view="pageBreakPreview" zoomScaleNormal="100" zoomScaleSheetLayoutView="100" workbookViewId="0">
      <selection sqref="A1:C1"/>
    </sheetView>
  </sheetViews>
  <sheetFormatPr baseColWidth="10" defaultRowHeight="11.25" x14ac:dyDescent="0.2"/>
  <cols>
    <col min="1" max="1" width="3.28515625" style="75" customWidth="1"/>
    <col min="2" max="2" width="63.140625" style="75" customWidth="1"/>
    <col min="3" max="3" width="17.7109375" style="75" customWidth="1"/>
    <col min="4" max="4" width="11.7109375" style="75" bestFit="1" customWidth="1"/>
    <col min="5" max="16384" width="11.42578125" style="75"/>
  </cols>
  <sheetData>
    <row r="1" spans="1:3" s="71" customFormat="1" x14ac:dyDescent="0.25">
      <c r="A1" s="831" t="s">
        <v>1659</v>
      </c>
      <c r="B1" s="832"/>
      <c r="C1" s="833"/>
    </row>
    <row r="2" spans="1:3" s="71" customFormat="1" x14ac:dyDescent="0.25">
      <c r="A2" s="834" t="s">
        <v>478</v>
      </c>
      <c r="B2" s="835"/>
      <c r="C2" s="836"/>
    </row>
    <row r="3" spans="1:3" s="71" customFormat="1" x14ac:dyDescent="0.25">
      <c r="A3" s="834" t="s">
        <v>1674</v>
      </c>
      <c r="B3" s="835"/>
      <c r="C3" s="836"/>
    </row>
    <row r="4" spans="1:3" s="72" customFormat="1" x14ac:dyDescent="0.2">
      <c r="A4" s="837" t="s">
        <v>479</v>
      </c>
      <c r="B4" s="838"/>
      <c r="C4" s="839"/>
    </row>
    <row r="5" spans="1:3" x14ac:dyDescent="0.2">
      <c r="A5" s="73" t="s">
        <v>480</v>
      </c>
      <c r="B5" s="73"/>
      <c r="C5" s="74">
        <v>151147955.88999999</v>
      </c>
    </row>
    <row r="6" spans="1:3" x14ac:dyDescent="0.2">
      <c r="B6" s="76"/>
      <c r="C6" s="77"/>
    </row>
    <row r="7" spans="1:3" x14ac:dyDescent="0.2">
      <c r="A7" s="78" t="s">
        <v>481</v>
      </c>
      <c r="B7" s="78"/>
      <c r="C7" s="79">
        <v>21666.16</v>
      </c>
    </row>
    <row r="8" spans="1:3" x14ac:dyDescent="0.2">
      <c r="A8" s="80" t="s">
        <v>482</v>
      </c>
      <c r="B8" s="81" t="s">
        <v>306</v>
      </c>
      <c r="C8" s="82">
        <v>0</v>
      </c>
    </row>
    <row r="9" spans="1:3" x14ac:dyDescent="0.2">
      <c r="A9" s="83" t="s">
        <v>483</v>
      </c>
      <c r="B9" s="84" t="s">
        <v>484</v>
      </c>
      <c r="C9" s="82">
        <v>0</v>
      </c>
    </row>
    <row r="10" spans="1:3" x14ac:dyDescent="0.2">
      <c r="A10" s="83" t="s">
        <v>485</v>
      </c>
      <c r="B10" s="84" t="s">
        <v>315</v>
      </c>
      <c r="C10" s="82">
        <v>0</v>
      </c>
    </row>
    <row r="11" spans="1:3" x14ac:dyDescent="0.2">
      <c r="A11" s="83" t="s">
        <v>486</v>
      </c>
      <c r="B11" s="84" t="s">
        <v>316</v>
      </c>
      <c r="C11" s="82">
        <v>0</v>
      </c>
    </row>
    <row r="12" spans="1:3" x14ac:dyDescent="0.2">
      <c r="A12" s="83" t="s">
        <v>487</v>
      </c>
      <c r="B12" s="84" t="s">
        <v>317</v>
      </c>
      <c r="C12" s="82">
        <v>0</v>
      </c>
    </row>
    <row r="13" spans="1:3" x14ac:dyDescent="0.2">
      <c r="A13" s="85" t="s">
        <v>488</v>
      </c>
      <c r="B13" s="86" t="s">
        <v>489</v>
      </c>
      <c r="C13" s="82">
        <v>21666.16</v>
      </c>
    </row>
    <row r="14" spans="1:3" x14ac:dyDescent="0.2">
      <c r="B14" s="87"/>
      <c r="C14" s="88"/>
    </row>
    <row r="15" spans="1:3" x14ac:dyDescent="0.2">
      <c r="A15" s="78" t="s">
        <v>490</v>
      </c>
      <c r="B15" s="76"/>
      <c r="C15" s="79">
        <v>0</v>
      </c>
    </row>
    <row r="16" spans="1:3" x14ac:dyDescent="0.2">
      <c r="A16" s="89">
        <v>3.1</v>
      </c>
      <c r="B16" s="84" t="s">
        <v>491</v>
      </c>
      <c r="C16" s="82">
        <v>0</v>
      </c>
    </row>
    <row r="17" spans="1:4" x14ac:dyDescent="0.2">
      <c r="A17" s="90">
        <v>3.2</v>
      </c>
      <c r="B17" s="84" t="s">
        <v>492</v>
      </c>
      <c r="C17" s="82">
        <v>0</v>
      </c>
    </row>
    <row r="18" spans="1:4" x14ac:dyDescent="0.2">
      <c r="A18" s="90">
        <v>3.3</v>
      </c>
      <c r="B18" s="86" t="s">
        <v>493</v>
      </c>
      <c r="C18" s="91">
        <v>0</v>
      </c>
    </row>
    <row r="19" spans="1:4" x14ac:dyDescent="0.2">
      <c r="B19" s="92"/>
      <c r="C19" s="93"/>
    </row>
    <row r="20" spans="1:4" x14ac:dyDescent="0.2">
      <c r="A20" s="94" t="s">
        <v>494</v>
      </c>
      <c r="B20" s="94"/>
      <c r="C20" s="74">
        <v>151169622.04999998</v>
      </c>
      <c r="D20" s="122"/>
    </row>
  </sheetData>
  <mergeCells count="4">
    <mergeCell ref="A1:C1"/>
    <mergeCell ref="A2:C2"/>
    <mergeCell ref="A3:C3"/>
    <mergeCell ref="A4:C4"/>
  </mergeCell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view="pageBreakPreview" zoomScaleNormal="100" zoomScaleSheetLayoutView="100" workbookViewId="0">
      <selection sqref="A1:C1"/>
    </sheetView>
  </sheetViews>
  <sheetFormatPr baseColWidth="10" defaultRowHeight="11.25" x14ac:dyDescent="0.2"/>
  <cols>
    <col min="1" max="1" width="3.7109375" style="75" customWidth="1"/>
    <col min="2" max="2" width="62.140625" style="75" customWidth="1"/>
    <col min="3" max="3" width="17.7109375" style="75" customWidth="1"/>
    <col min="4" max="16384" width="11.42578125" style="75"/>
  </cols>
  <sheetData>
    <row r="1" spans="1:3" s="95" customFormat="1" x14ac:dyDescent="0.25">
      <c r="A1" s="840" t="s">
        <v>1659</v>
      </c>
      <c r="B1" s="841"/>
      <c r="C1" s="842"/>
    </row>
    <row r="2" spans="1:3" s="95" customFormat="1" x14ac:dyDescent="0.25">
      <c r="A2" s="843" t="s">
        <v>495</v>
      </c>
      <c r="B2" s="844"/>
      <c r="C2" s="845"/>
    </row>
    <row r="3" spans="1:3" s="95" customFormat="1" x14ac:dyDescent="0.25">
      <c r="A3" s="843" t="s">
        <v>1675</v>
      </c>
      <c r="B3" s="844"/>
      <c r="C3" s="845"/>
    </row>
    <row r="4" spans="1:3" x14ac:dyDescent="0.2">
      <c r="A4" s="837" t="s">
        <v>479</v>
      </c>
      <c r="B4" s="838"/>
      <c r="C4" s="839"/>
    </row>
    <row r="5" spans="1:3" x14ac:dyDescent="0.2">
      <c r="A5" s="96" t="s">
        <v>496</v>
      </c>
      <c r="B5" s="73"/>
      <c r="C5" s="97">
        <v>190710284.14999995</v>
      </c>
    </row>
    <row r="6" spans="1:3" x14ac:dyDescent="0.2">
      <c r="A6" s="98"/>
      <c r="B6" s="76"/>
      <c r="C6" s="99"/>
    </row>
    <row r="7" spans="1:3" x14ac:dyDescent="0.2">
      <c r="A7" s="78" t="s">
        <v>497</v>
      </c>
      <c r="B7" s="100"/>
      <c r="C7" s="79">
        <v>20452372.93</v>
      </c>
    </row>
    <row r="8" spans="1:3" x14ac:dyDescent="0.2">
      <c r="A8" s="101">
        <v>2.1</v>
      </c>
      <c r="B8" s="102" t="s">
        <v>338</v>
      </c>
      <c r="C8" s="103">
        <v>0</v>
      </c>
    </row>
    <row r="9" spans="1:3" x14ac:dyDescent="0.2">
      <c r="A9" s="101">
        <v>2.2000000000000002</v>
      </c>
      <c r="B9" s="102" t="s">
        <v>335</v>
      </c>
      <c r="C9" s="103">
        <v>0</v>
      </c>
    </row>
    <row r="10" spans="1:3" x14ac:dyDescent="0.2">
      <c r="A10" s="104">
        <v>2.2999999999999998</v>
      </c>
      <c r="B10" s="105" t="s">
        <v>167</v>
      </c>
      <c r="C10" s="103">
        <v>174471.36</v>
      </c>
    </row>
    <row r="11" spans="1:3" x14ac:dyDescent="0.2">
      <c r="A11" s="104">
        <v>2.4</v>
      </c>
      <c r="B11" s="105" t="s">
        <v>168</v>
      </c>
      <c r="C11" s="103">
        <v>2430000</v>
      </c>
    </row>
    <row r="12" spans="1:3" x14ac:dyDescent="0.2">
      <c r="A12" s="104">
        <v>2.5</v>
      </c>
      <c r="B12" s="105" t="s">
        <v>169</v>
      </c>
      <c r="C12" s="103">
        <v>0</v>
      </c>
    </row>
    <row r="13" spans="1:3" x14ac:dyDescent="0.2">
      <c r="A13" s="104">
        <v>2.6</v>
      </c>
      <c r="B13" s="105" t="s">
        <v>170</v>
      </c>
      <c r="C13" s="103">
        <v>0</v>
      </c>
    </row>
    <row r="14" spans="1:3" x14ac:dyDescent="0.2">
      <c r="A14" s="104">
        <v>2.7</v>
      </c>
      <c r="B14" s="105" t="s">
        <v>171</v>
      </c>
      <c r="C14" s="103">
        <v>0</v>
      </c>
    </row>
    <row r="15" spans="1:3" x14ac:dyDescent="0.2">
      <c r="A15" s="104">
        <v>2.8</v>
      </c>
      <c r="B15" s="105" t="s">
        <v>172</v>
      </c>
      <c r="C15" s="103">
        <v>2254976.6199999996</v>
      </c>
    </row>
    <row r="16" spans="1:3" x14ac:dyDescent="0.2">
      <c r="A16" s="104">
        <v>2.9</v>
      </c>
      <c r="B16" s="105" t="s">
        <v>174</v>
      </c>
      <c r="C16" s="103">
        <v>0</v>
      </c>
    </row>
    <row r="17" spans="1:3" x14ac:dyDescent="0.2">
      <c r="A17" s="104" t="s">
        <v>498</v>
      </c>
      <c r="B17" s="105" t="s">
        <v>499</v>
      </c>
      <c r="C17" s="103">
        <v>0</v>
      </c>
    </row>
    <row r="18" spans="1:3" x14ac:dyDescent="0.2">
      <c r="A18" s="104" t="s">
        <v>500</v>
      </c>
      <c r="B18" s="105" t="s">
        <v>178</v>
      </c>
      <c r="C18" s="103">
        <v>0</v>
      </c>
    </row>
    <row r="19" spans="1:3" x14ac:dyDescent="0.2">
      <c r="A19" s="104" t="s">
        <v>501</v>
      </c>
      <c r="B19" s="105" t="s">
        <v>502</v>
      </c>
      <c r="C19" s="103">
        <v>0</v>
      </c>
    </row>
    <row r="20" spans="1:3" x14ac:dyDescent="0.2">
      <c r="A20" s="104" t="s">
        <v>503</v>
      </c>
      <c r="B20" s="105" t="s">
        <v>504</v>
      </c>
      <c r="C20" s="103">
        <v>15592924.949999999</v>
      </c>
    </row>
    <row r="21" spans="1:3" x14ac:dyDescent="0.2">
      <c r="A21" s="104" t="s">
        <v>505</v>
      </c>
      <c r="B21" s="105" t="s">
        <v>506</v>
      </c>
      <c r="C21" s="103">
        <v>0</v>
      </c>
    </row>
    <row r="22" spans="1:3" x14ac:dyDescent="0.2">
      <c r="A22" s="104" t="s">
        <v>507</v>
      </c>
      <c r="B22" s="105" t="s">
        <v>508</v>
      </c>
      <c r="C22" s="103">
        <v>0</v>
      </c>
    </row>
    <row r="23" spans="1:3" x14ac:dyDescent="0.2">
      <c r="A23" s="104" t="s">
        <v>509</v>
      </c>
      <c r="B23" s="105" t="s">
        <v>510</v>
      </c>
      <c r="C23" s="103">
        <v>0</v>
      </c>
    </row>
    <row r="24" spans="1:3" x14ac:dyDescent="0.2">
      <c r="A24" s="104" t="s">
        <v>511</v>
      </c>
      <c r="B24" s="105" t="s">
        <v>512</v>
      </c>
      <c r="C24" s="103">
        <v>0</v>
      </c>
    </row>
    <row r="25" spans="1:3" x14ac:dyDescent="0.2">
      <c r="A25" s="104" t="s">
        <v>513</v>
      </c>
      <c r="B25" s="105" t="s">
        <v>514</v>
      </c>
      <c r="C25" s="103">
        <v>0</v>
      </c>
    </row>
    <row r="26" spans="1:3" x14ac:dyDescent="0.2">
      <c r="A26" s="104" t="s">
        <v>515</v>
      </c>
      <c r="B26" s="105" t="s">
        <v>516</v>
      </c>
      <c r="C26" s="103">
        <v>0</v>
      </c>
    </row>
    <row r="27" spans="1:3" x14ac:dyDescent="0.2">
      <c r="A27" s="104" t="s">
        <v>517</v>
      </c>
      <c r="B27" s="105" t="s">
        <v>518</v>
      </c>
      <c r="C27" s="103">
        <v>0</v>
      </c>
    </row>
    <row r="28" spans="1:3" x14ac:dyDescent="0.2">
      <c r="A28" s="104" t="s">
        <v>519</v>
      </c>
      <c r="B28" s="102" t="s">
        <v>520</v>
      </c>
      <c r="C28" s="103">
        <v>0</v>
      </c>
    </row>
    <row r="29" spans="1:3" x14ac:dyDescent="0.2">
      <c r="A29" s="106"/>
      <c r="B29" s="107"/>
      <c r="C29" s="108"/>
    </row>
    <row r="30" spans="1:3" x14ac:dyDescent="0.2">
      <c r="A30" s="109" t="s">
        <v>521</v>
      </c>
      <c r="B30" s="110"/>
      <c r="C30" s="111">
        <v>12222295.43</v>
      </c>
    </row>
    <row r="31" spans="1:3" x14ac:dyDescent="0.2">
      <c r="A31" s="104" t="s">
        <v>522</v>
      </c>
      <c r="B31" s="105" t="s">
        <v>408</v>
      </c>
      <c r="C31" s="103">
        <v>12183004.08</v>
      </c>
    </row>
    <row r="32" spans="1:3" x14ac:dyDescent="0.2">
      <c r="A32" s="104" t="s">
        <v>523</v>
      </c>
      <c r="B32" s="105" t="s">
        <v>417</v>
      </c>
      <c r="C32" s="103">
        <v>0</v>
      </c>
    </row>
    <row r="33" spans="1:3" x14ac:dyDescent="0.2">
      <c r="A33" s="104" t="s">
        <v>524</v>
      </c>
      <c r="B33" s="105" t="s">
        <v>420</v>
      </c>
      <c r="C33" s="103">
        <v>0</v>
      </c>
    </row>
    <row r="34" spans="1:3" x14ac:dyDescent="0.2">
      <c r="A34" s="104" t="s">
        <v>525</v>
      </c>
      <c r="B34" s="105" t="s">
        <v>526</v>
      </c>
      <c r="C34" s="103">
        <v>0</v>
      </c>
    </row>
    <row r="35" spans="1:3" x14ac:dyDescent="0.2">
      <c r="A35" s="104" t="s">
        <v>527</v>
      </c>
      <c r="B35" s="105" t="s">
        <v>528</v>
      </c>
      <c r="C35" s="103">
        <v>0</v>
      </c>
    </row>
    <row r="36" spans="1:3" x14ac:dyDescent="0.2">
      <c r="A36" s="104" t="s">
        <v>529</v>
      </c>
      <c r="B36" s="105" t="s">
        <v>428</v>
      </c>
      <c r="C36" s="103">
        <v>39291.35</v>
      </c>
    </row>
    <row r="37" spans="1:3" x14ac:dyDescent="0.2">
      <c r="A37" s="104" t="s">
        <v>530</v>
      </c>
      <c r="B37" s="102" t="s">
        <v>531</v>
      </c>
      <c r="C37" s="112">
        <v>0</v>
      </c>
    </row>
    <row r="38" spans="1:3" x14ac:dyDescent="0.2">
      <c r="A38" s="98"/>
      <c r="B38" s="113"/>
      <c r="C38" s="114"/>
    </row>
    <row r="39" spans="1:3" x14ac:dyDescent="0.2">
      <c r="A39" s="115" t="s">
        <v>532</v>
      </c>
      <c r="B39" s="73"/>
      <c r="C39" s="74">
        <v>182480206.64999995</v>
      </c>
    </row>
  </sheetData>
  <mergeCells count="4">
    <mergeCell ref="A1:C1"/>
    <mergeCell ref="A2:C2"/>
    <mergeCell ref="A3:C3"/>
    <mergeCell ref="A4:C4"/>
  </mergeCell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60" customWidth="1"/>
    <col min="2" max="2" width="68.5703125" style="60" bestFit="1" customWidth="1"/>
    <col min="3" max="3" width="17.42578125" style="60" bestFit="1" customWidth="1"/>
    <col min="4" max="5" width="23.7109375" style="60" bestFit="1" customWidth="1"/>
    <col min="6" max="6" width="19.28515625" style="60" customWidth="1"/>
    <col min="7" max="7" width="20.5703125" style="60" customWidth="1"/>
    <col min="8" max="10" width="20.28515625" style="60" customWidth="1"/>
    <col min="11" max="16384" width="9.140625" style="60"/>
  </cols>
  <sheetData>
    <row r="1" spans="1:10" x14ac:dyDescent="0.2">
      <c r="A1" s="830" t="s">
        <v>1659</v>
      </c>
      <c r="B1" s="847"/>
      <c r="C1" s="847"/>
      <c r="D1" s="847"/>
      <c r="E1" s="847"/>
      <c r="F1" s="847"/>
      <c r="G1" s="58" t="s">
        <v>98</v>
      </c>
      <c r="H1" s="59">
        <v>2020</v>
      </c>
    </row>
    <row r="2" spans="1:10" x14ac:dyDescent="0.2">
      <c r="A2" s="830" t="s">
        <v>533</v>
      </c>
      <c r="B2" s="847"/>
      <c r="C2" s="847"/>
      <c r="D2" s="847"/>
      <c r="E2" s="847"/>
      <c r="F2" s="847"/>
      <c r="G2" s="58" t="s">
        <v>100</v>
      </c>
      <c r="H2" s="59" t="s">
        <v>1641</v>
      </c>
    </row>
    <row r="3" spans="1:10" x14ac:dyDescent="0.2">
      <c r="A3" s="848" t="s">
        <v>1660</v>
      </c>
      <c r="B3" s="849"/>
      <c r="C3" s="849"/>
      <c r="D3" s="849"/>
      <c r="E3" s="849"/>
      <c r="F3" s="849"/>
      <c r="G3" s="58" t="s">
        <v>102</v>
      </c>
      <c r="H3" s="59">
        <v>1</v>
      </c>
    </row>
    <row r="4" spans="1:10" x14ac:dyDescent="0.2">
      <c r="A4" s="61" t="s">
        <v>103</v>
      </c>
      <c r="B4" s="62"/>
      <c r="C4" s="62"/>
      <c r="D4" s="62"/>
      <c r="E4" s="62"/>
      <c r="F4" s="62"/>
      <c r="G4" s="62"/>
      <c r="H4" s="62"/>
    </row>
    <row r="7" spans="1:10" x14ac:dyDescent="0.2">
      <c r="A7" s="63" t="s">
        <v>105</v>
      </c>
      <c r="B7" s="63" t="s">
        <v>534</v>
      </c>
      <c r="C7" s="63" t="s">
        <v>465</v>
      </c>
      <c r="D7" s="63" t="s">
        <v>535</v>
      </c>
      <c r="E7" s="63" t="s">
        <v>536</v>
      </c>
      <c r="F7" s="63" t="s">
        <v>464</v>
      </c>
      <c r="G7" s="63" t="s">
        <v>537</v>
      </c>
      <c r="H7" s="63" t="s">
        <v>538</v>
      </c>
      <c r="I7" s="63" t="s">
        <v>539</v>
      </c>
      <c r="J7" s="63" t="s">
        <v>540</v>
      </c>
    </row>
    <row r="8" spans="1:10" s="68" customFormat="1" x14ac:dyDescent="0.2">
      <c r="A8" s="67">
        <v>7000</v>
      </c>
      <c r="B8" s="68" t="s">
        <v>541</v>
      </c>
    </row>
    <row r="9" spans="1:10" x14ac:dyDescent="0.2">
      <c r="A9" s="60">
        <v>7110</v>
      </c>
      <c r="B9" s="60" t="s">
        <v>537</v>
      </c>
      <c r="C9" s="65">
        <v>0</v>
      </c>
      <c r="D9" s="65">
        <v>0</v>
      </c>
      <c r="E9" s="65">
        <v>0</v>
      </c>
      <c r="F9" s="65">
        <v>0</v>
      </c>
    </row>
    <row r="10" spans="1:10" x14ac:dyDescent="0.2">
      <c r="A10" s="60">
        <v>7120</v>
      </c>
      <c r="B10" s="60" t="s">
        <v>542</v>
      </c>
      <c r="C10" s="65">
        <v>0</v>
      </c>
      <c r="D10" s="65">
        <v>0</v>
      </c>
      <c r="E10" s="65">
        <v>0</v>
      </c>
      <c r="F10" s="65">
        <v>0</v>
      </c>
    </row>
    <row r="11" spans="1:10" x14ac:dyDescent="0.2">
      <c r="A11" s="60">
        <v>7130</v>
      </c>
      <c r="B11" s="60" t="s">
        <v>543</v>
      </c>
      <c r="C11" s="65">
        <v>0</v>
      </c>
      <c r="D11" s="65">
        <v>0</v>
      </c>
      <c r="E11" s="65">
        <v>0</v>
      </c>
      <c r="F11" s="65">
        <v>0</v>
      </c>
    </row>
    <row r="12" spans="1:10" x14ac:dyDescent="0.2">
      <c r="A12" s="60">
        <v>7140</v>
      </c>
      <c r="B12" s="60" t="s">
        <v>544</v>
      </c>
      <c r="C12" s="65">
        <v>0</v>
      </c>
      <c r="D12" s="65">
        <v>0</v>
      </c>
      <c r="E12" s="65">
        <v>0</v>
      </c>
      <c r="F12" s="65">
        <v>0</v>
      </c>
    </row>
    <row r="13" spans="1:10" x14ac:dyDescent="0.2">
      <c r="A13" s="60">
        <v>7150</v>
      </c>
      <c r="B13" s="60" t="s">
        <v>545</v>
      </c>
      <c r="C13" s="65">
        <v>0</v>
      </c>
      <c r="D13" s="65">
        <v>0</v>
      </c>
      <c r="E13" s="65">
        <v>0</v>
      </c>
      <c r="F13" s="65">
        <v>0</v>
      </c>
    </row>
    <row r="14" spans="1:10" x14ac:dyDescent="0.2">
      <c r="A14" s="60">
        <v>7160</v>
      </c>
      <c r="B14" s="60" t="s">
        <v>546</v>
      </c>
      <c r="C14" s="65">
        <v>0</v>
      </c>
      <c r="D14" s="65">
        <v>0</v>
      </c>
      <c r="E14" s="65">
        <v>0</v>
      </c>
      <c r="F14" s="65">
        <v>0</v>
      </c>
    </row>
    <row r="15" spans="1:10" x14ac:dyDescent="0.2">
      <c r="A15" s="60">
        <v>7210</v>
      </c>
      <c r="B15" s="60" t="s">
        <v>547</v>
      </c>
      <c r="C15" s="65">
        <v>0</v>
      </c>
      <c r="D15" s="65">
        <v>0</v>
      </c>
      <c r="E15" s="65">
        <v>0</v>
      </c>
      <c r="F15" s="65">
        <v>0</v>
      </c>
    </row>
    <row r="16" spans="1:10" x14ac:dyDescent="0.2">
      <c r="A16" s="60">
        <v>7220</v>
      </c>
      <c r="B16" s="60" t="s">
        <v>548</v>
      </c>
      <c r="C16" s="65">
        <v>0</v>
      </c>
      <c r="D16" s="65">
        <v>0</v>
      </c>
      <c r="E16" s="65">
        <v>0</v>
      </c>
      <c r="F16" s="65">
        <v>0</v>
      </c>
    </row>
    <row r="17" spans="1:6" x14ac:dyDescent="0.2">
      <c r="A17" s="60">
        <v>7230</v>
      </c>
      <c r="B17" s="60" t="s">
        <v>549</v>
      </c>
      <c r="C17" s="65">
        <v>0</v>
      </c>
      <c r="D17" s="65">
        <v>0</v>
      </c>
      <c r="E17" s="65">
        <v>0</v>
      </c>
      <c r="F17" s="65">
        <v>0</v>
      </c>
    </row>
    <row r="18" spans="1:6" x14ac:dyDescent="0.2">
      <c r="A18" s="60">
        <v>7240</v>
      </c>
      <c r="B18" s="60" t="s">
        <v>550</v>
      </c>
      <c r="C18" s="65">
        <v>0</v>
      </c>
      <c r="D18" s="65">
        <v>0</v>
      </c>
      <c r="E18" s="65">
        <v>0</v>
      </c>
      <c r="F18" s="65">
        <v>0</v>
      </c>
    </row>
    <row r="19" spans="1:6" x14ac:dyDescent="0.2">
      <c r="A19" s="60">
        <v>7250</v>
      </c>
      <c r="B19" s="60" t="s">
        <v>551</v>
      </c>
      <c r="C19" s="65">
        <v>0</v>
      </c>
      <c r="D19" s="65">
        <v>0</v>
      </c>
      <c r="E19" s="65">
        <v>0</v>
      </c>
      <c r="F19" s="65">
        <v>0</v>
      </c>
    </row>
    <row r="20" spans="1:6" x14ac:dyDescent="0.2">
      <c r="A20" s="60">
        <v>7260</v>
      </c>
      <c r="B20" s="60" t="s">
        <v>552</v>
      </c>
      <c r="C20" s="65">
        <v>0</v>
      </c>
      <c r="D20" s="65">
        <v>0</v>
      </c>
      <c r="E20" s="65">
        <v>0</v>
      </c>
      <c r="F20" s="65">
        <v>0</v>
      </c>
    </row>
    <row r="21" spans="1:6" x14ac:dyDescent="0.2">
      <c r="A21" s="60">
        <v>7310</v>
      </c>
      <c r="B21" s="60" t="s">
        <v>553</v>
      </c>
      <c r="C21" s="65">
        <v>0</v>
      </c>
      <c r="D21" s="65">
        <v>0</v>
      </c>
      <c r="E21" s="65">
        <v>0</v>
      </c>
      <c r="F21" s="65">
        <v>0</v>
      </c>
    </row>
    <row r="22" spans="1:6" x14ac:dyDescent="0.2">
      <c r="A22" s="60">
        <v>7320</v>
      </c>
      <c r="B22" s="60" t="s">
        <v>554</v>
      </c>
      <c r="C22" s="65">
        <v>0</v>
      </c>
      <c r="D22" s="65">
        <v>0</v>
      </c>
      <c r="E22" s="65">
        <v>0</v>
      </c>
      <c r="F22" s="65">
        <v>0</v>
      </c>
    </row>
    <row r="23" spans="1:6" x14ac:dyDescent="0.2">
      <c r="A23" s="60">
        <v>7330</v>
      </c>
      <c r="B23" s="60" t="s">
        <v>555</v>
      </c>
      <c r="C23" s="65">
        <v>0</v>
      </c>
      <c r="D23" s="65">
        <v>0</v>
      </c>
      <c r="E23" s="65">
        <v>0</v>
      </c>
      <c r="F23" s="65">
        <v>0</v>
      </c>
    </row>
    <row r="24" spans="1:6" x14ac:dyDescent="0.2">
      <c r="A24" s="60">
        <v>7340</v>
      </c>
      <c r="B24" s="60" t="s">
        <v>556</v>
      </c>
      <c r="C24" s="65">
        <v>0</v>
      </c>
      <c r="D24" s="65">
        <v>0</v>
      </c>
      <c r="E24" s="65">
        <v>0</v>
      </c>
      <c r="F24" s="65">
        <v>0</v>
      </c>
    </row>
    <row r="25" spans="1:6" x14ac:dyDescent="0.2">
      <c r="A25" s="60">
        <v>7350</v>
      </c>
      <c r="B25" s="60" t="s">
        <v>557</v>
      </c>
      <c r="C25" s="65">
        <v>0</v>
      </c>
      <c r="D25" s="65">
        <v>0</v>
      </c>
      <c r="E25" s="65">
        <v>0</v>
      </c>
      <c r="F25" s="65">
        <v>0</v>
      </c>
    </row>
    <row r="26" spans="1:6" x14ac:dyDescent="0.2">
      <c r="A26" s="60">
        <v>7360</v>
      </c>
      <c r="B26" s="60" t="s">
        <v>558</v>
      </c>
      <c r="C26" s="65">
        <v>0</v>
      </c>
      <c r="D26" s="65">
        <v>0</v>
      </c>
      <c r="E26" s="65">
        <v>0</v>
      </c>
      <c r="F26" s="65">
        <v>0</v>
      </c>
    </row>
    <row r="27" spans="1:6" x14ac:dyDescent="0.2">
      <c r="A27" s="60">
        <v>7410</v>
      </c>
      <c r="B27" s="60" t="s">
        <v>559</v>
      </c>
      <c r="C27" s="65">
        <v>0</v>
      </c>
      <c r="D27" s="65">
        <v>0</v>
      </c>
      <c r="E27" s="65">
        <v>0</v>
      </c>
      <c r="F27" s="65">
        <v>0</v>
      </c>
    </row>
    <row r="28" spans="1:6" x14ac:dyDescent="0.2">
      <c r="A28" s="60">
        <v>7420</v>
      </c>
      <c r="B28" s="60" t="s">
        <v>560</v>
      </c>
      <c r="C28" s="120">
        <v>0</v>
      </c>
      <c r="D28" s="120">
        <v>0</v>
      </c>
      <c r="E28" s="120">
        <v>0</v>
      </c>
      <c r="F28" s="120">
        <v>0</v>
      </c>
    </row>
    <row r="29" spans="1:6" x14ac:dyDescent="0.2">
      <c r="A29" s="60">
        <v>7510</v>
      </c>
      <c r="B29" s="60" t="s">
        <v>561</v>
      </c>
      <c r="C29" s="120">
        <v>1686894.94</v>
      </c>
      <c r="D29" s="120">
        <v>1872970.44</v>
      </c>
      <c r="E29" s="120">
        <v>1686894.94</v>
      </c>
      <c r="F29" s="120">
        <v>1872970.44</v>
      </c>
    </row>
    <row r="30" spans="1:6" x14ac:dyDescent="0.2">
      <c r="A30" s="60">
        <v>7520</v>
      </c>
      <c r="B30" s="60" t="s">
        <v>562</v>
      </c>
      <c r="C30" s="120">
        <v>1686894.94</v>
      </c>
      <c r="D30" s="120">
        <v>1686894.94</v>
      </c>
      <c r="E30" s="120">
        <v>1872970.44</v>
      </c>
      <c r="F30" s="120">
        <v>1872970.44</v>
      </c>
    </row>
    <row r="31" spans="1:6" x14ac:dyDescent="0.2">
      <c r="A31" s="60">
        <v>7610</v>
      </c>
      <c r="B31" s="60" t="s">
        <v>563</v>
      </c>
      <c r="C31" s="120">
        <v>0</v>
      </c>
      <c r="D31" s="120">
        <v>0</v>
      </c>
      <c r="E31" s="120">
        <v>0</v>
      </c>
      <c r="F31" s="120">
        <v>0</v>
      </c>
    </row>
    <row r="32" spans="1:6" x14ac:dyDescent="0.2">
      <c r="A32" s="60">
        <v>7620</v>
      </c>
      <c r="B32" s="60" t="s">
        <v>564</v>
      </c>
      <c r="C32" s="120">
        <v>0</v>
      </c>
      <c r="D32" s="120">
        <v>0</v>
      </c>
      <c r="E32" s="120">
        <v>0</v>
      </c>
      <c r="F32" s="120">
        <v>0</v>
      </c>
    </row>
    <row r="33" spans="1:6" x14ac:dyDescent="0.2">
      <c r="A33" s="60">
        <v>7630</v>
      </c>
      <c r="B33" s="60" t="s">
        <v>565</v>
      </c>
      <c r="C33" s="120">
        <v>0</v>
      </c>
      <c r="D33" s="120">
        <v>0</v>
      </c>
      <c r="E33" s="120">
        <v>0</v>
      </c>
      <c r="F33" s="120">
        <v>0</v>
      </c>
    </row>
    <row r="34" spans="1:6" x14ac:dyDescent="0.2">
      <c r="A34" s="60">
        <v>7640</v>
      </c>
      <c r="B34" s="60" t="s">
        <v>566</v>
      </c>
      <c r="C34" s="120">
        <v>0</v>
      </c>
      <c r="D34" s="120">
        <v>0</v>
      </c>
      <c r="E34" s="120">
        <v>0</v>
      </c>
      <c r="F34" s="120">
        <v>0</v>
      </c>
    </row>
    <row r="35" spans="1:6" s="68" customFormat="1" x14ac:dyDescent="0.2">
      <c r="A35" s="60">
        <v>77001</v>
      </c>
      <c r="B35" s="60" t="s">
        <v>1676</v>
      </c>
      <c r="C35" s="120">
        <v>30703103.48</v>
      </c>
      <c r="D35" s="120">
        <v>66084013.710000001</v>
      </c>
      <c r="E35" s="120">
        <v>83274414.819999993</v>
      </c>
      <c r="F35" s="120">
        <v>13512702.369999999</v>
      </c>
    </row>
    <row r="36" spans="1:6" x14ac:dyDescent="0.2">
      <c r="A36" s="60">
        <v>77002</v>
      </c>
      <c r="B36" s="60" t="s">
        <v>1677</v>
      </c>
      <c r="C36" s="120">
        <v>30703103.48</v>
      </c>
      <c r="D36" s="120">
        <v>83152325.799999997</v>
      </c>
      <c r="E36" s="120">
        <v>65961924.689999998</v>
      </c>
      <c r="F36" s="120">
        <v>13512702.369999999</v>
      </c>
    </row>
    <row r="37" spans="1:6" x14ac:dyDescent="0.2">
      <c r="A37" s="60">
        <v>78001</v>
      </c>
      <c r="B37" s="60" t="s">
        <v>1678</v>
      </c>
      <c r="C37" s="120"/>
      <c r="D37" s="120">
        <v>5800000</v>
      </c>
      <c r="E37" s="120">
        <v>0</v>
      </c>
      <c r="F37" s="120">
        <v>5800000</v>
      </c>
    </row>
    <row r="38" spans="1:6" x14ac:dyDescent="0.2">
      <c r="A38" s="60">
        <v>78002</v>
      </c>
      <c r="B38" s="60" t="s">
        <v>1679</v>
      </c>
      <c r="C38" s="120"/>
      <c r="D38" s="120">
        <v>0</v>
      </c>
      <c r="E38" s="120">
        <v>5800000</v>
      </c>
      <c r="F38" s="120">
        <v>5800000</v>
      </c>
    </row>
    <row r="39" spans="1:6" x14ac:dyDescent="0.2">
      <c r="A39" s="60">
        <v>79100</v>
      </c>
      <c r="B39" s="60" t="s">
        <v>1680</v>
      </c>
      <c r="C39" s="120">
        <v>0</v>
      </c>
      <c r="D39" s="120">
        <v>160000</v>
      </c>
      <c r="E39" s="120">
        <v>0</v>
      </c>
      <c r="F39" s="120">
        <v>160000</v>
      </c>
    </row>
    <row r="40" spans="1:6" x14ac:dyDescent="0.2">
      <c r="A40" s="60">
        <v>79200</v>
      </c>
      <c r="B40" s="60" t="s">
        <v>1681</v>
      </c>
      <c r="C40" s="120">
        <v>0</v>
      </c>
      <c r="D40" s="120"/>
      <c r="E40" s="120">
        <v>160000</v>
      </c>
      <c r="F40" s="120">
        <v>160000</v>
      </c>
    </row>
    <row r="41" spans="1:6" x14ac:dyDescent="0.2">
      <c r="A41" s="67">
        <v>8000</v>
      </c>
      <c r="B41" s="68" t="s">
        <v>567</v>
      </c>
      <c r="C41" s="250"/>
      <c r="D41" s="250"/>
      <c r="E41" s="250"/>
      <c r="F41" s="250"/>
    </row>
    <row r="42" spans="1:6" x14ac:dyDescent="0.2">
      <c r="A42" s="60">
        <v>8110</v>
      </c>
      <c r="B42" s="60" t="s">
        <v>568</v>
      </c>
      <c r="C42" s="120">
        <v>0</v>
      </c>
      <c r="D42" s="120">
        <v>152709791</v>
      </c>
      <c r="E42" s="120">
        <v>0</v>
      </c>
      <c r="F42" s="120">
        <v>152709791</v>
      </c>
    </row>
    <row r="43" spans="1:6" x14ac:dyDescent="0.2">
      <c r="A43" s="60">
        <v>8120</v>
      </c>
      <c r="B43" s="60" t="s">
        <v>569</v>
      </c>
      <c r="C43" s="120">
        <v>0</v>
      </c>
      <c r="D43" s="120">
        <v>151147955.88999999</v>
      </c>
      <c r="E43" s="120">
        <v>227309638.85999998</v>
      </c>
      <c r="F43" s="120">
        <v>-76161682.969999999</v>
      </c>
    </row>
    <row r="44" spans="1:6" x14ac:dyDescent="0.2">
      <c r="A44" s="60">
        <v>8130</v>
      </c>
      <c r="B44" s="60" t="s">
        <v>570</v>
      </c>
      <c r="C44" s="120">
        <v>0</v>
      </c>
      <c r="D44" s="120">
        <v>110282619.39</v>
      </c>
      <c r="E44" s="120">
        <v>35682771.530000001</v>
      </c>
      <c r="F44" s="120">
        <v>74599847.859999999</v>
      </c>
    </row>
    <row r="45" spans="1:6" x14ac:dyDescent="0.2">
      <c r="A45" s="60">
        <v>8140</v>
      </c>
      <c r="B45" s="60" t="s">
        <v>571</v>
      </c>
      <c r="C45" s="120">
        <v>0</v>
      </c>
      <c r="D45" s="120">
        <v>150947955.88999999</v>
      </c>
      <c r="E45" s="120">
        <v>151147955.88999999</v>
      </c>
      <c r="F45" s="120">
        <v>-200000</v>
      </c>
    </row>
    <row r="46" spans="1:6" x14ac:dyDescent="0.2">
      <c r="A46" s="60">
        <v>8150</v>
      </c>
      <c r="B46" s="60" t="s">
        <v>572</v>
      </c>
      <c r="C46" s="120">
        <v>0</v>
      </c>
      <c r="D46" s="120">
        <v>0</v>
      </c>
      <c r="E46" s="120">
        <v>150947955.88999999</v>
      </c>
      <c r="F46" s="120">
        <v>-150947955.88999999</v>
      </c>
    </row>
    <row r="47" spans="1:6" x14ac:dyDescent="0.2">
      <c r="A47" s="60">
        <v>8210</v>
      </c>
      <c r="B47" s="60" t="s">
        <v>573</v>
      </c>
      <c r="C47" s="120">
        <v>0</v>
      </c>
      <c r="D47" s="120">
        <v>0</v>
      </c>
      <c r="E47" s="120">
        <v>152709791</v>
      </c>
      <c r="F47" s="120">
        <v>-152709791</v>
      </c>
    </row>
    <row r="48" spans="1:6" x14ac:dyDescent="0.2">
      <c r="A48" s="60">
        <v>8220</v>
      </c>
      <c r="B48" s="60" t="s">
        <v>574</v>
      </c>
      <c r="C48" s="120">
        <v>0</v>
      </c>
      <c r="D48" s="120">
        <v>227309638.8600001</v>
      </c>
      <c r="E48" s="120">
        <v>190710284.14999995</v>
      </c>
      <c r="F48" s="120">
        <v>36599354.710000157</v>
      </c>
    </row>
    <row r="49" spans="1:6" x14ac:dyDescent="0.2">
      <c r="A49" s="60">
        <v>8230</v>
      </c>
      <c r="B49" s="60" t="s">
        <v>575</v>
      </c>
      <c r="C49" s="120">
        <v>0</v>
      </c>
      <c r="D49" s="120">
        <v>188143835.19000018</v>
      </c>
      <c r="E49" s="120">
        <v>113543987.33000006</v>
      </c>
      <c r="F49" s="120">
        <v>74599847.860000119</v>
      </c>
    </row>
    <row r="50" spans="1:6" x14ac:dyDescent="0.2">
      <c r="A50" s="60">
        <v>8240</v>
      </c>
      <c r="B50" s="60" t="s">
        <v>576</v>
      </c>
      <c r="C50" s="120">
        <v>0</v>
      </c>
      <c r="D50" s="120">
        <v>190710284.14999995</v>
      </c>
      <c r="E50" s="120">
        <v>190710284.14999995</v>
      </c>
      <c r="F50" s="120">
        <v>0</v>
      </c>
    </row>
    <row r="51" spans="1:6" x14ac:dyDescent="0.2">
      <c r="A51" s="60">
        <v>8250</v>
      </c>
      <c r="B51" s="60" t="s">
        <v>577</v>
      </c>
      <c r="C51" s="120">
        <v>0</v>
      </c>
      <c r="D51" s="120">
        <v>190710284.14999995</v>
      </c>
      <c r="E51" s="120">
        <v>189697187.60999992</v>
      </c>
      <c r="F51" s="120">
        <v>1013096.5400000215</v>
      </c>
    </row>
    <row r="52" spans="1:6" x14ac:dyDescent="0.2">
      <c r="A52" s="60">
        <v>8260</v>
      </c>
      <c r="B52" s="60" t="s">
        <v>578</v>
      </c>
      <c r="C52" s="120">
        <v>0</v>
      </c>
      <c r="D52" s="120">
        <v>189697187.60999992</v>
      </c>
      <c r="E52" s="120">
        <v>189697187.60999992</v>
      </c>
      <c r="F52" s="120">
        <v>0</v>
      </c>
    </row>
    <row r="53" spans="1:6" x14ac:dyDescent="0.2">
      <c r="A53" s="60">
        <v>8270</v>
      </c>
      <c r="B53" s="60" t="s">
        <v>579</v>
      </c>
      <c r="C53" s="120">
        <v>0</v>
      </c>
      <c r="D53" s="120">
        <v>189697187.60999992</v>
      </c>
      <c r="E53" s="120">
        <v>0</v>
      </c>
      <c r="F53" s="120">
        <v>189697187.60999992</v>
      </c>
    </row>
  </sheetData>
  <mergeCells count="3">
    <mergeCell ref="A1:F1"/>
    <mergeCell ref="A2:F2"/>
    <mergeCell ref="A3:F3"/>
  </mergeCells>
  <pageMargins left="0.7" right="0.7" top="0.75" bottom="0.75" header="0.3" footer="0.3"/>
  <pageSetup paperSize="9" scale="53"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8" style="41" customWidth="1"/>
    <col min="6" max="6" width="22.7109375" style="41" customWidth="1"/>
    <col min="7" max="8" width="16.7109375" style="41" customWidth="1"/>
    <col min="9" max="16384" width="9.140625" style="41"/>
  </cols>
  <sheetData>
    <row r="1" spans="1:8" s="38" customFormat="1" x14ac:dyDescent="0.25">
      <c r="A1" s="828" t="s">
        <v>1694</v>
      </c>
      <c r="B1" s="829"/>
      <c r="C1" s="829"/>
      <c r="D1" s="829"/>
      <c r="E1" s="829"/>
      <c r="F1" s="829"/>
      <c r="G1" s="36" t="s">
        <v>98</v>
      </c>
      <c r="H1" s="37">
        <v>2020</v>
      </c>
    </row>
    <row r="2" spans="1:8" s="38" customFormat="1" x14ac:dyDescent="0.25">
      <c r="A2" s="828" t="s">
        <v>99</v>
      </c>
      <c r="B2" s="829"/>
      <c r="C2" s="829"/>
      <c r="D2" s="829"/>
      <c r="E2" s="829"/>
      <c r="F2" s="829"/>
      <c r="G2" s="36" t="s">
        <v>100</v>
      </c>
      <c r="H2" s="37" t="s">
        <v>1641</v>
      </c>
    </row>
    <row r="3" spans="1:8" s="38" customFormat="1" x14ac:dyDescent="0.25">
      <c r="A3" s="828" t="s">
        <v>582</v>
      </c>
      <c r="B3" s="829"/>
      <c r="C3" s="829"/>
      <c r="D3" s="829"/>
      <c r="E3" s="829"/>
      <c r="F3" s="829"/>
      <c r="G3" s="36" t="s">
        <v>102</v>
      </c>
      <c r="H3" s="37">
        <v>1</v>
      </c>
    </row>
    <row r="4" spans="1:8" x14ac:dyDescent="0.2">
      <c r="A4" s="39" t="s">
        <v>103</v>
      </c>
      <c r="B4" s="40"/>
      <c r="C4" s="40"/>
      <c r="D4" s="40"/>
      <c r="E4" s="40"/>
      <c r="F4" s="40"/>
      <c r="G4" s="40"/>
      <c r="H4" s="40"/>
    </row>
    <row r="6" spans="1:8" x14ac:dyDescent="0.2">
      <c r="A6" s="40" t="s">
        <v>104</v>
      </c>
      <c r="B6" s="40"/>
      <c r="C6" s="40"/>
      <c r="D6" s="40"/>
      <c r="E6" s="40"/>
      <c r="F6" s="40"/>
      <c r="G6" s="40"/>
      <c r="H6" s="40"/>
    </row>
    <row r="7" spans="1:8" x14ac:dyDescent="0.2">
      <c r="A7" s="42" t="s">
        <v>105</v>
      </c>
      <c r="B7" s="42" t="s">
        <v>106</v>
      </c>
      <c r="C7" s="42" t="s">
        <v>107</v>
      </c>
      <c r="D7" s="42" t="s">
        <v>108</v>
      </c>
      <c r="E7" s="42"/>
      <c r="F7" s="42"/>
      <c r="G7" s="42"/>
      <c r="H7" s="42"/>
    </row>
    <row r="8" spans="1:8" x14ac:dyDescent="0.2">
      <c r="A8" s="43">
        <v>1114</v>
      </c>
      <c r="B8" s="41" t="s">
        <v>109</v>
      </c>
      <c r="C8" s="44">
        <v>21427046.300000001</v>
      </c>
      <c r="D8" s="41" t="s">
        <v>1682</v>
      </c>
    </row>
    <row r="9" spans="1:8" x14ac:dyDescent="0.2">
      <c r="A9" s="43">
        <v>1115</v>
      </c>
      <c r="B9" s="41" t="s">
        <v>110</v>
      </c>
      <c r="C9" s="44">
        <v>0</v>
      </c>
    </row>
    <row r="10" spans="1:8" x14ac:dyDescent="0.2">
      <c r="A10" s="43">
        <v>1121</v>
      </c>
      <c r="B10" s="41" t="s">
        <v>111</v>
      </c>
      <c r="C10" s="44">
        <v>0</v>
      </c>
    </row>
    <row r="11" spans="1:8" x14ac:dyDescent="0.2">
      <c r="A11" s="43">
        <v>1211</v>
      </c>
      <c r="B11" s="41" t="s">
        <v>112</v>
      </c>
      <c r="C11" s="44">
        <v>0</v>
      </c>
    </row>
    <row r="13" spans="1:8" x14ac:dyDescent="0.2">
      <c r="A13" s="40" t="s">
        <v>113</v>
      </c>
      <c r="B13" s="40"/>
      <c r="C13" s="40"/>
      <c r="D13" s="40"/>
      <c r="E13" s="40"/>
      <c r="F13" s="40"/>
      <c r="G13" s="40"/>
      <c r="H13" s="40"/>
    </row>
    <row r="14" spans="1:8" x14ac:dyDescent="0.2">
      <c r="A14" s="42" t="s">
        <v>105</v>
      </c>
      <c r="B14" s="42" t="s">
        <v>106</v>
      </c>
      <c r="C14" s="42" t="s">
        <v>107</v>
      </c>
      <c r="D14" s="42">
        <v>2019</v>
      </c>
      <c r="E14" s="42">
        <v>2018</v>
      </c>
      <c r="F14" s="42">
        <v>2017</v>
      </c>
      <c r="G14" s="42">
        <v>2016</v>
      </c>
      <c r="H14" s="42" t="s">
        <v>114</v>
      </c>
    </row>
    <row r="15" spans="1:8" ht="22.5" x14ac:dyDescent="0.2">
      <c r="A15" s="43">
        <v>1122</v>
      </c>
      <c r="B15" s="41" t="s">
        <v>115</v>
      </c>
      <c r="C15" s="44">
        <v>0</v>
      </c>
      <c r="D15" s="44">
        <v>0</v>
      </c>
      <c r="E15" s="44">
        <v>0</v>
      </c>
      <c r="F15" s="251">
        <v>0</v>
      </c>
      <c r="G15" s="44">
        <v>0</v>
      </c>
      <c r="H15" s="196" t="s">
        <v>1683</v>
      </c>
    </row>
    <row r="16" spans="1:8" x14ac:dyDescent="0.2">
      <c r="A16" s="43">
        <v>1124</v>
      </c>
      <c r="B16" s="41" t="s">
        <v>116</v>
      </c>
      <c r="C16" s="44">
        <v>0</v>
      </c>
      <c r="D16" s="44">
        <v>0</v>
      </c>
      <c r="E16" s="44">
        <v>0</v>
      </c>
      <c r="F16" s="251">
        <v>0</v>
      </c>
      <c r="G16" s="44">
        <v>0</v>
      </c>
      <c r="H16" s="196"/>
    </row>
    <row r="18" spans="1:8" x14ac:dyDescent="0.2">
      <c r="A18" s="40" t="s">
        <v>117</v>
      </c>
      <c r="B18" s="40"/>
      <c r="C18" s="40"/>
      <c r="D18" s="40"/>
      <c r="E18" s="40"/>
      <c r="F18" s="40"/>
      <c r="G18" s="40"/>
      <c r="H18" s="40"/>
    </row>
    <row r="19" spans="1:8" x14ac:dyDescent="0.2">
      <c r="A19" s="42" t="s">
        <v>105</v>
      </c>
      <c r="B19" s="42" t="s">
        <v>106</v>
      </c>
      <c r="C19" s="42" t="s">
        <v>107</v>
      </c>
      <c r="D19" s="42" t="s">
        <v>118</v>
      </c>
      <c r="E19" s="42" t="s">
        <v>119</v>
      </c>
      <c r="F19" s="42" t="s">
        <v>120</v>
      </c>
      <c r="G19" s="42" t="s">
        <v>121</v>
      </c>
      <c r="H19" s="42" t="s">
        <v>122</v>
      </c>
    </row>
    <row r="20" spans="1:8" ht="56.25" x14ac:dyDescent="0.2">
      <c r="A20" s="43">
        <v>1123</v>
      </c>
      <c r="B20" s="41" t="s">
        <v>123</v>
      </c>
      <c r="C20" s="44">
        <v>12640.82</v>
      </c>
      <c r="D20" s="44">
        <v>0</v>
      </c>
      <c r="E20" s="44">
        <v>0</v>
      </c>
      <c r="F20" s="251">
        <v>0</v>
      </c>
      <c r="G20" s="44">
        <v>12640.82</v>
      </c>
      <c r="H20" s="196" t="s">
        <v>1684</v>
      </c>
    </row>
    <row r="21" spans="1:8" ht="33.75" x14ac:dyDescent="0.2">
      <c r="A21" s="43">
        <v>1125</v>
      </c>
      <c r="B21" s="41" t="s">
        <v>124</v>
      </c>
      <c r="C21" s="44">
        <v>10000</v>
      </c>
      <c r="D21" s="44">
        <v>0</v>
      </c>
      <c r="E21" s="44">
        <v>0</v>
      </c>
      <c r="F21" s="251">
        <v>10000</v>
      </c>
      <c r="G21" s="44">
        <v>0</v>
      </c>
      <c r="H21" s="196" t="s">
        <v>1685</v>
      </c>
    </row>
    <row r="22" spans="1:8" x14ac:dyDescent="0.2">
      <c r="A22" s="252">
        <v>1126</v>
      </c>
      <c r="B22" s="253" t="s">
        <v>125</v>
      </c>
      <c r="C22" s="254">
        <v>0</v>
      </c>
      <c r="D22" s="254">
        <v>0</v>
      </c>
      <c r="E22" s="254">
        <v>0</v>
      </c>
      <c r="F22" s="255">
        <v>0</v>
      </c>
      <c r="G22" s="254">
        <v>0</v>
      </c>
      <c r="H22" s="256"/>
    </row>
    <row r="23" spans="1:8" x14ac:dyDescent="0.2">
      <c r="A23" s="252">
        <v>1129</v>
      </c>
      <c r="B23" s="253" t="s">
        <v>126</v>
      </c>
      <c r="C23" s="254">
        <v>0</v>
      </c>
      <c r="D23" s="254">
        <v>0</v>
      </c>
      <c r="E23" s="254">
        <v>0</v>
      </c>
      <c r="F23" s="255">
        <v>0</v>
      </c>
      <c r="G23" s="254">
        <v>0</v>
      </c>
      <c r="H23" s="256"/>
    </row>
    <row r="24" spans="1:8" x14ac:dyDescent="0.2">
      <c r="A24" s="43">
        <v>1131</v>
      </c>
      <c r="B24" s="41" t="s">
        <v>127</v>
      </c>
      <c r="C24" s="44">
        <v>0</v>
      </c>
      <c r="D24" s="44">
        <v>0</v>
      </c>
      <c r="E24" s="44">
        <v>0</v>
      </c>
      <c r="F24" s="251">
        <v>0</v>
      </c>
      <c r="G24" s="44">
        <v>0</v>
      </c>
      <c r="H24" s="196"/>
    </row>
    <row r="25" spans="1:8" x14ac:dyDescent="0.2">
      <c r="A25" s="43">
        <v>1132</v>
      </c>
      <c r="B25" s="41" t="s">
        <v>128</v>
      </c>
      <c r="C25" s="44">
        <v>0</v>
      </c>
      <c r="D25" s="44">
        <v>0</v>
      </c>
      <c r="E25" s="44">
        <v>0</v>
      </c>
      <c r="F25" s="251">
        <v>0</v>
      </c>
      <c r="G25" s="44">
        <v>0</v>
      </c>
      <c r="H25" s="196"/>
    </row>
    <row r="26" spans="1:8" x14ac:dyDescent="0.2">
      <c r="A26" s="43">
        <v>1133</v>
      </c>
      <c r="B26" s="41" t="s">
        <v>129</v>
      </c>
      <c r="C26" s="44">
        <v>0</v>
      </c>
      <c r="D26" s="44">
        <v>0</v>
      </c>
      <c r="E26" s="44">
        <v>0</v>
      </c>
      <c r="F26" s="251">
        <v>0</v>
      </c>
      <c r="G26" s="44">
        <v>0</v>
      </c>
      <c r="H26" s="196"/>
    </row>
    <row r="27" spans="1:8" x14ac:dyDescent="0.2">
      <c r="A27" s="43">
        <v>1134</v>
      </c>
      <c r="B27" s="41" t="s">
        <v>130</v>
      </c>
      <c r="C27" s="44">
        <v>0</v>
      </c>
      <c r="D27" s="44">
        <v>0</v>
      </c>
      <c r="E27" s="44">
        <v>0</v>
      </c>
      <c r="F27" s="251">
        <v>0</v>
      </c>
      <c r="G27" s="44">
        <v>0</v>
      </c>
      <c r="H27" s="196"/>
    </row>
    <row r="28" spans="1:8" x14ac:dyDescent="0.2">
      <c r="A28" s="43">
        <v>1139</v>
      </c>
      <c r="B28" s="41" t="s">
        <v>131</v>
      </c>
      <c r="C28" s="44">
        <v>0</v>
      </c>
      <c r="D28" s="44">
        <v>0</v>
      </c>
      <c r="E28" s="44">
        <v>0</v>
      </c>
      <c r="F28" s="251">
        <v>0</v>
      </c>
      <c r="G28" s="44">
        <v>0</v>
      </c>
      <c r="H28" s="196"/>
    </row>
    <row r="30" spans="1:8" x14ac:dyDescent="0.2">
      <c r="A30" s="40" t="s">
        <v>132</v>
      </c>
      <c r="B30" s="40"/>
      <c r="C30" s="40"/>
      <c r="D30" s="40"/>
      <c r="E30" s="40"/>
      <c r="F30" s="40"/>
      <c r="G30" s="40"/>
      <c r="H30" s="40"/>
    </row>
    <row r="31" spans="1:8" x14ac:dyDescent="0.2">
      <c r="A31" s="42" t="s">
        <v>105</v>
      </c>
      <c r="B31" s="42" t="s">
        <v>106</v>
      </c>
      <c r="C31" s="42" t="s">
        <v>107</v>
      </c>
      <c r="D31" s="42" t="s">
        <v>133</v>
      </c>
      <c r="E31" s="42" t="s">
        <v>134</v>
      </c>
      <c r="F31" s="42" t="s">
        <v>135</v>
      </c>
      <c r="G31" s="42" t="s">
        <v>136</v>
      </c>
      <c r="H31" s="42"/>
    </row>
    <row r="32" spans="1:8" x14ac:dyDescent="0.2">
      <c r="A32" s="43">
        <v>1140</v>
      </c>
      <c r="B32" s="41" t="s">
        <v>137</v>
      </c>
      <c r="C32" s="44">
        <v>0</v>
      </c>
      <c r="F32" s="196"/>
      <c r="H32" s="196"/>
    </row>
    <row r="33" spans="1:8" x14ac:dyDescent="0.2">
      <c r="A33" s="43">
        <v>1141</v>
      </c>
      <c r="B33" s="41" t="s">
        <v>138</v>
      </c>
      <c r="C33" s="44">
        <v>0</v>
      </c>
      <c r="F33" s="196"/>
      <c r="H33" s="196"/>
    </row>
    <row r="34" spans="1:8" x14ac:dyDescent="0.2">
      <c r="A34" s="43">
        <v>1142</v>
      </c>
      <c r="B34" s="41" t="s">
        <v>139</v>
      </c>
      <c r="C34" s="44">
        <v>0</v>
      </c>
      <c r="F34" s="196"/>
      <c r="H34" s="196"/>
    </row>
    <row r="35" spans="1:8" x14ac:dyDescent="0.2">
      <c r="A35" s="43">
        <v>1143</v>
      </c>
      <c r="B35" s="41" t="s">
        <v>140</v>
      </c>
      <c r="C35" s="44">
        <v>0</v>
      </c>
      <c r="F35" s="196"/>
      <c r="H35" s="196"/>
    </row>
    <row r="36" spans="1:8" x14ac:dyDescent="0.2">
      <c r="A36" s="43">
        <v>1144</v>
      </c>
      <c r="B36" s="41" t="s">
        <v>141</v>
      </c>
      <c r="C36" s="44">
        <v>0</v>
      </c>
      <c r="F36" s="196"/>
      <c r="H36" s="196"/>
    </row>
    <row r="37" spans="1:8" x14ac:dyDescent="0.2">
      <c r="A37" s="43">
        <v>1145</v>
      </c>
      <c r="B37" s="41" t="s">
        <v>142</v>
      </c>
      <c r="C37" s="44">
        <v>0</v>
      </c>
      <c r="F37" s="196"/>
      <c r="H37" s="196"/>
    </row>
    <row r="39" spans="1:8" x14ac:dyDescent="0.2">
      <c r="A39" s="40" t="s">
        <v>143</v>
      </c>
      <c r="B39" s="40"/>
      <c r="C39" s="40"/>
      <c r="D39" s="40"/>
      <c r="E39" s="40"/>
      <c r="F39" s="40"/>
      <c r="G39" s="40"/>
      <c r="H39" s="40"/>
    </row>
    <row r="40" spans="1:8" x14ac:dyDescent="0.2">
      <c r="A40" s="42" t="s">
        <v>105</v>
      </c>
      <c r="B40" s="42" t="s">
        <v>106</v>
      </c>
      <c r="C40" s="42" t="s">
        <v>107</v>
      </c>
      <c r="D40" s="42" t="s">
        <v>144</v>
      </c>
      <c r="E40" s="42" t="s">
        <v>145</v>
      </c>
      <c r="F40" s="42" t="s">
        <v>146</v>
      </c>
      <c r="G40" s="42"/>
      <c r="H40" s="42"/>
    </row>
    <row r="41" spans="1:8" x14ac:dyDescent="0.2">
      <c r="A41" s="43">
        <v>1150</v>
      </c>
      <c r="B41" s="41" t="s">
        <v>147</v>
      </c>
      <c r="C41" s="44">
        <v>0</v>
      </c>
      <c r="F41" s="196"/>
      <c r="H41" s="196"/>
    </row>
    <row r="42" spans="1:8" x14ac:dyDescent="0.2">
      <c r="A42" s="43">
        <v>1151</v>
      </c>
      <c r="B42" s="41" t="s">
        <v>148</v>
      </c>
      <c r="C42" s="44">
        <v>0</v>
      </c>
      <c r="F42" s="196"/>
      <c r="H42" s="196"/>
    </row>
    <row r="43" spans="1:8" x14ac:dyDescent="0.2">
      <c r="F43" s="196"/>
      <c r="H43" s="196"/>
    </row>
    <row r="44" spans="1:8" x14ac:dyDescent="0.2">
      <c r="A44" s="40" t="s">
        <v>149</v>
      </c>
      <c r="B44" s="40"/>
      <c r="C44" s="40"/>
      <c r="D44" s="40"/>
      <c r="E44" s="40"/>
      <c r="F44" s="40"/>
      <c r="G44" s="40"/>
      <c r="H44" s="40"/>
    </row>
    <row r="45" spans="1:8" x14ac:dyDescent="0.2">
      <c r="A45" s="42" t="s">
        <v>105</v>
      </c>
      <c r="B45" s="42" t="s">
        <v>106</v>
      </c>
      <c r="C45" s="42" t="s">
        <v>107</v>
      </c>
      <c r="D45" s="42" t="s">
        <v>108</v>
      </c>
      <c r="E45" s="42" t="s">
        <v>122</v>
      </c>
      <c r="F45" s="42"/>
      <c r="G45" s="42"/>
      <c r="H45" s="42"/>
    </row>
    <row r="46" spans="1:8" x14ac:dyDescent="0.2">
      <c r="A46" s="43">
        <v>1213</v>
      </c>
      <c r="B46" s="41" t="s">
        <v>150</v>
      </c>
      <c r="C46" s="44">
        <v>0</v>
      </c>
    </row>
    <row r="48" spans="1:8" x14ac:dyDescent="0.2">
      <c r="A48" s="40" t="s">
        <v>151</v>
      </c>
      <c r="B48" s="40"/>
      <c r="C48" s="40"/>
      <c r="D48" s="40"/>
      <c r="E48" s="40"/>
      <c r="F48" s="40"/>
      <c r="G48" s="40"/>
      <c r="H48" s="40"/>
    </row>
    <row r="49" spans="1:8" x14ac:dyDescent="0.2">
      <c r="A49" s="42" t="s">
        <v>105</v>
      </c>
      <c r="B49" s="42" t="s">
        <v>106</v>
      </c>
      <c r="C49" s="42" t="s">
        <v>107</v>
      </c>
      <c r="D49" s="42"/>
      <c r="E49" s="42"/>
      <c r="F49" s="42"/>
      <c r="G49" s="42"/>
      <c r="H49" s="42"/>
    </row>
    <row r="50" spans="1:8" x14ac:dyDescent="0.2">
      <c r="A50" s="43">
        <v>1214</v>
      </c>
      <c r="B50" s="41" t="s">
        <v>152</v>
      </c>
      <c r="C50" s="44">
        <v>0</v>
      </c>
    </row>
    <row r="52" spans="1:8" x14ac:dyDescent="0.2">
      <c r="A52" s="40" t="s">
        <v>153</v>
      </c>
      <c r="B52" s="40"/>
      <c r="C52" s="40"/>
      <c r="D52" s="40"/>
      <c r="E52" s="40"/>
      <c r="F52" s="40"/>
      <c r="G52" s="40"/>
      <c r="H52" s="40"/>
    </row>
    <row r="53" spans="1:8" x14ac:dyDescent="0.2">
      <c r="A53" s="42" t="s">
        <v>105</v>
      </c>
      <c r="B53" s="42" t="s">
        <v>106</v>
      </c>
      <c r="C53" s="42" t="s">
        <v>107</v>
      </c>
      <c r="D53" s="42" t="s">
        <v>154</v>
      </c>
      <c r="E53" s="42" t="s">
        <v>155</v>
      </c>
      <c r="F53" s="42" t="s">
        <v>144</v>
      </c>
      <c r="G53" s="42" t="s">
        <v>156</v>
      </c>
      <c r="H53" s="42" t="s">
        <v>157</v>
      </c>
    </row>
    <row r="54" spans="1:8" ht="22.5" x14ac:dyDescent="0.2">
      <c r="A54" s="43">
        <v>1230</v>
      </c>
      <c r="B54" s="41" t="s">
        <v>158</v>
      </c>
      <c r="C54" s="116">
        <v>1238475.22</v>
      </c>
      <c r="D54" s="116">
        <v>0</v>
      </c>
      <c r="E54" s="116">
        <v>0</v>
      </c>
      <c r="F54" s="196" t="s">
        <v>1686</v>
      </c>
      <c r="G54" s="43" t="s">
        <v>1687</v>
      </c>
      <c r="H54" s="196" t="s">
        <v>1687</v>
      </c>
    </row>
    <row r="55" spans="1:8" x14ac:dyDescent="0.2">
      <c r="A55" s="43">
        <v>1231</v>
      </c>
      <c r="B55" s="41" t="s">
        <v>159</v>
      </c>
      <c r="C55" s="116">
        <v>0</v>
      </c>
      <c r="D55" s="116">
        <v>0</v>
      </c>
      <c r="E55" s="116">
        <v>0</v>
      </c>
      <c r="F55" s="196"/>
      <c r="G55" s="43"/>
      <c r="H55" s="196"/>
    </row>
    <row r="56" spans="1:8" x14ac:dyDescent="0.2">
      <c r="A56" s="43">
        <v>1232</v>
      </c>
      <c r="B56" s="41" t="s">
        <v>160</v>
      </c>
      <c r="C56" s="116">
        <v>0</v>
      </c>
      <c r="D56" s="116">
        <v>0</v>
      </c>
      <c r="E56" s="116">
        <v>0</v>
      </c>
      <c r="F56" s="196"/>
      <c r="G56" s="43"/>
      <c r="H56" s="196"/>
    </row>
    <row r="57" spans="1:8" x14ac:dyDescent="0.2">
      <c r="A57" s="43">
        <v>1233</v>
      </c>
      <c r="B57" s="41" t="s">
        <v>161</v>
      </c>
      <c r="C57" s="116">
        <v>0</v>
      </c>
      <c r="D57" s="116">
        <v>0</v>
      </c>
      <c r="E57" s="116">
        <v>0</v>
      </c>
      <c r="F57" s="196"/>
      <c r="G57" s="43"/>
      <c r="H57" s="196"/>
    </row>
    <row r="58" spans="1:8" x14ac:dyDescent="0.2">
      <c r="A58" s="43">
        <v>1234</v>
      </c>
      <c r="B58" s="41" t="s">
        <v>162</v>
      </c>
      <c r="C58" s="116">
        <v>0</v>
      </c>
      <c r="D58" s="116">
        <v>0</v>
      </c>
      <c r="E58" s="116">
        <v>0</v>
      </c>
      <c r="F58" s="196"/>
      <c r="G58" s="43"/>
      <c r="H58" s="196"/>
    </row>
    <row r="59" spans="1:8" x14ac:dyDescent="0.2">
      <c r="A59" s="43">
        <v>1235</v>
      </c>
      <c r="B59" s="41" t="s">
        <v>163</v>
      </c>
      <c r="C59" s="116">
        <v>0</v>
      </c>
      <c r="D59" s="116">
        <v>0</v>
      </c>
      <c r="E59" s="116">
        <v>0</v>
      </c>
      <c r="F59" s="196"/>
      <c r="G59" s="43"/>
      <c r="H59" s="196"/>
    </row>
    <row r="60" spans="1:8" ht="22.5" x14ac:dyDescent="0.2">
      <c r="A60" s="43">
        <v>1236</v>
      </c>
      <c r="B60" s="41" t="s">
        <v>164</v>
      </c>
      <c r="C60" s="116">
        <v>1238475.22</v>
      </c>
      <c r="D60" s="116">
        <v>0</v>
      </c>
      <c r="E60" s="116">
        <v>0</v>
      </c>
      <c r="F60" s="196" t="s">
        <v>1686</v>
      </c>
      <c r="G60" s="43" t="s">
        <v>1687</v>
      </c>
      <c r="H60" s="196" t="s">
        <v>1687</v>
      </c>
    </row>
    <row r="61" spans="1:8" x14ac:dyDescent="0.2">
      <c r="A61" s="43">
        <v>1239</v>
      </c>
      <c r="B61" s="41" t="s">
        <v>165</v>
      </c>
      <c r="C61" s="116">
        <v>0</v>
      </c>
      <c r="D61" s="116">
        <v>0</v>
      </c>
      <c r="E61" s="116">
        <v>0</v>
      </c>
      <c r="F61" s="196"/>
      <c r="G61" s="43"/>
      <c r="H61" s="196"/>
    </row>
    <row r="62" spans="1:8" ht="56.25" x14ac:dyDescent="0.2">
      <c r="A62" s="43">
        <v>1240</v>
      </c>
      <c r="B62" s="41" t="s">
        <v>166</v>
      </c>
      <c r="C62" s="44">
        <v>6091603.2599999998</v>
      </c>
      <c r="D62" s="44">
        <v>534468.55999999994</v>
      </c>
      <c r="E62" s="44">
        <v>4302174.5</v>
      </c>
      <c r="F62" s="196" t="s">
        <v>1688</v>
      </c>
      <c r="G62" s="218" t="s">
        <v>1689</v>
      </c>
      <c r="H62" s="196" t="s">
        <v>1641</v>
      </c>
    </row>
    <row r="63" spans="1:8" ht="56.25" x14ac:dyDescent="0.2">
      <c r="A63" s="43">
        <v>1241</v>
      </c>
      <c r="B63" s="41" t="s">
        <v>167</v>
      </c>
      <c r="C63" s="44">
        <v>3704167.18</v>
      </c>
      <c r="D63" s="44">
        <v>327150.2</v>
      </c>
      <c r="E63" s="44">
        <v>2572910.2999999998</v>
      </c>
      <c r="F63" s="196" t="s">
        <v>1688</v>
      </c>
      <c r="G63" s="218" t="s">
        <v>1690</v>
      </c>
      <c r="H63" s="196" t="s">
        <v>1641</v>
      </c>
    </row>
    <row r="64" spans="1:8" ht="56.25" x14ac:dyDescent="0.2">
      <c r="A64" s="43">
        <v>1242</v>
      </c>
      <c r="B64" s="41" t="s">
        <v>168</v>
      </c>
      <c r="C64" s="44">
        <v>9623.48</v>
      </c>
      <c r="D64" s="44">
        <v>0</v>
      </c>
      <c r="E64" s="44">
        <v>9623.48</v>
      </c>
      <c r="F64" s="196" t="s">
        <v>1688</v>
      </c>
      <c r="G64" s="257">
        <v>0.1</v>
      </c>
      <c r="H64" s="196" t="s">
        <v>1641</v>
      </c>
    </row>
    <row r="65" spans="1:8" x14ac:dyDescent="0.2">
      <c r="A65" s="43">
        <v>1243</v>
      </c>
      <c r="B65" s="41" t="s">
        <v>169</v>
      </c>
      <c r="C65" s="44">
        <v>0</v>
      </c>
      <c r="D65" s="44">
        <v>0</v>
      </c>
      <c r="E65" s="44">
        <v>0</v>
      </c>
      <c r="F65" s="196"/>
      <c r="G65" s="43"/>
      <c r="H65" s="196"/>
    </row>
    <row r="66" spans="1:8" ht="56.25" x14ac:dyDescent="0.2">
      <c r="A66" s="43">
        <v>1244</v>
      </c>
      <c r="B66" s="41" t="s">
        <v>170</v>
      </c>
      <c r="C66" s="44">
        <v>2075518.83</v>
      </c>
      <c r="D66" s="44">
        <v>200075</v>
      </c>
      <c r="E66" s="44">
        <v>1475293.83</v>
      </c>
      <c r="F66" s="196" t="s">
        <v>1688</v>
      </c>
      <c r="G66" s="257">
        <v>0.25</v>
      </c>
      <c r="H66" s="196" t="s">
        <v>1641</v>
      </c>
    </row>
    <row r="67" spans="1:8" x14ac:dyDescent="0.2">
      <c r="A67" s="43">
        <v>1245</v>
      </c>
      <c r="B67" s="41" t="s">
        <v>171</v>
      </c>
      <c r="C67" s="44">
        <v>0</v>
      </c>
      <c r="D67" s="44">
        <v>0</v>
      </c>
      <c r="E67" s="44">
        <v>0</v>
      </c>
      <c r="F67" s="196"/>
      <c r="G67" s="43" t="s">
        <v>1687</v>
      </c>
      <c r="H67" s="196" t="s">
        <v>1641</v>
      </c>
    </row>
    <row r="68" spans="1:8" ht="56.25" x14ac:dyDescent="0.2">
      <c r="A68" s="43">
        <v>1246</v>
      </c>
      <c r="B68" s="41" t="s">
        <v>172</v>
      </c>
      <c r="C68" s="44">
        <v>302293.77</v>
      </c>
      <c r="D68" s="44">
        <v>7243.36</v>
      </c>
      <c r="E68" s="44">
        <v>244346.89</v>
      </c>
      <c r="F68" s="196" t="s">
        <v>1688</v>
      </c>
      <c r="G68" s="218" t="s">
        <v>1691</v>
      </c>
      <c r="H68" s="196" t="s">
        <v>1641</v>
      </c>
    </row>
    <row r="69" spans="1:8" x14ac:dyDescent="0.2">
      <c r="A69" s="43">
        <v>1247</v>
      </c>
      <c r="B69" s="41" t="s">
        <v>173</v>
      </c>
      <c r="C69" s="44">
        <v>0</v>
      </c>
      <c r="D69" s="44">
        <v>0</v>
      </c>
      <c r="E69" s="44">
        <v>0</v>
      </c>
      <c r="F69" s="196"/>
      <c r="H69" s="196"/>
    </row>
    <row r="70" spans="1:8" x14ac:dyDescent="0.2">
      <c r="A70" s="43">
        <v>1248</v>
      </c>
      <c r="B70" s="41" t="s">
        <v>174</v>
      </c>
      <c r="C70" s="44">
        <v>0</v>
      </c>
      <c r="D70" s="44">
        <v>0</v>
      </c>
      <c r="E70" s="44">
        <v>0</v>
      </c>
      <c r="F70" s="196"/>
      <c r="H70" s="196"/>
    </row>
    <row r="72" spans="1:8" x14ac:dyDescent="0.2">
      <c r="A72" s="40" t="s">
        <v>175</v>
      </c>
      <c r="B72" s="40"/>
      <c r="C72" s="40"/>
      <c r="D72" s="40"/>
      <c r="E72" s="40"/>
      <c r="F72" s="40"/>
      <c r="G72" s="40"/>
      <c r="H72" s="40"/>
    </row>
    <row r="73" spans="1:8" x14ac:dyDescent="0.2">
      <c r="A73" s="42" t="s">
        <v>105</v>
      </c>
      <c r="B73" s="42" t="s">
        <v>106</v>
      </c>
      <c r="C73" s="42" t="s">
        <v>107</v>
      </c>
      <c r="D73" s="42" t="s">
        <v>176</v>
      </c>
      <c r="E73" s="42" t="s">
        <v>177</v>
      </c>
      <c r="F73" s="42" t="s">
        <v>144</v>
      </c>
      <c r="G73" s="42" t="s">
        <v>156</v>
      </c>
      <c r="H73" s="42" t="s">
        <v>157</v>
      </c>
    </row>
    <row r="74" spans="1:8" ht="56.25" x14ac:dyDescent="0.2">
      <c r="A74" s="43">
        <v>1250</v>
      </c>
      <c r="B74" s="41" t="s">
        <v>178</v>
      </c>
      <c r="C74" s="44">
        <v>3577661.88</v>
      </c>
      <c r="D74" s="44">
        <v>493040.36</v>
      </c>
      <c r="E74" s="44">
        <v>3193371.06</v>
      </c>
      <c r="F74" s="196" t="s">
        <v>1688</v>
      </c>
      <c r="G74" s="257">
        <v>0.15</v>
      </c>
      <c r="H74" s="196" t="s">
        <v>1641</v>
      </c>
    </row>
    <row r="75" spans="1:8" ht="56.25" x14ac:dyDescent="0.2">
      <c r="A75" s="43">
        <v>1251</v>
      </c>
      <c r="B75" s="41" t="s">
        <v>179</v>
      </c>
      <c r="C75" s="44">
        <v>3210309.75</v>
      </c>
      <c r="D75" s="44">
        <v>477986.44</v>
      </c>
      <c r="E75" s="44">
        <v>2830463.71</v>
      </c>
      <c r="F75" s="196" t="s">
        <v>1688</v>
      </c>
      <c r="G75" s="257">
        <v>0.15</v>
      </c>
      <c r="H75" s="196" t="s">
        <v>1641</v>
      </c>
    </row>
    <row r="76" spans="1:8" x14ac:dyDescent="0.2">
      <c r="A76" s="43">
        <v>1252</v>
      </c>
      <c r="B76" s="41" t="s">
        <v>180</v>
      </c>
      <c r="C76" s="44">
        <v>0</v>
      </c>
      <c r="D76" s="44">
        <v>0</v>
      </c>
      <c r="E76" s="44">
        <v>0</v>
      </c>
      <c r="F76" s="196"/>
      <c r="G76" s="257"/>
      <c r="H76" s="196"/>
    </row>
    <row r="77" spans="1:8" x14ac:dyDescent="0.2">
      <c r="A77" s="43">
        <v>1253</v>
      </c>
      <c r="B77" s="41" t="s">
        <v>181</v>
      </c>
      <c r="C77" s="44">
        <v>0</v>
      </c>
      <c r="D77" s="44">
        <v>0</v>
      </c>
      <c r="E77" s="44">
        <v>0</v>
      </c>
      <c r="F77" s="196"/>
      <c r="G77" s="257"/>
      <c r="H77" s="196"/>
    </row>
    <row r="78" spans="1:8" ht="56.25" x14ac:dyDescent="0.2">
      <c r="A78" s="43">
        <v>1254</v>
      </c>
      <c r="B78" s="41" t="s">
        <v>182</v>
      </c>
      <c r="C78" s="44">
        <v>367352.13</v>
      </c>
      <c r="D78" s="44">
        <v>15053.92</v>
      </c>
      <c r="E78" s="44">
        <v>362907.35</v>
      </c>
      <c r="F78" s="196" t="s">
        <v>1688</v>
      </c>
      <c r="G78" s="257">
        <v>0.15</v>
      </c>
      <c r="H78" s="196" t="s">
        <v>1641</v>
      </c>
    </row>
    <row r="79" spans="1:8" x14ac:dyDescent="0.2">
      <c r="A79" s="43">
        <v>1259</v>
      </c>
      <c r="B79" s="41" t="s">
        <v>183</v>
      </c>
      <c r="C79" s="44">
        <v>0</v>
      </c>
      <c r="D79" s="44">
        <v>0</v>
      </c>
      <c r="E79" s="44">
        <v>0</v>
      </c>
      <c r="F79" s="196"/>
      <c r="H79" s="196"/>
    </row>
    <row r="80" spans="1:8" x14ac:dyDescent="0.2">
      <c r="A80" s="43">
        <v>1270</v>
      </c>
      <c r="B80" s="41" t="s">
        <v>184</v>
      </c>
      <c r="C80" s="44">
        <v>1821082.91</v>
      </c>
      <c r="D80" s="44">
        <v>0</v>
      </c>
      <c r="E80" s="44">
        <v>0</v>
      </c>
      <c r="F80" s="196"/>
      <c r="H80" s="196" t="s">
        <v>1692</v>
      </c>
    </row>
    <row r="81" spans="1:8" x14ac:dyDescent="0.2">
      <c r="A81" s="43">
        <v>1271</v>
      </c>
      <c r="B81" s="41" t="s">
        <v>185</v>
      </c>
      <c r="C81" s="44">
        <v>0</v>
      </c>
      <c r="D81" s="44">
        <v>0</v>
      </c>
      <c r="E81" s="44">
        <v>0</v>
      </c>
      <c r="F81" s="196"/>
      <c r="H81" s="196"/>
    </row>
    <row r="82" spans="1:8" x14ac:dyDescent="0.2">
      <c r="A82" s="43">
        <v>1272</v>
      </c>
      <c r="B82" s="41" t="s">
        <v>186</v>
      </c>
      <c r="C82" s="44">
        <v>0</v>
      </c>
      <c r="D82" s="44">
        <v>0</v>
      </c>
      <c r="E82" s="44">
        <v>0</v>
      </c>
      <c r="F82" s="196"/>
      <c r="H82" s="196"/>
    </row>
    <row r="83" spans="1:8" x14ac:dyDescent="0.2">
      <c r="A83" s="43">
        <v>1273</v>
      </c>
      <c r="B83" s="41" t="s">
        <v>187</v>
      </c>
      <c r="C83" s="44">
        <v>0</v>
      </c>
      <c r="D83" s="44">
        <v>0</v>
      </c>
      <c r="E83" s="44">
        <v>0</v>
      </c>
      <c r="F83" s="196"/>
      <c r="H83" s="196"/>
    </row>
    <row r="84" spans="1:8" x14ac:dyDescent="0.2">
      <c r="A84" s="43">
        <v>1274</v>
      </c>
      <c r="B84" s="41" t="s">
        <v>188</v>
      </c>
      <c r="C84" s="44">
        <v>4230</v>
      </c>
      <c r="D84" s="44">
        <v>0</v>
      </c>
      <c r="E84" s="44">
        <v>0</v>
      </c>
      <c r="F84" s="196"/>
      <c r="H84" s="196" t="s">
        <v>1692</v>
      </c>
    </row>
    <row r="85" spans="1:8" x14ac:dyDescent="0.2">
      <c r="A85" s="43">
        <v>1275</v>
      </c>
      <c r="B85" s="41" t="s">
        <v>189</v>
      </c>
      <c r="C85" s="44">
        <v>1816852.91</v>
      </c>
      <c r="D85" s="44">
        <v>0</v>
      </c>
      <c r="E85" s="44">
        <v>0</v>
      </c>
      <c r="F85" s="196"/>
      <c r="H85" s="196" t="s">
        <v>1692</v>
      </c>
    </row>
    <row r="86" spans="1:8" x14ac:dyDescent="0.2">
      <c r="A86" s="43">
        <v>1279</v>
      </c>
      <c r="B86" s="41" t="s">
        <v>190</v>
      </c>
      <c r="C86" s="44">
        <v>0</v>
      </c>
      <c r="D86" s="44">
        <v>0</v>
      </c>
      <c r="E86" s="44">
        <v>0</v>
      </c>
      <c r="F86" s="196"/>
      <c r="G86" s="44" t="s">
        <v>654</v>
      </c>
      <c r="H86" s="196"/>
    </row>
    <row r="88" spans="1:8" x14ac:dyDescent="0.2">
      <c r="A88" s="40" t="s">
        <v>191</v>
      </c>
      <c r="B88" s="40"/>
      <c r="C88" s="40"/>
      <c r="D88" s="40"/>
      <c r="E88" s="40"/>
      <c r="F88" s="40"/>
      <c r="G88" s="40"/>
      <c r="H88" s="40"/>
    </row>
    <row r="89" spans="1:8" x14ac:dyDescent="0.2">
      <c r="A89" s="42" t="s">
        <v>105</v>
      </c>
      <c r="B89" s="42" t="s">
        <v>106</v>
      </c>
      <c r="C89" s="42" t="s">
        <v>107</v>
      </c>
      <c r="D89" s="42" t="s">
        <v>192</v>
      </c>
      <c r="E89" s="42"/>
      <c r="F89" s="42"/>
      <c r="G89" s="42"/>
      <c r="H89" s="42"/>
    </row>
    <row r="90" spans="1:8" x14ac:dyDescent="0.2">
      <c r="A90" s="43">
        <v>1160</v>
      </c>
      <c r="B90" s="41" t="s">
        <v>193</v>
      </c>
      <c r="C90" s="44">
        <v>0</v>
      </c>
    </row>
    <row r="91" spans="1:8" x14ac:dyDescent="0.2">
      <c r="A91" s="43">
        <v>1161</v>
      </c>
      <c r="B91" s="41" t="s">
        <v>194</v>
      </c>
      <c r="C91" s="44">
        <v>0</v>
      </c>
    </row>
    <row r="92" spans="1:8" x14ac:dyDescent="0.2">
      <c r="A92" s="43">
        <v>1162</v>
      </c>
      <c r="B92" s="41" t="s">
        <v>195</v>
      </c>
      <c r="C92" s="44">
        <v>0</v>
      </c>
    </row>
    <row r="94" spans="1:8" x14ac:dyDescent="0.2">
      <c r="A94" s="40" t="s">
        <v>196</v>
      </c>
      <c r="B94" s="40"/>
      <c r="C94" s="40"/>
      <c r="D94" s="40"/>
      <c r="E94" s="40"/>
      <c r="F94" s="40"/>
      <c r="G94" s="40"/>
      <c r="H94" s="40"/>
    </row>
    <row r="95" spans="1:8" x14ac:dyDescent="0.2">
      <c r="A95" s="42" t="s">
        <v>105</v>
      </c>
      <c r="B95" s="42" t="s">
        <v>106</v>
      </c>
      <c r="C95" s="42" t="s">
        <v>107</v>
      </c>
      <c r="D95" s="42" t="s">
        <v>122</v>
      </c>
      <c r="E95" s="42"/>
      <c r="F95" s="42"/>
      <c r="G95" s="42"/>
      <c r="H95" s="42"/>
    </row>
    <row r="96" spans="1:8" x14ac:dyDescent="0.2">
      <c r="A96" s="43">
        <v>1290</v>
      </c>
      <c r="B96" s="41" t="s">
        <v>197</v>
      </c>
      <c r="C96" s="44">
        <v>0</v>
      </c>
    </row>
    <row r="97" spans="1:8" x14ac:dyDescent="0.2">
      <c r="A97" s="43">
        <v>1291</v>
      </c>
      <c r="B97" s="41" t="s">
        <v>198</v>
      </c>
      <c r="C97" s="44">
        <v>0</v>
      </c>
    </row>
    <row r="98" spans="1:8" x14ac:dyDescent="0.2">
      <c r="A98" s="43">
        <v>1292</v>
      </c>
      <c r="B98" s="41" t="s">
        <v>199</v>
      </c>
      <c r="C98" s="44">
        <v>0</v>
      </c>
    </row>
    <row r="99" spans="1:8" x14ac:dyDescent="0.2">
      <c r="A99" s="43">
        <v>1293</v>
      </c>
      <c r="B99" s="41" t="s">
        <v>200</v>
      </c>
      <c r="C99" s="44">
        <v>0</v>
      </c>
    </row>
    <row r="101" spans="1:8" x14ac:dyDescent="0.2">
      <c r="A101" s="40" t="s">
        <v>201</v>
      </c>
      <c r="B101" s="40"/>
      <c r="C101" s="40"/>
      <c r="D101" s="40"/>
      <c r="E101" s="40"/>
      <c r="F101" s="40"/>
      <c r="G101" s="40"/>
      <c r="H101" s="40"/>
    </row>
    <row r="102" spans="1:8" x14ac:dyDescent="0.2">
      <c r="A102" s="42" t="s">
        <v>105</v>
      </c>
      <c r="B102" s="42" t="s">
        <v>106</v>
      </c>
      <c r="C102" s="42" t="s">
        <v>107</v>
      </c>
      <c r="D102" s="42" t="s">
        <v>118</v>
      </c>
      <c r="E102" s="42" t="s">
        <v>119</v>
      </c>
      <c r="F102" s="42" t="s">
        <v>120</v>
      </c>
      <c r="G102" s="42" t="s">
        <v>202</v>
      </c>
      <c r="H102" s="42" t="s">
        <v>203</v>
      </c>
    </row>
    <row r="103" spans="1:8" ht="33.75" x14ac:dyDescent="0.2">
      <c r="A103" s="43">
        <v>2110</v>
      </c>
      <c r="B103" s="41" t="s">
        <v>204</v>
      </c>
      <c r="C103" s="44">
        <v>961400.3899999999</v>
      </c>
      <c r="D103" s="44">
        <v>961400.3899999999</v>
      </c>
      <c r="E103" s="44">
        <v>0</v>
      </c>
      <c r="F103" s="251">
        <v>0</v>
      </c>
      <c r="G103" s="44">
        <v>0</v>
      </c>
      <c r="H103" s="196" t="s">
        <v>1693</v>
      </c>
    </row>
    <row r="104" spans="1:8" ht="33.75" x14ac:dyDescent="0.2">
      <c r="A104" s="43">
        <v>2111</v>
      </c>
      <c r="B104" s="41" t="s">
        <v>205</v>
      </c>
      <c r="C104" s="44">
        <v>277671</v>
      </c>
      <c r="D104" s="44">
        <v>277671</v>
      </c>
      <c r="E104" s="44">
        <v>0</v>
      </c>
      <c r="F104" s="251">
        <v>0</v>
      </c>
      <c r="G104" s="44">
        <v>0</v>
      </c>
      <c r="H104" s="196" t="s">
        <v>1693</v>
      </c>
    </row>
    <row r="105" spans="1:8" ht="33.75" x14ac:dyDescent="0.2">
      <c r="A105" s="43">
        <v>2112</v>
      </c>
      <c r="B105" s="41" t="s">
        <v>206</v>
      </c>
      <c r="C105" s="44">
        <v>164859.96</v>
      </c>
      <c r="D105" s="44">
        <v>164859.96</v>
      </c>
      <c r="E105" s="44">
        <v>0</v>
      </c>
      <c r="F105" s="251">
        <v>0</v>
      </c>
      <c r="G105" s="44">
        <v>0</v>
      </c>
      <c r="H105" s="196" t="s">
        <v>1693</v>
      </c>
    </row>
    <row r="106" spans="1:8" x14ac:dyDescent="0.2">
      <c r="A106" s="43">
        <v>2113</v>
      </c>
      <c r="B106" s="41" t="s">
        <v>207</v>
      </c>
      <c r="C106" s="44">
        <v>0</v>
      </c>
      <c r="D106" s="44">
        <v>0</v>
      </c>
      <c r="E106" s="44">
        <v>0</v>
      </c>
      <c r="F106" s="251">
        <v>0</v>
      </c>
      <c r="G106" s="44">
        <v>0</v>
      </c>
      <c r="H106" s="196"/>
    </row>
    <row r="107" spans="1:8" x14ac:dyDescent="0.2">
      <c r="A107" s="43">
        <v>2114</v>
      </c>
      <c r="B107" s="41" t="s">
        <v>208</v>
      </c>
      <c r="C107" s="44">
        <v>0</v>
      </c>
      <c r="D107" s="44">
        <v>0</v>
      </c>
      <c r="E107" s="44">
        <v>0</v>
      </c>
      <c r="F107" s="251">
        <v>0</v>
      </c>
      <c r="G107" s="44">
        <v>0</v>
      </c>
      <c r="H107" s="196"/>
    </row>
    <row r="108" spans="1:8" x14ac:dyDescent="0.2">
      <c r="A108" s="43">
        <v>2115</v>
      </c>
      <c r="B108" s="41" t="s">
        <v>209</v>
      </c>
      <c r="C108" s="44">
        <v>0</v>
      </c>
      <c r="D108" s="44">
        <v>0</v>
      </c>
      <c r="E108" s="44">
        <v>0</v>
      </c>
      <c r="F108" s="251">
        <v>0</v>
      </c>
      <c r="G108" s="44">
        <v>0</v>
      </c>
      <c r="H108" s="196"/>
    </row>
    <row r="109" spans="1:8" x14ac:dyDescent="0.2">
      <c r="A109" s="43">
        <v>2116</v>
      </c>
      <c r="B109" s="41" t="s">
        <v>210</v>
      </c>
      <c r="C109" s="44">
        <v>0</v>
      </c>
      <c r="D109" s="44">
        <v>0</v>
      </c>
      <c r="E109" s="44">
        <v>0</v>
      </c>
      <c r="F109" s="251">
        <v>0</v>
      </c>
      <c r="G109" s="44">
        <v>0</v>
      </c>
      <c r="H109" s="196"/>
    </row>
    <row r="110" spans="1:8" ht="33.75" x14ac:dyDescent="0.2">
      <c r="A110" s="43">
        <v>2117</v>
      </c>
      <c r="B110" s="41" t="s">
        <v>211</v>
      </c>
      <c r="C110" s="44">
        <v>518869.43</v>
      </c>
      <c r="D110" s="44">
        <v>518869.43</v>
      </c>
      <c r="E110" s="44">
        <v>0</v>
      </c>
      <c r="F110" s="251">
        <v>0</v>
      </c>
      <c r="G110" s="44">
        <v>0</v>
      </c>
      <c r="H110" s="196" t="s">
        <v>1693</v>
      </c>
    </row>
    <row r="111" spans="1:8" x14ac:dyDescent="0.2">
      <c r="A111" s="43">
        <v>2118</v>
      </c>
      <c r="B111" s="41" t="s">
        <v>212</v>
      </c>
      <c r="C111" s="44">
        <v>0</v>
      </c>
      <c r="D111" s="44">
        <v>0</v>
      </c>
      <c r="E111" s="44">
        <v>0</v>
      </c>
      <c r="F111" s="251">
        <v>0</v>
      </c>
      <c r="G111" s="44">
        <v>0</v>
      </c>
      <c r="H111" s="196"/>
    </row>
    <row r="112" spans="1:8" x14ac:dyDescent="0.2">
      <c r="A112" s="43">
        <v>2119</v>
      </c>
      <c r="B112" s="41" t="s">
        <v>213</v>
      </c>
      <c r="C112" s="44">
        <v>0</v>
      </c>
      <c r="D112" s="44">
        <v>0</v>
      </c>
      <c r="E112" s="44">
        <v>0</v>
      </c>
      <c r="F112" s="251">
        <v>0</v>
      </c>
      <c r="G112" s="44">
        <v>0</v>
      </c>
      <c r="H112" s="196"/>
    </row>
    <row r="113" spans="1:8" x14ac:dyDescent="0.2">
      <c r="A113" s="43">
        <v>2120</v>
      </c>
      <c r="B113" s="41" t="s">
        <v>214</v>
      </c>
      <c r="C113" s="44">
        <v>0</v>
      </c>
      <c r="D113" s="44">
        <v>0</v>
      </c>
      <c r="E113" s="44">
        <v>0</v>
      </c>
      <c r="F113" s="251">
        <v>0</v>
      </c>
      <c r="G113" s="44">
        <v>0</v>
      </c>
      <c r="H113" s="196"/>
    </row>
    <row r="114" spans="1:8" x14ac:dyDescent="0.2">
      <c r="A114" s="43">
        <v>2121</v>
      </c>
      <c r="B114" s="41" t="s">
        <v>215</v>
      </c>
      <c r="C114" s="44">
        <v>0</v>
      </c>
      <c r="D114" s="44">
        <v>0</v>
      </c>
      <c r="E114" s="44">
        <v>0</v>
      </c>
      <c r="F114" s="251">
        <v>0</v>
      </c>
      <c r="G114" s="44">
        <v>0</v>
      </c>
      <c r="H114" s="196"/>
    </row>
    <row r="115" spans="1:8" x14ac:dyDescent="0.2">
      <c r="A115" s="43">
        <v>2122</v>
      </c>
      <c r="B115" s="41" t="s">
        <v>216</v>
      </c>
      <c r="C115" s="44">
        <v>0</v>
      </c>
      <c r="D115" s="44">
        <v>0</v>
      </c>
      <c r="E115" s="44">
        <v>0</v>
      </c>
      <c r="F115" s="251">
        <v>0</v>
      </c>
      <c r="G115" s="44">
        <v>0</v>
      </c>
      <c r="H115" s="196"/>
    </row>
    <row r="116" spans="1:8" x14ac:dyDescent="0.2">
      <c r="A116" s="43">
        <v>2129</v>
      </c>
      <c r="B116" s="41" t="s">
        <v>217</v>
      </c>
      <c r="C116" s="44">
        <v>0</v>
      </c>
      <c r="D116" s="44">
        <v>0</v>
      </c>
      <c r="E116" s="44">
        <v>0</v>
      </c>
      <c r="F116" s="251">
        <v>0</v>
      </c>
      <c r="G116" s="44">
        <v>0</v>
      </c>
      <c r="H116" s="196"/>
    </row>
    <row r="118" spans="1:8" x14ac:dyDescent="0.2">
      <c r="A118" s="40" t="s">
        <v>218</v>
      </c>
      <c r="B118" s="40"/>
      <c r="C118" s="40"/>
      <c r="D118" s="40"/>
      <c r="E118" s="40"/>
      <c r="F118" s="40"/>
      <c r="G118" s="40"/>
      <c r="H118" s="40"/>
    </row>
    <row r="119" spans="1:8" x14ac:dyDescent="0.2">
      <c r="A119" s="42" t="s">
        <v>105</v>
      </c>
      <c r="B119" s="42" t="s">
        <v>106</v>
      </c>
      <c r="C119" s="42" t="s">
        <v>107</v>
      </c>
      <c r="D119" s="42" t="s">
        <v>219</v>
      </c>
      <c r="E119" s="42" t="s">
        <v>122</v>
      </c>
      <c r="F119" s="42"/>
      <c r="G119" s="42"/>
      <c r="H119" s="42"/>
    </row>
    <row r="120" spans="1:8" x14ac:dyDescent="0.2">
      <c r="A120" s="43">
        <v>2160</v>
      </c>
      <c r="B120" s="41" t="s">
        <v>220</v>
      </c>
      <c r="C120" s="44">
        <v>0</v>
      </c>
      <c r="F120" s="196"/>
      <c r="H120" s="196"/>
    </row>
    <row r="121" spans="1:8" x14ac:dyDescent="0.2">
      <c r="A121" s="43">
        <v>2161</v>
      </c>
      <c r="B121" s="41" t="s">
        <v>221</v>
      </c>
      <c r="C121" s="44">
        <v>0</v>
      </c>
      <c r="F121" s="196"/>
      <c r="H121" s="196"/>
    </row>
    <row r="122" spans="1:8" x14ac:dyDescent="0.2">
      <c r="A122" s="43">
        <v>2162</v>
      </c>
      <c r="B122" s="41" t="s">
        <v>222</v>
      </c>
      <c r="C122" s="44">
        <v>0</v>
      </c>
      <c r="F122" s="196"/>
      <c r="H122" s="196"/>
    </row>
    <row r="123" spans="1:8" x14ac:dyDescent="0.2">
      <c r="A123" s="43">
        <v>2163</v>
      </c>
      <c r="B123" s="41" t="s">
        <v>223</v>
      </c>
      <c r="C123" s="44">
        <v>0</v>
      </c>
      <c r="F123" s="196"/>
      <c r="H123" s="196"/>
    </row>
    <row r="124" spans="1:8" x14ac:dyDescent="0.2">
      <c r="A124" s="43">
        <v>2164</v>
      </c>
      <c r="B124" s="41" t="s">
        <v>224</v>
      </c>
      <c r="C124" s="44">
        <v>0</v>
      </c>
      <c r="F124" s="196"/>
      <c r="H124" s="196"/>
    </row>
    <row r="125" spans="1:8" x14ac:dyDescent="0.2">
      <c r="A125" s="43">
        <v>2165</v>
      </c>
      <c r="B125" s="41" t="s">
        <v>225</v>
      </c>
      <c r="C125" s="44">
        <v>0</v>
      </c>
      <c r="F125" s="196"/>
      <c r="H125" s="196"/>
    </row>
    <row r="126" spans="1:8" x14ac:dyDescent="0.2">
      <c r="A126" s="43">
        <v>2166</v>
      </c>
      <c r="B126" s="41" t="s">
        <v>226</v>
      </c>
      <c r="C126" s="44">
        <v>0</v>
      </c>
      <c r="F126" s="196"/>
      <c r="H126" s="196"/>
    </row>
    <row r="127" spans="1:8" x14ac:dyDescent="0.2">
      <c r="A127" s="43">
        <v>2250</v>
      </c>
      <c r="B127" s="41" t="s">
        <v>227</v>
      </c>
      <c r="C127" s="44">
        <v>0</v>
      </c>
      <c r="F127" s="196"/>
      <c r="H127" s="196"/>
    </row>
    <row r="128" spans="1:8" x14ac:dyDescent="0.2">
      <c r="A128" s="43">
        <v>2251</v>
      </c>
      <c r="B128" s="41" t="s">
        <v>228</v>
      </c>
      <c r="C128" s="44">
        <v>0</v>
      </c>
      <c r="F128" s="196"/>
      <c r="H128" s="196"/>
    </row>
    <row r="129" spans="1:8" x14ac:dyDescent="0.2">
      <c r="A129" s="43">
        <v>2252</v>
      </c>
      <c r="B129" s="41" t="s">
        <v>229</v>
      </c>
      <c r="C129" s="44">
        <v>0</v>
      </c>
      <c r="F129" s="196"/>
      <c r="H129" s="196"/>
    </row>
    <row r="130" spans="1:8" x14ac:dyDescent="0.2">
      <c r="A130" s="43">
        <v>2253</v>
      </c>
      <c r="B130" s="41" t="s">
        <v>230</v>
      </c>
      <c r="C130" s="44">
        <v>0</v>
      </c>
      <c r="F130" s="196"/>
      <c r="H130" s="196"/>
    </row>
    <row r="131" spans="1:8" x14ac:dyDescent="0.2">
      <c r="A131" s="43">
        <v>2254</v>
      </c>
      <c r="B131" s="41" t="s">
        <v>231</v>
      </c>
      <c r="C131" s="44">
        <v>0</v>
      </c>
      <c r="F131" s="196"/>
      <c r="H131" s="196"/>
    </row>
    <row r="132" spans="1:8" x14ac:dyDescent="0.2">
      <c r="A132" s="43">
        <v>2255</v>
      </c>
      <c r="B132" s="41" t="s">
        <v>232</v>
      </c>
      <c r="C132" s="44">
        <v>0</v>
      </c>
      <c r="F132" s="196"/>
      <c r="H132" s="196"/>
    </row>
    <row r="133" spans="1:8" x14ac:dyDescent="0.2">
      <c r="A133" s="43">
        <v>2256</v>
      </c>
      <c r="B133" s="41" t="s">
        <v>233</v>
      </c>
      <c r="C133" s="44">
        <v>0</v>
      </c>
      <c r="F133" s="196"/>
      <c r="H133" s="196"/>
    </row>
    <row r="135" spans="1:8" x14ac:dyDescent="0.2">
      <c r="A135" s="40" t="s">
        <v>234</v>
      </c>
      <c r="B135" s="40"/>
      <c r="C135" s="40"/>
      <c r="D135" s="40"/>
      <c r="E135" s="40"/>
      <c r="F135" s="40"/>
      <c r="G135" s="40"/>
      <c r="H135" s="40"/>
    </row>
    <row r="136" spans="1:8" x14ac:dyDescent="0.2">
      <c r="A136" s="47" t="s">
        <v>105</v>
      </c>
      <c r="B136" s="47" t="s">
        <v>106</v>
      </c>
      <c r="C136" s="47" t="s">
        <v>107</v>
      </c>
      <c r="D136" s="47" t="s">
        <v>219</v>
      </c>
      <c r="E136" s="47" t="s">
        <v>122</v>
      </c>
      <c r="F136" s="47"/>
      <c r="G136" s="47"/>
      <c r="H136" s="47"/>
    </row>
    <row r="137" spans="1:8" x14ac:dyDescent="0.2">
      <c r="A137" s="43">
        <v>2159</v>
      </c>
      <c r="B137" s="41" t="s">
        <v>235</v>
      </c>
      <c r="C137" s="44">
        <v>0</v>
      </c>
    </row>
    <row r="138" spans="1:8" x14ac:dyDescent="0.2">
      <c r="A138" s="43">
        <v>2199</v>
      </c>
      <c r="B138" s="41" t="s">
        <v>236</v>
      </c>
      <c r="C138" s="44">
        <v>0</v>
      </c>
    </row>
    <row r="139" spans="1:8" x14ac:dyDescent="0.2">
      <c r="A139" s="43">
        <v>2240</v>
      </c>
      <c r="B139" s="41" t="s">
        <v>237</v>
      </c>
      <c r="C139" s="44">
        <v>0</v>
      </c>
    </row>
    <row r="140" spans="1:8" x14ac:dyDescent="0.2">
      <c r="A140" s="43">
        <v>2241</v>
      </c>
      <c r="B140" s="41" t="s">
        <v>238</v>
      </c>
      <c r="C140" s="44">
        <v>0</v>
      </c>
    </row>
    <row r="141" spans="1:8" x14ac:dyDescent="0.2">
      <c r="A141" s="43">
        <v>2242</v>
      </c>
      <c r="B141" s="41" t="s">
        <v>239</v>
      </c>
      <c r="C141" s="44">
        <v>0</v>
      </c>
    </row>
    <row r="142" spans="1:8" x14ac:dyDescent="0.2">
      <c r="A142" s="43">
        <v>2249</v>
      </c>
      <c r="B142" s="41" t="s">
        <v>240</v>
      </c>
      <c r="C142" s="44">
        <v>0</v>
      </c>
    </row>
  </sheetData>
  <mergeCells count="3">
    <mergeCell ref="A1:F1"/>
    <mergeCell ref="A2:F2"/>
    <mergeCell ref="A3:F3"/>
  </mergeCells>
  <pageMargins left="0.70866141732283472" right="0.70866141732283472" top="0.74803149606299213" bottom="0.74803149606299213" header="0.31496062992125984" footer="0.31496062992125984"/>
  <pageSetup paperSize="9" scale="67"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16384" width="9.140625" style="41"/>
  </cols>
  <sheetData>
    <row r="1" spans="1:5" s="48" customFormat="1" x14ac:dyDescent="0.25">
      <c r="A1" s="809" t="s">
        <v>1694</v>
      </c>
      <c r="B1" s="809"/>
      <c r="C1" s="809"/>
      <c r="D1" s="36" t="s">
        <v>98</v>
      </c>
      <c r="E1" s="37">
        <v>2020</v>
      </c>
    </row>
    <row r="2" spans="1:5" s="38" customFormat="1" x14ac:dyDescent="0.25">
      <c r="A2" s="809" t="s">
        <v>242</v>
      </c>
      <c r="B2" s="809"/>
      <c r="C2" s="809"/>
      <c r="D2" s="36" t="s">
        <v>100</v>
      </c>
      <c r="E2" s="37" t="s">
        <v>1641</v>
      </c>
    </row>
    <row r="3" spans="1:5" s="38" customFormat="1" x14ac:dyDescent="0.25">
      <c r="A3" s="809" t="s">
        <v>582</v>
      </c>
      <c r="B3" s="809"/>
      <c r="C3" s="809"/>
      <c r="D3" s="36" t="s">
        <v>102</v>
      </c>
      <c r="E3" s="37">
        <v>1</v>
      </c>
    </row>
    <row r="4" spans="1:5" x14ac:dyDescent="0.2">
      <c r="A4" s="39" t="s">
        <v>103</v>
      </c>
      <c r="B4" s="40"/>
      <c r="C4" s="40"/>
      <c r="D4" s="40"/>
      <c r="E4" s="40"/>
    </row>
    <row r="6" spans="1:5" x14ac:dyDescent="0.2">
      <c r="A6" s="49" t="s">
        <v>243</v>
      </c>
      <c r="B6" s="49"/>
      <c r="C6" s="49"/>
      <c r="D6" s="49"/>
      <c r="E6" s="49"/>
    </row>
    <row r="7" spans="1:5" x14ac:dyDescent="0.2">
      <c r="A7" s="50" t="s">
        <v>105</v>
      </c>
      <c r="B7" s="50" t="s">
        <v>106</v>
      </c>
      <c r="C7" s="50" t="s">
        <v>107</v>
      </c>
      <c r="D7" s="50" t="s">
        <v>244</v>
      </c>
      <c r="E7" s="50"/>
    </row>
    <row r="8" spans="1:5" x14ac:dyDescent="0.2">
      <c r="A8" s="51">
        <v>4100</v>
      </c>
      <c r="B8" s="52" t="s">
        <v>245</v>
      </c>
      <c r="C8" s="53">
        <v>161880.25</v>
      </c>
      <c r="D8" s="55"/>
      <c r="E8" s="54"/>
    </row>
    <row r="9" spans="1:5" x14ac:dyDescent="0.2">
      <c r="A9" s="51">
        <v>4110</v>
      </c>
      <c r="B9" s="52" t="s">
        <v>246</v>
      </c>
      <c r="C9" s="53">
        <v>0</v>
      </c>
      <c r="D9" s="55"/>
      <c r="E9" s="54"/>
    </row>
    <row r="10" spans="1:5" x14ac:dyDescent="0.2">
      <c r="A10" s="51">
        <v>4111</v>
      </c>
      <c r="B10" s="52" t="s">
        <v>247</v>
      </c>
      <c r="C10" s="53">
        <v>0</v>
      </c>
      <c r="D10" s="55"/>
      <c r="E10" s="54"/>
    </row>
    <row r="11" spans="1:5" x14ac:dyDescent="0.2">
      <c r="A11" s="51">
        <v>4112</v>
      </c>
      <c r="B11" s="52" t="s">
        <v>248</v>
      </c>
      <c r="C11" s="53">
        <v>0</v>
      </c>
      <c r="D11" s="55"/>
      <c r="E11" s="54"/>
    </row>
    <row r="12" spans="1:5" x14ac:dyDescent="0.2">
      <c r="A12" s="51">
        <v>4113</v>
      </c>
      <c r="B12" s="52" t="s">
        <v>249</v>
      </c>
      <c r="C12" s="53">
        <v>0</v>
      </c>
      <c r="D12" s="55"/>
      <c r="E12" s="54"/>
    </row>
    <row r="13" spans="1:5" x14ac:dyDescent="0.2">
      <c r="A13" s="51">
        <v>4114</v>
      </c>
      <c r="B13" s="52" t="s">
        <v>250</v>
      </c>
      <c r="C13" s="53">
        <v>0</v>
      </c>
      <c r="D13" s="55"/>
      <c r="E13" s="54"/>
    </row>
    <row r="14" spans="1:5" x14ac:dyDescent="0.2">
      <c r="A14" s="51">
        <v>4115</v>
      </c>
      <c r="B14" s="52" t="s">
        <v>251</v>
      </c>
      <c r="C14" s="53">
        <v>0</v>
      </c>
      <c r="D14" s="55"/>
      <c r="E14" s="54"/>
    </row>
    <row r="15" spans="1:5" x14ac:dyDescent="0.2">
      <c r="A15" s="51">
        <v>4116</v>
      </c>
      <c r="B15" s="52" t="s">
        <v>252</v>
      </c>
      <c r="C15" s="53">
        <v>0</v>
      </c>
      <c r="D15" s="55"/>
      <c r="E15" s="54"/>
    </row>
    <row r="16" spans="1:5" x14ac:dyDescent="0.2">
      <c r="A16" s="51">
        <v>4117</v>
      </c>
      <c r="B16" s="52" t="s">
        <v>253</v>
      </c>
      <c r="C16" s="53">
        <v>0</v>
      </c>
      <c r="D16" s="55"/>
      <c r="E16" s="54"/>
    </row>
    <row r="17" spans="1:5" ht="22.5" x14ac:dyDescent="0.2">
      <c r="A17" s="51">
        <v>4118</v>
      </c>
      <c r="B17" s="55" t="s">
        <v>254</v>
      </c>
      <c r="C17" s="53">
        <v>0</v>
      </c>
      <c r="D17" s="55"/>
      <c r="E17" s="54"/>
    </row>
    <row r="18" spans="1:5" x14ac:dyDescent="0.2">
      <c r="A18" s="51">
        <v>4119</v>
      </c>
      <c r="B18" s="52" t="s">
        <v>255</v>
      </c>
      <c r="C18" s="53">
        <v>0</v>
      </c>
      <c r="D18" s="55"/>
      <c r="E18" s="54"/>
    </row>
    <row r="19" spans="1:5" x14ac:dyDescent="0.2">
      <c r="A19" s="51">
        <v>4120</v>
      </c>
      <c r="B19" s="52" t="s">
        <v>256</v>
      </c>
      <c r="C19" s="53">
        <v>0</v>
      </c>
      <c r="D19" s="55"/>
      <c r="E19" s="54"/>
    </row>
    <row r="20" spans="1:5" x14ac:dyDescent="0.2">
      <c r="A20" s="51">
        <v>4121</v>
      </c>
      <c r="B20" s="52" t="s">
        <v>257</v>
      </c>
      <c r="C20" s="53">
        <v>0</v>
      </c>
      <c r="D20" s="55"/>
      <c r="E20" s="54"/>
    </row>
    <row r="21" spans="1:5" x14ac:dyDescent="0.2">
      <c r="A21" s="51">
        <v>4122</v>
      </c>
      <c r="B21" s="52" t="s">
        <v>258</v>
      </c>
      <c r="C21" s="53">
        <v>0</v>
      </c>
      <c r="D21" s="55"/>
      <c r="E21" s="54"/>
    </row>
    <row r="22" spans="1:5" x14ac:dyDescent="0.2">
      <c r="A22" s="51">
        <v>4123</v>
      </c>
      <c r="B22" s="52" t="s">
        <v>259</v>
      </c>
      <c r="C22" s="53">
        <v>0</v>
      </c>
      <c r="D22" s="55"/>
      <c r="E22" s="54"/>
    </row>
    <row r="23" spans="1:5" x14ac:dyDescent="0.2">
      <c r="A23" s="51">
        <v>4124</v>
      </c>
      <c r="B23" s="52" t="s">
        <v>260</v>
      </c>
      <c r="C23" s="53">
        <v>0</v>
      </c>
      <c r="D23" s="55"/>
      <c r="E23" s="54"/>
    </row>
    <row r="24" spans="1:5" x14ac:dyDescent="0.2">
      <c r="A24" s="51">
        <v>4129</v>
      </c>
      <c r="B24" s="52" t="s">
        <v>261</v>
      </c>
      <c r="C24" s="53">
        <v>0</v>
      </c>
      <c r="D24" s="55"/>
      <c r="E24" s="54"/>
    </row>
    <row r="25" spans="1:5" x14ac:dyDescent="0.2">
      <c r="A25" s="51">
        <v>4130</v>
      </c>
      <c r="B25" s="52" t="s">
        <v>262</v>
      </c>
      <c r="C25" s="53">
        <v>0</v>
      </c>
      <c r="D25" s="55"/>
      <c r="E25" s="54"/>
    </row>
    <row r="26" spans="1:5" x14ac:dyDescent="0.2">
      <c r="A26" s="51">
        <v>4131</v>
      </c>
      <c r="B26" s="52" t="s">
        <v>263</v>
      </c>
      <c r="C26" s="53">
        <v>0</v>
      </c>
      <c r="D26" s="55"/>
      <c r="E26" s="54"/>
    </row>
    <row r="27" spans="1:5" ht="22.5" x14ac:dyDescent="0.2">
      <c r="A27" s="51">
        <v>4132</v>
      </c>
      <c r="B27" s="55" t="s">
        <v>264</v>
      </c>
      <c r="C27" s="53">
        <v>0</v>
      </c>
      <c r="D27" s="55"/>
      <c r="E27" s="54"/>
    </row>
    <row r="28" spans="1:5" x14ac:dyDescent="0.2">
      <c r="A28" s="51">
        <v>4140</v>
      </c>
      <c r="B28" s="52" t="s">
        <v>265</v>
      </c>
      <c r="C28" s="53">
        <v>0</v>
      </c>
      <c r="D28" s="55"/>
      <c r="E28" s="54"/>
    </row>
    <row r="29" spans="1:5" x14ac:dyDescent="0.2">
      <c r="A29" s="51">
        <v>4141</v>
      </c>
      <c r="B29" s="52" t="s">
        <v>266</v>
      </c>
      <c r="C29" s="53">
        <v>0</v>
      </c>
      <c r="D29" s="55"/>
      <c r="E29" s="54"/>
    </row>
    <row r="30" spans="1:5" x14ac:dyDescent="0.2">
      <c r="A30" s="51">
        <v>4143</v>
      </c>
      <c r="B30" s="52" t="s">
        <v>267</v>
      </c>
      <c r="C30" s="53">
        <v>0</v>
      </c>
      <c r="D30" s="55"/>
      <c r="E30" s="54"/>
    </row>
    <row r="31" spans="1:5" x14ac:dyDescent="0.2">
      <c r="A31" s="51">
        <v>4144</v>
      </c>
      <c r="B31" s="52" t="s">
        <v>268</v>
      </c>
      <c r="C31" s="53">
        <v>0</v>
      </c>
      <c r="D31" s="55"/>
      <c r="E31" s="54"/>
    </row>
    <row r="32" spans="1:5" ht="22.5" x14ac:dyDescent="0.2">
      <c r="A32" s="51">
        <v>4145</v>
      </c>
      <c r="B32" s="55" t="s">
        <v>269</v>
      </c>
      <c r="C32" s="53">
        <v>0</v>
      </c>
      <c r="D32" s="55"/>
      <c r="E32" s="54"/>
    </row>
    <row r="33" spans="1:5" x14ac:dyDescent="0.2">
      <c r="A33" s="51">
        <v>4149</v>
      </c>
      <c r="B33" s="52" t="s">
        <v>270</v>
      </c>
      <c r="C33" s="53">
        <v>0</v>
      </c>
      <c r="D33" s="55"/>
      <c r="E33" s="54"/>
    </row>
    <row r="34" spans="1:5" x14ac:dyDescent="0.2">
      <c r="A34" s="51">
        <v>4150</v>
      </c>
      <c r="B34" s="52" t="s">
        <v>271</v>
      </c>
      <c r="C34" s="53">
        <v>190.17</v>
      </c>
      <c r="D34" s="55" t="s">
        <v>1695</v>
      </c>
      <c r="E34" s="54"/>
    </row>
    <row r="35" spans="1:5" x14ac:dyDescent="0.2">
      <c r="A35" s="51">
        <v>4151</v>
      </c>
      <c r="B35" s="52" t="s">
        <v>271</v>
      </c>
      <c r="C35" s="53">
        <v>190.17</v>
      </c>
      <c r="D35" s="55" t="s">
        <v>1695</v>
      </c>
      <c r="E35" s="54"/>
    </row>
    <row r="36" spans="1:5" ht="22.5" x14ac:dyDescent="0.2">
      <c r="A36" s="51">
        <v>4154</v>
      </c>
      <c r="B36" s="55" t="s">
        <v>272</v>
      </c>
      <c r="C36" s="53">
        <v>0</v>
      </c>
      <c r="D36" s="55"/>
      <c r="E36" s="54"/>
    </row>
    <row r="37" spans="1:5" x14ac:dyDescent="0.2">
      <c r="A37" s="51">
        <v>4160</v>
      </c>
      <c r="B37" s="52" t="s">
        <v>273</v>
      </c>
      <c r="C37" s="53">
        <v>0</v>
      </c>
      <c r="D37" s="55"/>
      <c r="E37" s="54"/>
    </row>
    <row r="38" spans="1:5" x14ac:dyDescent="0.2">
      <c r="A38" s="51">
        <v>4161</v>
      </c>
      <c r="B38" s="52" t="s">
        <v>274</v>
      </c>
      <c r="C38" s="53">
        <v>0</v>
      </c>
      <c r="D38" s="55"/>
      <c r="E38" s="54"/>
    </row>
    <row r="39" spans="1:5" x14ac:dyDescent="0.2">
      <c r="A39" s="51">
        <v>4162</v>
      </c>
      <c r="B39" s="52" t="s">
        <v>275</v>
      </c>
      <c r="C39" s="53">
        <v>0</v>
      </c>
      <c r="D39" s="55"/>
      <c r="E39" s="54"/>
    </row>
    <row r="40" spans="1:5" x14ac:dyDescent="0.2">
      <c r="A40" s="51">
        <v>4163</v>
      </c>
      <c r="B40" s="52" t="s">
        <v>276</v>
      </c>
      <c r="C40" s="53">
        <v>0</v>
      </c>
      <c r="D40" s="55"/>
      <c r="E40" s="54"/>
    </row>
    <row r="41" spans="1:5" x14ac:dyDescent="0.2">
      <c r="A41" s="51">
        <v>4164</v>
      </c>
      <c r="B41" s="52" t="s">
        <v>277</v>
      </c>
      <c r="C41" s="53">
        <v>0</v>
      </c>
      <c r="D41" s="55"/>
      <c r="E41" s="54"/>
    </row>
    <row r="42" spans="1:5" x14ac:dyDescent="0.2">
      <c r="A42" s="51">
        <v>4165</v>
      </c>
      <c r="B42" s="52" t="s">
        <v>278</v>
      </c>
      <c r="C42" s="53">
        <v>0</v>
      </c>
      <c r="D42" s="55"/>
      <c r="E42" s="54"/>
    </row>
    <row r="43" spans="1:5" ht="22.5" x14ac:dyDescent="0.2">
      <c r="A43" s="51">
        <v>4166</v>
      </c>
      <c r="B43" s="55" t="s">
        <v>279</v>
      </c>
      <c r="C43" s="53">
        <v>0</v>
      </c>
      <c r="D43" s="55"/>
      <c r="E43" s="54"/>
    </row>
    <row r="44" spans="1:5" x14ac:dyDescent="0.2">
      <c r="A44" s="51">
        <v>4168</v>
      </c>
      <c r="B44" s="52" t="s">
        <v>280</v>
      </c>
      <c r="C44" s="53">
        <v>0</v>
      </c>
      <c r="D44" s="55"/>
      <c r="E44" s="54"/>
    </row>
    <row r="45" spans="1:5" x14ac:dyDescent="0.2">
      <c r="A45" s="51">
        <v>4169</v>
      </c>
      <c r="B45" s="52" t="s">
        <v>281</v>
      </c>
      <c r="C45" s="53">
        <v>0</v>
      </c>
      <c r="D45" s="55"/>
      <c r="E45" s="54"/>
    </row>
    <row r="46" spans="1:5" ht="33.75" x14ac:dyDescent="0.2">
      <c r="A46" s="51">
        <v>4170</v>
      </c>
      <c r="B46" s="52" t="s">
        <v>282</v>
      </c>
      <c r="C46" s="53">
        <v>161690.07999999999</v>
      </c>
      <c r="D46" s="55" t="s">
        <v>1696</v>
      </c>
      <c r="E46" s="54"/>
    </row>
    <row r="47" spans="1:5" x14ac:dyDescent="0.2">
      <c r="A47" s="51">
        <v>4171</v>
      </c>
      <c r="B47" s="52" t="s">
        <v>283</v>
      </c>
      <c r="C47" s="53">
        <v>0</v>
      </c>
      <c r="D47" s="55"/>
      <c r="E47" s="54"/>
    </row>
    <row r="48" spans="1:5" x14ac:dyDescent="0.2">
      <c r="A48" s="51">
        <v>4172</v>
      </c>
      <c r="B48" s="52" t="s">
        <v>284</v>
      </c>
      <c r="C48" s="53">
        <v>0</v>
      </c>
      <c r="D48" s="55"/>
      <c r="E48" s="54"/>
    </row>
    <row r="49" spans="1:5" ht="33.75" x14ac:dyDescent="0.2">
      <c r="A49" s="51">
        <v>4173</v>
      </c>
      <c r="B49" s="55" t="s">
        <v>285</v>
      </c>
      <c r="C49" s="53">
        <v>161690.07999999999</v>
      </c>
      <c r="D49" s="55" t="s">
        <v>1696</v>
      </c>
      <c r="E49" s="54"/>
    </row>
    <row r="50" spans="1:5" ht="22.5" x14ac:dyDescent="0.2">
      <c r="A50" s="51">
        <v>4174</v>
      </c>
      <c r="B50" s="55" t="s">
        <v>286</v>
      </c>
      <c r="C50" s="53">
        <v>0</v>
      </c>
      <c r="D50" s="55"/>
      <c r="E50" s="54"/>
    </row>
    <row r="51" spans="1:5" ht="22.5" x14ac:dyDescent="0.2">
      <c r="A51" s="51">
        <v>4175</v>
      </c>
      <c r="B51" s="55" t="s">
        <v>287</v>
      </c>
      <c r="C51" s="53">
        <v>0</v>
      </c>
      <c r="D51" s="55"/>
      <c r="E51" s="54"/>
    </row>
    <row r="52" spans="1:5" ht="22.5" x14ac:dyDescent="0.2">
      <c r="A52" s="51">
        <v>4176</v>
      </c>
      <c r="B52" s="55" t="s">
        <v>288</v>
      </c>
      <c r="C52" s="53">
        <v>0</v>
      </c>
      <c r="D52" s="55"/>
      <c r="E52" s="54"/>
    </row>
    <row r="53" spans="1:5" ht="22.5" x14ac:dyDescent="0.2">
      <c r="A53" s="51">
        <v>4177</v>
      </c>
      <c r="B53" s="55" t="s">
        <v>289</v>
      </c>
      <c r="C53" s="53">
        <v>0</v>
      </c>
      <c r="D53" s="55"/>
      <c r="E53" s="54"/>
    </row>
    <row r="54" spans="1:5" ht="22.5" x14ac:dyDescent="0.2">
      <c r="A54" s="51">
        <v>4178</v>
      </c>
      <c r="B54" s="55" t="s">
        <v>290</v>
      </c>
      <c r="C54" s="53">
        <v>0</v>
      </c>
      <c r="D54" s="55"/>
      <c r="E54" s="54"/>
    </row>
    <row r="55" spans="1:5" x14ac:dyDescent="0.2">
      <c r="A55" s="51"/>
      <c r="B55" s="55"/>
      <c r="C55" s="53"/>
      <c r="D55" s="52"/>
      <c r="E55" s="54"/>
    </row>
    <row r="56" spans="1:5" x14ac:dyDescent="0.2">
      <c r="A56" s="49" t="s">
        <v>291</v>
      </c>
      <c r="B56" s="49"/>
      <c r="C56" s="49"/>
      <c r="D56" s="49"/>
      <c r="E56" s="49"/>
    </row>
    <row r="57" spans="1:5" x14ac:dyDescent="0.2">
      <c r="A57" s="50" t="s">
        <v>105</v>
      </c>
      <c r="B57" s="50" t="s">
        <v>106</v>
      </c>
      <c r="C57" s="50" t="s">
        <v>107</v>
      </c>
      <c r="D57" s="50" t="s">
        <v>244</v>
      </c>
      <c r="E57" s="50"/>
    </row>
    <row r="58" spans="1:5" ht="33.75" x14ac:dyDescent="0.2">
      <c r="A58" s="51">
        <v>4200</v>
      </c>
      <c r="B58" s="55" t="s">
        <v>292</v>
      </c>
      <c r="C58" s="53">
        <v>29341817.34</v>
      </c>
      <c r="D58" s="55" t="s">
        <v>1697</v>
      </c>
      <c r="E58" s="54"/>
    </row>
    <row r="59" spans="1:5" ht="22.5" x14ac:dyDescent="0.2">
      <c r="A59" s="51">
        <v>4210</v>
      </c>
      <c r="B59" s="55" t="s">
        <v>293</v>
      </c>
      <c r="C59" s="53">
        <v>0</v>
      </c>
      <c r="D59" s="55"/>
      <c r="E59" s="54"/>
    </row>
    <row r="60" spans="1:5" x14ac:dyDescent="0.2">
      <c r="A60" s="51">
        <v>4211</v>
      </c>
      <c r="B60" s="52" t="s">
        <v>294</v>
      </c>
      <c r="C60" s="53">
        <v>0</v>
      </c>
      <c r="D60" s="55"/>
      <c r="E60" s="54"/>
    </row>
    <row r="61" spans="1:5" x14ac:dyDescent="0.2">
      <c r="A61" s="51">
        <v>4212</v>
      </c>
      <c r="B61" s="52" t="s">
        <v>295</v>
      </c>
      <c r="C61" s="53">
        <v>0</v>
      </c>
      <c r="D61" s="55"/>
      <c r="E61" s="54"/>
    </row>
    <row r="62" spans="1:5" x14ac:dyDescent="0.2">
      <c r="A62" s="51">
        <v>4213</v>
      </c>
      <c r="B62" s="52" t="s">
        <v>296</v>
      </c>
      <c r="C62" s="53">
        <v>0</v>
      </c>
      <c r="D62" s="55"/>
      <c r="E62" s="54"/>
    </row>
    <row r="63" spans="1:5" x14ac:dyDescent="0.2">
      <c r="A63" s="51">
        <v>4214</v>
      </c>
      <c r="B63" s="52" t="s">
        <v>297</v>
      </c>
      <c r="C63" s="53">
        <v>0</v>
      </c>
      <c r="D63" s="55"/>
      <c r="E63" s="54"/>
    </row>
    <row r="64" spans="1:5" x14ac:dyDescent="0.2">
      <c r="A64" s="51">
        <v>4215</v>
      </c>
      <c r="B64" s="52" t="s">
        <v>298</v>
      </c>
      <c r="C64" s="53">
        <v>0</v>
      </c>
      <c r="D64" s="55"/>
      <c r="E64" s="54"/>
    </row>
    <row r="65" spans="1:5" ht="33.75" x14ac:dyDescent="0.2">
      <c r="A65" s="51">
        <v>4220</v>
      </c>
      <c r="B65" s="52" t="s">
        <v>299</v>
      </c>
      <c r="C65" s="53">
        <v>29341817.34</v>
      </c>
      <c r="D65" s="55" t="s">
        <v>1698</v>
      </c>
      <c r="E65" s="54"/>
    </row>
    <row r="66" spans="1:5" ht="22.5" x14ac:dyDescent="0.2">
      <c r="A66" s="51">
        <v>4221</v>
      </c>
      <c r="B66" s="52" t="s">
        <v>300</v>
      </c>
      <c r="C66" s="53">
        <v>21147260.66</v>
      </c>
      <c r="D66" s="55" t="s">
        <v>1699</v>
      </c>
      <c r="E66" s="54"/>
    </row>
    <row r="67" spans="1:5" ht="22.5" x14ac:dyDescent="0.2">
      <c r="A67" s="51">
        <v>4223</v>
      </c>
      <c r="B67" s="52" t="s">
        <v>301</v>
      </c>
      <c r="C67" s="53">
        <v>8194556.6799999997</v>
      </c>
      <c r="D67" s="55" t="s">
        <v>1700</v>
      </c>
      <c r="E67" s="54"/>
    </row>
    <row r="68" spans="1:5" x14ac:dyDescent="0.2">
      <c r="A68" s="51">
        <v>4225</v>
      </c>
      <c r="B68" s="52" t="s">
        <v>302</v>
      </c>
      <c r="C68" s="53">
        <v>0</v>
      </c>
      <c r="D68" s="55"/>
      <c r="E68" s="54"/>
    </row>
    <row r="69" spans="1:5" x14ac:dyDescent="0.2">
      <c r="A69" s="51">
        <v>4227</v>
      </c>
      <c r="B69" s="52" t="s">
        <v>303</v>
      </c>
      <c r="C69" s="53">
        <v>0</v>
      </c>
      <c r="D69" s="55"/>
      <c r="E69" s="54"/>
    </row>
    <row r="70" spans="1:5" x14ac:dyDescent="0.2">
      <c r="A70" s="54"/>
      <c r="B70" s="54"/>
      <c r="C70" s="54"/>
      <c r="D70" s="54"/>
      <c r="E70" s="54"/>
    </row>
    <row r="71" spans="1:5" x14ac:dyDescent="0.2">
      <c r="A71" s="49" t="s">
        <v>304</v>
      </c>
      <c r="B71" s="49"/>
      <c r="C71" s="49"/>
      <c r="D71" s="49"/>
      <c r="E71" s="49"/>
    </row>
    <row r="72" spans="1:5" x14ac:dyDescent="0.2">
      <c r="A72" s="50" t="s">
        <v>105</v>
      </c>
      <c r="B72" s="50" t="s">
        <v>106</v>
      </c>
      <c r="C72" s="50" t="s">
        <v>107</v>
      </c>
      <c r="D72" s="50" t="s">
        <v>219</v>
      </c>
      <c r="E72" s="50" t="s">
        <v>122</v>
      </c>
    </row>
    <row r="73" spans="1:5" ht="56.25" x14ac:dyDescent="0.2">
      <c r="A73" s="56">
        <v>4300</v>
      </c>
      <c r="B73" s="52" t="s">
        <v>305</v>
      </c>
      <c r="C73" s="53">
        <v>1073529.26</v>
      </c>
      <c r="D73" s="41" t="s">
        <v>1701</v>
      </c>
      <c r="E73" s="196" t="s">
        <v>1702</v>
      </c>
    </row>
    <row r="74" spans="1:5" ht="56.25" x14ac:dyDescent="0.2">
      <c r="A74" s="56">
        <v>4310</v>
      </c>
      <c r="B74" s="52" t="s">
        <v>306</v>
      </c>
      <c r="C74" s="53">
        <v>1073529.26</v>
      </c>
      <c r="D74" s="41" t="s">
        <v>1701</v>
      </c>
      <c r="E74" s="196" t="s">
        <v>1702</v>
      </c>
    </row>
    <row r="75" spans="1:5" x14ac:dyDescent="0.2">
      <c r="A75" s="56">
        <v>4311</v>
      </c>
      <c r="B75" s="52" t="s">
        <v>307</v>
      </c>
      <c r="C75" s="53">
        <v>0</v>
      </c>
      <c r="D75" s="52"/>
      <c r="E75" s="52"/>
    </row>
    <row r="76" spans="1:5" ht="56.25" x14ac:dyDescent="0.2">
      <c r="A76" s="56">
        <v>4319</v>
      </c>
      <c r="B76" s="52" t="s">
        <v>308</v>
      </c>
      <c r="C76" s="53">
        <v>1073529.26</v>
      </c>
      <c r="D76" s="41" t="s">
        <v>1701</v>
      </c>
      <c r="E76" s="196" t="s">
        <v>1702</v>
      </c>
    </row>
    <row r="77" spans="1:5" x14ac:dyDescent="0.2">
      <c r="A77" s="56">
        <v>4320</v>
      </c>
      <c r="B77" s="52" t="s">
        <v>309</v>
      </c>
      <c r="C77" s="53">
        <v>0</v>
      </c>
      <c r="D77" s="55"/>
      <c r="E77" s="52"/>
    </row>
    <row r="78" spans="1:5" x14ac:dyDescent="0.2">
      <c r="A78" s="56">
        <v>4321</v>
      </c>
      <c r="B78" s="52" t="s">
        <v>310</v>
      </c>
      <c r="C78" s="53">
        <v>0</v>
      </c>
      <c r="D78" s="55"/>
      <c r="E78" s="52"/>
    </row>
    <row r="79" spans="1:5" x14ac:dyDescent="0.2">
      <c r="A79" s="56">
        <v>4322</v>
      </c>
      <c r="B79" s="52" t="s">
        <v>311</v>
      </c>
      <c r="C79" s="53">
        <v>0</v>
      </c>
      <c r="D79" s="55"/>
      <c r="E79" s="52"/>
    </row>
    <row r="80" spans="1:5" x14ac:dyDescent="0.2">
      <c r="A80" s="56">
        <v>4323</v>
      </c>
      <c r="B80" s="52" t="s">
        <v>312</v>
      </c>
      <c r="C80" s="53">
        <v>0</v>
      </c>
      <c r="D80" s="55"/>
      <c r="E80" s="52"/>
    </row>
    <row r="81" spans="1:5" x14ac:dyDescent="0.2">
      <c r="A81" s="56">
        <v>4324</v>
      </c>
      <c r="B81" s="52" t="s">
        <v>313</v>
      </c>
      <c r="C81" s="53">
        <v>0</v>
      </c>
      <c r="D81" s="55"/>
      <c r="E81" s="52"/>
    </row>
    <row r="82" spans="1:5" x14ac:dyDescent="0.2">
      <c r="A82" s="56">
        <v>4325</v>
      </c>
      <c r="B82" s="52" t="s">
        <v>314</v>
      </c>
      <c r="C82" s="53">
        <v>0</v>
      </c>
      <c r="D82" s="55"/>
      <c r="E82" s="52"/>
    </row>
    <row r="83" spans="1:5" x14ac:dyDescent="0.2">
      <c r="A83" s="56">
        <v>4330</v>
      </c>
      <c r="B83" s="52" t="s">
        <v>315</v>
      </c>
      <c r="C83" s="53">
        <v>0</v>
      </c>
      <c r="D83" s="55"/>
      <c r="E83" s="52"/>
    </row>
    <row r="84" spans="1:5" x14ac:dyDescent="0.2">
      <c r="A84" s="56">
        <v>4331</v>
      </c>
      <c r="B84" s="52" t="s">
        <v>315</v>
      </c>
      <c r="C84" s="53">
        <v>0</v>
      </c>
      <c r="D84" s="55"/>
      <c r="E84" s="52"/>
    </row>
    <row r="85" spans="1:5" x14ac:dyDescent="0.2">
      <c r="A85" s="56">
        <v>4340</v>
      </c>
      <c r="B85" s="52" t="s">
        <v>316</v>
      </c>
      <c r="C85" s="53">
        <v>0</v>
      </c>
      <c r="D85" s="55"/>
      <c r="E85" s="52"/>
    </row>
    <row r="86" spans="1:5" x14ac:dyDescent="0.2">
      <c r="A86" s="56">
        <v>4341</v>
      </c>
      <c r="B86" s="52" t="s">
        <v>316</v>
      </c>
      <c r="C86" s="53">
        <v>0</v>
      </c>
      <c r="D86" s="55"/>
      <c r="E86" s="52"/>
    </row>
    <row r="87" spans="1:5" x14ac:dyDescent="0.2">
      <c r="A87" s="56">
        <v>4390</v>
      </c>
      <c r="B87" s="52" t="s">
        <v>317</v>
      </c>
      <c r="C87" s="53">
        <v>0</v>
      </c>
      <c r="D87" s="55"/>
      <c r="E87" s="52"/>
    </row>
    <row r="88" spans="1:5" x14ac:dyDescent="0.2">
      <c r="A88" s="56">
        <v>4392</v>
      </c>
      <c r="B88" s="52" t="s">
        <v>318</v>
      </c>
      <c r="C88" s="53">
        <v>0</v>
      </c>
      <c r="D88" s="55"/>
      <c r="E88" s="52"/>
    </row>
    <row r="89" spans="1:5" x14ac:dyDescent="0.2">
      <c r="A89" s="56">
        <v>4393</v>
      </c>
      <c r="B89" s="52" t="s">
        <v>319</v>
      </c>
      <c r="C89" s="53">
        <v>0</v>
      </c>
      <c r="D89" s="55"/>
      <c r="E89" s="52"/>
    </row>
    <row r="90" spans="1:5" x14ac:dyDescent="0.2">
      <c r="A90" s="56">
        <v>4394</v>
      </c>
      <c r="B90" s="52" t="s">
        <v>320</v>
      </c>
      <c r="C90" s="53">
        <v>0</v>
      </c>
      <c r="D90" s="55"/>
      <c r="E90" s="52"/>
    </row>
    <row r="91" spans="1:5" x14ac:dyDescent="0.2">
      <c r="A91" s="56">
        <v>4395</v>
      </c>
      <c r="B91" s="52" t="s">
        <v>321</v>
      </c>
      <c r="C91" s="53">
        <v>0</v>
      </c>
      <c r="D91" s="55"/>
      <c r="E91" s="52"/>
    </row>
    <row r="92" spans="1:5" x14ac:dyDescent="0.2">
      <c r="A92" s="56">
        <v>4396</v>
      </c>
      <c r="B92" s="52" t="s">
        <v>322</v>
      </c>
      <c r="C92" s="53">
        <v>0</v>
      </c>
      <c r="D92" s="55"/>
      <c r="E92" s="52"/>
    </row>
    <row r="93" spans="1:5" x14ac:dyDescent="0.2">
      <c r="A93" s="56">
        <v>4397</v>
      </c>
      <c r="B93" s="52" t="s">
        <v>323</v>
      </c>
      <c r="C93" s="53">
        <v>0</v>
      </c>
      <c r="D93" s="55"/>
      <c r="E93" s="52"/>
    </row>
    <row r="94" spans="1:5" x14ac:dyDescent="0.2">
      <c r="A94" s="56">
        <v>4399</v>
      </c>
      <c r="B94" s="52" t="s">
        <v>317</v>
      </c>
      <c r="C94" s="53">
        <v>0</v>
      </c>
      <c r="D94" s="55"/>
      <c r="E94" s="52"/>
    </row>
    <row r="95" spans="1:5" x14ac:dyDescent="0.2">
      <c r="A95" s="54"/>
      <c r="B95" s="54"/>
      <c r="C95" s="54"/>
      <c r="D95" s="54"/>
      <c r="E95" s="54"/>
    </row>
    <row r="96" spans="1:5" x14ac:dyDescent="0.2">
      <c r="A96" s="49" t="s">
        <v>324</v>
      </c>
      <c r="B96" s="49"/>
      <c r="C96" s="49"/>
      <c r="D96" s="49"/>
      <c r="E96" s="49"/>
    </row>
    <row r="97" spans="1:5" x14ac:dyDescent="0.2">
      <c r="A97" s="50" t="s">
        <v>105</v>
      </c>
      <c r="B97" s="50" t="s">
        <v>106</v>
      </c>
      <c r="C97" s="50" t="s">
        <v>107</v>
      </c>
      <c r="D97" s="50" t="s">
        <v>325</v>
      </c>
      <c r="E97" s="50" t="s">
        <v>122</v>
      </c>
    </row>
    <row r="98" spans="1:5" ht="78.75" x14ac:dyDescent="0.2">
      <c r="A98" s="56">
        <v>5000</v>
      </c>
      <c r="B98" s="52" t="s">
        <v>326</v>
      </c>
      <c r="C98" s="53">
        <v>28865367.770000003</v>
      </c>
      <c r="D98" s="57">
        <v>1</v>
      </c>
      <c r="E98" s="55" t="s">
        <v>1703</v>
      </c>
    </row>
    <row r="99" spans="1:5" ht="78.75" x14ac:dyDescent="0.2">
      <c r="A99" s="56">
        <v>5100</v>
      </c>
      <c r="B99" s="52" t="s">
        <v>327</v>
      </c>
      <c r="C99" s="53">
        <v>27837858.850000001</v>
      </c>
      <c r="D99" s="57">
        <v>1</v>
      </c>
      <c r="E99" s="55" t="s">
        <v>1703</v>
      </c>
    </row>
    <row r="100" spans="1:5" ht="45" x14ac:dyDescent="0.2">
      <c r="A100" s="56">
        <v>5110</v>
      </c>
      <c r="B100" s="52" t="s">
        <v>328</v>
      </c>
      <c r="C100" s="212">
        <v>17024383.330000002</v>
      </c>
      <c r="D100" s="57">
        <v>0.61155505607429295</v>
      </c>
      <c r="E100" s="215" t="s">
        <v>1704</v>
      </c>
    </row>
    <row r="101" spans="1:5" ht="22.5" x14ac:dyDescent="0.2">
      <c r="A101" s="56">
        <v>5111</v>
      </c>
      <c r="B101" s="52" t="s">
        <v>329</v>
      </c>
      <c r="C101" s="53">
        <v>10079687.550000001</v>
      </c>
      <c r="D101" s="57">
        <v>0.36208559014228925</v>
      </c>
      <c r="E101" s="55" t="s">
        <v>1705</v>
      </c>
    </row>
    <row r="102" spans="1:5" x14ac:dyDescent="0.2">
      <c r="A102" s="56">
        <v>5112</v>
      </c>
      <c r="B102" s="52" t="s">
        <v>330</v>
      </c>
      <c r="C102" s="53">
        <v>0</v>
      </c>
      <c r="D102" s="57">
        <v>0</v>
      </c>
      <c r="E102" s="55"/>
    </row>
    <row r="103" spans="1:5" x14ac:dyDescent="0.2">
      <c r="A103" s="56">
        <v>5113</v>
      </c>
      <c r="B103" s="52" t="s">
        <v>331</v>
      </c>
      <c r="C103" s="53">
        <v>1887516.98</v>
      </c>
      <c r="D103" s="57">
        <v>6.7803956840595869E-2</v>
      </c>
      <c r="E103" s="55"/>
    </row>
    <row r="104" spans="1:5" x14ac:dyDescent="0.2">
      <c r="A104" s="56">
        <v>5114</v>
      </c>
      <c r="B104" s="52" t="s">
        <v>332</v>
      </c>
      <c r="C104" s="53">
        <v>2058944.57</v>
      </c>
      <c r="D104" s="57">
        <v>7.3962030668174028E-2</v>
      </c>
      <c r="E104" s="55"/>
    </row>
    <row r="105" spans="1:5" ht="22.5" x14ac:dyDescent="0.2">
      <c r="A105" s="56">
        <v>5115</v>
      </c>
      <c r="B105" s="52" t="s">
        <v>333</v>
      </c>
      <c r="C105" s="53">
        <v>2998234.23</v>
      </c>
      <c r="D105" s="57">
        <v>0.10770347842323369</v>
      </c>
      <c r="E105" s="55" t="s">
        <v>1705</v>
      </c>
    </row>
    <row r="106" spans="1:5" x14ac:dyDescent="0.2">
      <c r="A106" s="56">
        <v>5116</v>
      </c>
      <c r="B106" s="52" t="s">
        <v>334</v>
      </c>
      <c r="C106" s="53">
        <v>0</v>
      </c>
      <c r="D106" s="57">
        <v>0</v>
      </c>
      <c r="E106" s="55"/>
    </row>
    <row r="107" spans="1:5" x14ac:dyDescent="0.2">
      <c r="A107" s="56">
        <v>5120</v>
      </c>
      <c r="B107" s="52" t="s">
        <v>335</v>
      </c>
      <c r="C107" s="212">
        <v>433080.66000000003</v>
      </c>
      <c r="D107" s="57">
        <v>1.5557254684478005E-2</v>
      </c>
      <c r="E107" s="55"/>
    </row>
    <row r="108" spans="1:5" x14ac:dyDescent="0.2">
      <c r="A108" s="56">
        <v>5121</v>
      </c>
      <c r="B108" s="52" t="s">
        <v>336</v>
      </c>
      <c r="C108" s="53">
        <v>203584.06</v>
      </c>
      <c r="D108" s="57">
        <v>7.3132082857730266E-3</v>
      </c>
      <c r="E108" s="55"/>
    </row>
    <row r="109" spans="1:5" x14ac:dyDescent="0.2">
      <c r="A109" s="56">
        <v>5122</v>
      </c>
      <c r="B109" s="52" t="s">
        <v>337</v>
      </c>
      <c r="C109" s="53">
        <v>18450.05</v>
      </c>
      <c r="D109" s="57">
        <v>6.6276828614640377E-4</v>
      </c>
      <c r="E109" s="55"/>
    </row>
    <row r="110" spans="1:5" x14ac:dyDescent="0.2">
      <c r="A110" s="56">
        <v>5123</v>
      </c>
      <c r="B110" s="52" t="s">
        <v>338</v>
      </c>
      <c r="C110" s="53">
        <v>0</v>
      </c>
      <c r="D110" s="57">
        <v>0</v>
      </c>
      <c r="E110" s="55"/>
    </row>
    <row r="111" spans="1:5" x14ac:dyDescent="0.2">
      <c r="A111" s="56">
        <v>5124</v>
      </c>
      <c r="B111" s="52" t="s">
        <v>339</v>
      </c>
      <c r="C111" s="53">
        <v>15812.13</v>
      </c>
      <c r="D111" s="57">
        <v>5.6800812466221691E-4</v>
      </c>
      <c r="E111" s="55"/>
    </row>
    <row r="112" spans="1:5" x14ac:dyDescent="0.2">
      <c r="A112" s="56">
        <v>5125</v>
      </c>
      <c r="B112" s="52" t="s">
        <v>340</v>
      </c>
      <c r="C112" s="53">
        <v>7862.89</v>
      </c>
      <c r="D112" s="57">
        <v>2.8245311689982939E-4</v>
      </c>
      <c r="E112" s="55"/>
    </row>
    <row r="113" spans="1:5" x14ac:dyDescent="0.2">
      <c r="A113" s="56">
        <v>5126</v>
      </c>
      <c r="B113" s="52" t="s">
        <v>341</v>
      </c>
      <c r="C113" s="53">
        <v>49000</v>
      </c>
      <c r="D113" s="57">
        <v>1.7601928461534677E-3</v>
      </c>
      <c r="E113" s="55"/>
    </row>
    <row r="114" spans="1:5" x14ac:dyDescent="0.2">
      <c r="A114" s="56">
        <v>5127</v>
      </c>
      <c r="B114" s="52" t="s">
        <v>342</v>
      </c>
      <c r="C114" s="53">
        <v>21441.09</v>
      </c>
      <c r="D114" s="57">
        <v>7.7021333125985012E-4</v>
      </c>
      <c r="E114" s="55"/>
    </row>
    <row r="115" spans="1:5" x14ac:dyDescent="0.2">
      <c r="A115" s="56">
        <v>5128</v>
      </c>
      <c r="B115" s="52" t="s">
        <v>343</v>
      </c>
      <c r="C115" s="53">
        <v>0</v>
      </c>
      <c r="D115" s="57">
        <v>0</v>
      </c>
      <c r="E115" s="55"/>
    </row>
    <row r="116" spans="1:5" x14ac:dyDescent="0.2">
      <c r="A116" s="56">
        <v>5129</v>
      </c>
      <c r="B116" s="52" t="s">
        <v>344</v>
      </c>
      <c r="C116" s="53">
        <v>116930.44</v>
      </c>
      <c r="D116" s="57">
        <v>4.2004106935832099E-3</v>
      </c>
      <c r="E116" s="55"/>
    </row>
    <row r="117" spans="1:5" ht="33.75" x14ac:dyDescent="0.2">
      <c r="A117" s="56">
        <v>5130</v>
      </c>
      <c r="B117" s="52" t="s">
        <v>345</v>
      </c>
      <c r="C117" s="212">
        <v>10380394.859999999</v>
      </c>
      <c r="D117" s="57">
        <v>0.37288768924122906</v>
      </c>
      <c r="E117" s="215" t="s">
        <v>1706</v>
      </c>
    </row>
    <row r="118" spans="1:5" x14ac:dyDescent="0.2">
      <c r="A118" s="56">
        <v>5131</v>
      </c>
      <c r="B118" s="52" t="s">
        <v>346</v>
      </c>
      <c r="C118" s="53">
        <v>370187.28</v>
      </c>
      <c r="D118" s="57">
        <v>1.3297979632510422E-2</v>
      </c>
      <c r="E118" s="55"/>
    </row>
    <row r="119" spans="1:5" x14ac:dyDescent="0.2">
      <c r="A119" s="56">
        <v>5132</v>
      </c>
      <c r="B119" s="52" t="s">
        <v>347</v>
      </c>
      <c r="C119" s="53">
        <v>0</v>
      </c>
      <c r="D119" s="57">
        <v>0</v>
      </c>
      <c r="E119" s="55"/>
    </row>
    <row r="120" spans="1:5" ht="33.75" x14ac:dyDescent="0.2">
      <c r="A120" s="56">
        <v>5133</v>
      </c>
      <c r="B120" s="52" t="s">
        <v>348</v>
      </c>
      <c r="C120" s="53">
        <v>8804292.5299999993</v>
      </c>
      <c r="D120" s="57">
        <v>0.31627046381119212</v>
      </c>
      <c r="E120" s="55" t="s">
        <v>1706</v>
      </c>
    </row>
    <row r="121" spans="1:5" x14ac:dyDescent="0.2">
      <c r="A121" s="56">
        <v>5134</v>
      </c>
      <c r="B121" s="52" t="s">
        <v>349</v>
      </c>
      <c r="C121" s="53">
        <v>60637.5</v>
      </c>
      <c r="D121" s="57">
        <v>2.1782386471149162E-3</v>
      </c>
      <c r="E121" s="55"/>
    </row>
    <row r="122" spans="1:5" x14ac:dyDescent="0.2">
      <c r="A122" s="56">
        <v>5135</v>
      </c>
      <c r="B122" s="52" t="s">
        <v>350</v>
      </c>
      <c r="C122" s="53">
        <v>720959.47</v>
      </c>
      <c r="D122" s="57">
        <v>2.5898524519603991E-2</v>
      </c>
      <c r="E122" s="55"/>
    </row>
    <row r="123" spans="1:5" x14ac:dyDescent="0.2">
      <c r="A123" s="56">
        <v>5136</v>
      </c>
      <c r="B123" s="52" t="s">
        <v>351</v>
      </c>
      <c r="C123" s="53">
        <v>0</v>
      </c>
      <c r="D123" s="57">
        <v>0</v>
      </c>
      <c r="E123" s="55"/>
    </row>
    <row r="124" spans="1:5" x14ac:dyDescent="0.2">
      <c r="A124" s="56">
        <v>5137</v>
      </c>
      <c r="B124" s="52" t="s">
        <v>352</v>
      </c>
      <c r="C124" s="53">
        <v>18877</v>
      </c>
      <c r="D124" s="57">
        <v>6.7810531340487771E-4</v>
      </c>
      <c r="E124" s="55"/>
    </row>
    <row r="125" spans="1:5" x14ac:dyDescent="0.2">
      <c r="A125" s="56">
        <v>5138</v>
      </c>
      <c r="B125" s="52" t="s">
        <v>353</v>
      </c>
      <c r="C125" s="53">
        <v>66785.09</v>
      </c>
      <c r="D125" s="57">
        <v>2.3990742377084794E-3</v>
      </c>
      <c r="E125" s="55"/>
    </row>
    <row r="126" spans="1:5" x14ac:dyDescent="0.2">
      <c r="A126" s="56">
        <v>5139</v>
      </c>
      <c r="B126" s="52" t="s">
        <v>354</v>
      </c>
      <c r="C126" s="53">
        <v>338655.99</v>
      </c>
      <c r="D126" s="57">
        <v>1.2165303079694292E-2</v>
      </c>
      <c r="E126" s="55"/>
    </row>
    <row r="127" spans="1:5" x14ac:dyDescent="0.2">
      <c r="A127" s="56">
        <v>5200</v>
      </c>
      <c r="B127" s="52" t="s">
        <v>355</v>
      </c>
      <c r="C127" s="53">
        <v>0</v>
      </c>
      <c r="D127" s="57">
        <v>0</v>
      </c>
      <c r="E127" s="55"/>
    </row>
    <row r="128" spans="1:5" x14ac:dyDescent="0.2">
      <c r="A128" s="56">
        <v>5210</v>
      </c>
      <c r="B128" s="52" t="s">
        <v>356</v>
      </c>
      <c r="C128" s="53">
        <v>0</v>
      </c>
      <c r="D128" s="57">
        <v>0</v>
      </c>
      <c r="E128" s="55"/>
    </row>
    <row r="129" spans="1:5" x14ac:dyDescent="0.2">
      <c r="A129" s="56">
        <v>5211</v>
      </c>
      <c r="B129" s="52" t="s">
        <v>357</v>
      </c>
      <c r="C129" s="53">
        <v>0</v>
      </c>
      <c r="D129" s="57">
        <v>0</v>
      </c>
      <c r="E129" s="55"/>
    </row>
    <row r="130" spans="1:5" x14ac:dyDescent="0.2">
      <c r="A130" s="56">
        <v>5212</v>
      </c>
      <c r="B130" s="52" t="s">
        <v>358</v>
      </c>
      <c r="C130" s="53">
        <v>0</v>
      </c>
      <c r="D130" s="57">
        <v>0</v>
      </c>
      <c r="E130" s="55"/>
    </row>
    <row r="131" spans="1:5" x14ac:dyDescent="0.2">
      <c r="A131" s="56">
        <v>5220</v>
      </c>
      <c r="B131" s="52" t="s">
        <v>359</v>
      </c>
      <c r="C131" s="53">
        <v>0</v>
      </c>
      <c r="D131" s="57">
        <v>0</v>
      </c>
      <c r="E131" s="55"/>
    </row>
    <row r="132" spans="1:5" x14ac:dyDescent="0.2">
      <c r="A132" s="56">
        <v>5221</v>
      </c>
      <c r="B132" s="52" t="s">
        <v>360</v>
      </c>
      <c r="C132" s="53">
        <v>0</v>
      </c>
      <c r="D132" s="57">
        <v>0</v>
      </c>
      <c r="E132" s="55"/>
    </row>
    <row r="133" spans="1:5" x14ac:dyDescent="0.2">
      <c r="A133" s="56">
        <v>5222</v>
      </c>
      <c r="B133" s="52" t="s">
        <v>361</v>
      </c>
      <c r="C133" s="53">
        <v>0</v>
      </c>
      <c r="D133" s="57">
        <v>0</v>
      </c>
      <c r="E133" s="55"/>
    </row>
    <row r="134" spans="1:5" x14ac:dyDescent="0.2">
      <c r="A134" s="56">
        <v>5230</v>
      </c>
      <c r="B134" s="52" t="s">
        <v>301</v>
      </c>
      <c r="C134" s="53">
        <v>0</v>
      </c>
      <c r="D134" s="57">
        <v>0</v>
      </c>
      <c r="E134" s="55"/>
    </row>
    <row r="135" spans="1:5" x14ac:dyDescent="0.2">
      <c r="A135" s="56">
        <v>5231</v>
      </c>
      <c r="B135" s="52" t="s">
        <v>362</v>
      </c>
      <c r="C135" s="53">
        <v>0</v>
      </c>
      <c r="D135" s="57">
        <v>0</v>
      </c>
      <c r="E135" s="55"/>
    </row>
    <row r="136" spans="1:5" x14ac:dyDescent="0.2">
      <c r="A136" s="56">
        <v>5232</v>
      </c>
      <c r="B136" s="52" t="s">
        <v>363</v>
      </c>
      <c r="C136" s="53">
        <v>0</v>
      </c>
      <c r="D136" s="57">
        <v>0</v>
      </c>
      <c r="E136" s="55"/>
    </row>
    <row r="137" spans="1:5" x14ac:dyDescent="0.2">
      <c r="A137" s="56">
        <v>5240</v>
      </c>
      <c r="B137" s="52" t="s">
        <v>364</v>
      </c>
      <c r="C137" s="53">
        <v>0</v>
      </c>
      <c r="D137" s="57">
        <v>0</v>
      </c>
      <c r="E137" s="55"/>
    </row>
    <row r="138" spans="1:5" x14ac:dyDescent="0.2">
      <c r="A138" s="56">
        <v>5241</v>
      </c>
      <c r="B138" s="52" t="s">
        <v>365</v>
      </c>
      <c r="C138" s="53">
        <v>0</v>
      </c>
      <c r="D138" s="57">
        <v>0</v>
      </c>
      <c r="E138" s="55"/>
    </row>
    <row r="139" spans="1:5" x14ac:dyDescent="0.2">
      <c r="A139" s="56">
        <v>5242</v>
      </c>
      <c r="B139" s="52" t="s">
        <v>366</v>
      </c>
      <c r="C139" s="53">
        <v>0</v>
      </c>
      <c r="D139" s="57">
        <v>0</v>
      </c>
      <c r="E139" s="55"/>
    </row>
    <row r="140" spans="1:5" x14ac:dyDescent="0.2">
      <c r="A140" s="56">
        <v>5243</v>
      </c>
      <c r="B140" s="52" t="s">
        <v>367</v>
      </c>
      <c r="C140" s="53">
        <v>0</v>
      </c>
      <c r="D140" s="57">
        <v>0</v>
      </c>
      <c r="E140" s="55"/>
    </row>
    <row r="141" spans="1:5" x14ac:dyDescent="0.2">
      <c r="A141" s="56">
        <v>5244</v>
      </c>
      <c r="B141" s="52" t="s">
        <v>368</v>
      </c>
      <c r="C141" s="53">
        <v>0</v>
      </c>
      <c r="D141" s="57">
        <v>0</v>
      </c>
      <c r="E141" s="55"/>
    </row>
    <row r="142" spans="1:5" x14ac:dyDescent="0.2">
      <c r="A142" s="56">
        <v>5250</v>
      </c>
      <c r="B142" s="52" t="s">
        <v>302</v>
      </c>
      <c r="C142" s="53">
        <v>0</v>
      </c>
      <c r="D142" s="57">
        <v>0</v>
      </c>
      <c r="E142" s="55"/>
    </row>
    <row r="143" spans="1:5" x14ac:dyDescent="0.2">
      <c r="A143" s="56">
        <v>5251</v>
      </c>
      <c r="B143" s="52" t="s">
        <v>369</v>
      </c>
      <c r="C143" s="53">
        <v>0</v>
      </c>
      <c r="D143" s="57">
        <v>0</v>
      </c>
      <c r="E143" s="55"/>
    </row>
    <row r="144" spans="1:5" x14ac:dyDescent="0.2">
      <c r="A144" s="56">
        <v>5252</v>
      </c>
      <c r="B144" s="52" t="s">
        <v>370</v>
      </c>
      <c r="C144" s="53">
        <v>0</v>
      </c>
      <c r="D144" s="57">
        <v>0</v>
      </c>
      <c r="E144" s="55"/>
    </row>
    <row r="145" spans="1:5" x14ac:dyDescent="0.2">
      <c r="A145" s="56">
        <v>5259</v>
      </c>
      <c r="B145" s="52" t="s">
        <v>371</v>
      </c>
      <c r="C145" s="53">
        <v>0</v>
      </c>
      <c r="D145" s="57">
        <v>0</v>
      </c>
      <c r="E145" s="55"/>
    </row>
    <row r="146" spans="1:5" x14ac:dyDescent="0.2">
      <c r="A146" s="56">
        <v>5260</v>
      </c>
      <c r="B146" s="52" t="s">
        <v>372</v>
      </c>
      <c r="C146" s="53">
        <v>0</v>
      </c>
      <c r="D146" s="57">
        <v>0</v>
      </c>
      <c r="E146" s="55"/>
    </row>
    <row r="147" spans="1:5" x14ac:dyDescent="0.2">
      <c r="A147" s="56">
        <v>5261</v>
      </c>
      <c r="B147" s="52" t="s">
        <v>373</v>
      </c>
      <c r="C147" s="53">
        <v>0</v>
      </c>
      <c r="D147" s="57">
        <v>0</v>
      </c>
      <c r="E147" s="55"/>
    </row>
    <row r="148" spans="1:5" x14ac:dyDescent="0.2">
      <c r="A148" s="56">
        <v>5262</v>
      </c>
      <c r="B148" s="52" t="s">
        <v>374</v>
      </c>
      <c r="C148" s="53">
        <v>0</v>
      </c>
      <c r="D148" s="57">
        <v>0</v>
      </c>
      <c r="E148" s="55"/>
    </row>
    <row r="149" spans="1:5" x14ac:dyDescent="0.2">
      <c r="A149" s="56">
        <v>5270</v>
      </c>
      <c r="B149" s="52" t="s">
        <v>375</v>
      </c>
      <c r="C149" s="53">
        <v>0</v>
      </c>
      <c r="D149" s="57">
        <v>0</v>
      </c>
      <c r="E149" s="55"/>
    </row>
    <row r="150" spans="1:5" x14ac:dyDescent="0.2">
      <c r="A150" s="56">
        <v>5271</v>
      </c>
      <c r="B150" s="52" t="s">
        <v>376</v>
      </c>
      <c r="C150" s="53">
        <v>0</v>
      </c>
      <c r="D150" s="57">
        <v>0</v>
      </c>
      <c r="E150" s="55"/>
    </row>
    <row r="151" spans="1:5" x14ac:dyDescent="0.2">
      <c r="A151" s="56">
        <v>5280</v>
      </c>
      <c r="B151" s="52" t="s">
        <v>377</v>
      </c>
      <c r="C151" s="53">
        <v>0</v>
      </c>
      <c r="D151" s="57">
        <v>0</v>
      </c>
      <c r="E151" s="55"/>
    </row>
    <row r="152" spans="1:5" x14ac:dyDescent="0.2">
      <c r="A152" s="56">
        <v>5281</v>
      </c>
      <c r="B152" s="52" t="s">
        <v>378</v>
      </c>
      <c r="C152" s="53">
        <v>0</v>
      </c>
      <c r="D152" s="57">
        <v>0</v>
      </c>
      <c r="E152" s="55"/>
    </row>
    <row r="153" spans="1:5" x14ac:dyDescent="0.2">
      <c r="A153" s="56">
        <v>5282</v>
      </c>
      <c r="B153" s="52" t="s">
        <v>379</v>
      </c>
      <c r="C153" s="53">
        <v>0</v>
      </c>
      <c r="D153" s="57">
        <v>0</v>
      </c>
      <c r="E153" s="55"/>
    </row>
    <row r="154" spans="1:5" x14ac:dyDescent="0.2">
      <c r="A154" s="56">
        <v>5283</v>
      </c>
      <c r="B154" s="52" t="s">
        <v>380</v>
      </c>
      <c r="C154" s="53">
        <v>0</v>
      </c>
      <c r="D154" s="57">
        <v>0</v>
      </c>
      <c r="E154" s="55"/>
    </row>
    <row r="155" spans="1:5" x14ac:dyDescent="0.2">
      <c r="A155" s="56">
        <v>5284</v>
      </c>
      <c r="B155" s="52" t="s">
        <v>381</v>
      </c>
      <c r="C155" s="53">
        <v>0</v>
      </c>
      <c r="D155" s="57">
        <v>0</v>
      </c>
      <c r="E155" s="55"/>
    </row>
    <row r="156" spans="1:5" x14ac:dyDescent="0.2">
      <c r="A156" s="56">
        <v>5285</v>
      </c>
      <c r="B156" s="52" t="s">
        <v>382</v>
      </c>
      <c r="C156" s="53">
        <v>0</v>
      </c>
      <c r="D156" s="57">
        <v>0</v>
      </c>
      <c r="E156" s="55"/>
    </row>
    <row r="157" spans="1:5" x14ac:dyDescent="0.2">
      <c r="A157" s="56">
        <v>5290</v>
      </c>
      <c r="B157" s="52" t="s">
        <v>383</v>
      </c>
      <c r="C157" s="53">
        <v>0</v>
      </c>
      <c r="D157" s="57">
        <v>0</v>
      </c>
      <c r="E157" s="55"/>
    </row>
    <row r="158" spans="1:5" x14ac:dyDescent="0.2">
      <c r="A158" s="56">
        <v>5291</v>
      </c>
      <c r="B158" s="52" t="s">
        <v>384</v>
      </c>
      <c r="C158" s="53">
        <v>0</v>
      </c>
      <c r="D158" s="57">
        <v>0</v>
      </c>
      <c r="E158" s="55"/>
    </row>
    <row r="159" spans="1:5" x14ac:dyDescent="0.2">
      <c r="A159" s="56">
        <v>5292</v>
      </c>
      <c r="B159" s="52" t="s">
        <v>385</v>
      </c>
      <c r="C159" s="53">
        <v>0</v>
      </c>
      <c r="D159" s="57">
        <v>0</v>
      </c>
      <c r="E159" s="55"/>
    </row>
    <row r="160" spans="1:5" x14ac:dyDescent="0.2">
      <c r="A160" s="56">
        <v>5300</v>
      </c>
      <c r="B160" s="52" t="s">
        <v>386</v>
      </c>
      <c r="C160" s="53">
        <v>0</v>
      </c>
      <c r="D160" s="57">
        <v>0</v>
      </c>
      <c r="E160" s="55"/>
    </row>
    <row r="161" spans="1:5" x14ac:dyDescent="0.2">
      <c r="A161" s="56">
        <v>5310</v>
      </c>
      <c r="B161" s="52" t="s">
        <v>294</v>
      </c>
      <c r="C161" s="53">
        <v>0</v>
      </c>
      <c r="D161" s="57">
        <v>0</v>
      </c>
      <c r="E161" s="55"/>
    </row>
    <row r="162" spans="1:5" x14ac:dyDescent="0.2">
      <c r="A162" s="56">
        <v>5311</v>
      </c>
      <c r="B162" s="52" t="s">
        <v>387</v>
      </c>
      <c r="C162" s="53">
        <v>0</v>
      </c>
      <c r="D162" s="57">
        <v>0</v>
      </c>
      <c r="E162" s="55"/>
    </row>
    <row r="163" spans="1:5" x14ac:dyDescent="0.2">
      <c r="A163" s="56">
        <v>5312</v>
      </c>
      <c r="B163" s="52" t="s">
        <v>388</v>
      </c>
      <c r="C163" s="53">
        <v>0</v>
      </c>
      <c r="D163" s="57">
        <v>0</v>
      </c>
      <c r="E163" s="55"/>
    </row>
    <row r="164" spans="1:5" x14ac:dyDescent="0.2">
      <c r="A164" s="56">
        <v>5320</v>
      </c>
      <c r="B164" s="52" t="s">
        <v>295</v>
      </c>
      <c r="C164" s="53">
        <v>0</v>
      </c>
      <c r="D164" s="57">
        <v>0</v>
      </c>
      <c r="E164" s="55"/>
    </row>
    <row r="165" spans="1:5" x14ac:dyDescent="0.2">
      <c r="A165" s="56">
        <v>5321</v>
      </c>
      <c r="B165" s="52" t="s">
        <v>389</v>
      </c>
      <c r="C165" s="53">
        <v>0</v>
      </c>
      <c r="D165" s="57">
        <v>0</v>
      </c>
      <c r="E165" s="55"/>
    </row>
    <row r="166" spans="1:5" x14ac:dyDescent="0.2">
      <c r="A166" s="56">
        <v>5322</v>
      </c>
      <c r="B166" s="52" t="s">
        <v>390</v>
      </c>
      <c r="C166" s="53">
        <v>0</v>
      </c>
      <c r="D166" s="57">
        <v>0</v>
      </c>
      <c r="E166" s="55"/>
    </row>
    <row r="167" spans="1:5" x14ac:dyDescent="0.2">
      <c r="A167" s="56">
        <v>5330</v>
      </c>
      <c r="B167" s="52" t="s">
        <v>296</v>
      </c>
      <c r="C167" s="53">
        <v>0</v>
      </c>
      <c r="D167" s="57">
        <v>0</v>
      </c>
      <c r="E167" s="55"/>
    </row>
    <row r="168" spans="1:5" x14ac:dyDescent="0.2">
      <c r="A168" s="56">
        <v>5331</v>
      </c>
      <c r="B168" s="52" t="s">
        <v>391</v>
      </c>
      <c r="C168" s="53">
        <v>0</v>
      </c>
      <c r="D168" s="57">
        <v>0</v>
      </c>
      <c r="E168" s="55"/>
    </row>
    <row r="169" spans="1:5" x14ac:dyDescent="0.2">
      <c r="A169" s="56">
        <v>5332</v>
      </c>
      <c r="B169" s="52" t="s">
        <v>392</v>
      </c>
      <c r="C169" s="53">
        <v>0</v>
      </c>
      <c r="D169" s="57">
        <v>0</v>
      </c>
      <c r="E169" s="55"/>
    </row>
    <row r="170" spans="1:5" x14ac:dyDescent="0.2">
      <c r="A170" s="56">
        <v>5400</v>
      </c>
      <c r="B170" s="52" t="s">
        <v>393</v>
      </c>
      <c r="C170" s="53">
        <v>0</v>
      </c>
      <c r="D170" s="57">
        <v>0</v>
      </c>
      <c r="E170" s="55"/>
    </row>
    <row r="171" spans="1:5" x14ac:dyDescent="0.2">
      <c r="A171" s="56">
        <v>5410</v>
      </c>
      <c r="B171" s="52" t="s">
        <v>394</v>
      </c>
      <c r="C171" s="53">
        <v>0</v>
      </c>
      <c r="D171" s="57">
        <v>0</v>
      </c>
      <c r="E171" s="55"/>
    </row>
    <row r="172" spans="1:5" x14ac:dyDescent="0.2">
      <c r="A172" s="56">
        <v>5411</v>
      </c>
      <c r="B172" s="52" t="s">
        <v>395</v>
      </c>
      <c r="C172" s="53">
        <v>0</v>
      </c>
      <c r="D172" s="57">
        <v>0</v>
      </c>
      <c r="E172" s="55"/>
    </row>
    <row r="173" spans="1:5" x14ac:dyDescent="0.2">
      <c r="A173" s="56">
        <v>5412</v>
      </c>
      <c r="B173" s="52" t="s">
        <v>396</v>
      </c>
      <c r="C173" s="53">
        <v>0</v>
      </c>
      <c r="D173" s="57">
        <v>0</v>
      </c>
      <c r="E173" s="55"/>
    </row>
    <row r="174" spans="1:5" x14ac:dyDescent="0.2">
      <c r="A174" s="56">
        <v>5420</v>
      </c>
      <c r="B174" s="52" t="s">
        <v>397</v>
      </c>
      <c r="C174" s="53">
        <v>0</v>
      </c>
      <c r="D174" s="57">
        <v>0</v>
      </c>
      <c r="E174" s="55"/>
    </row>
    <row r="175" spans="1:5" x14ac:dyDescent="0.2">
      <c r="A175" s="56">
        <v>5421</v>
      </c>
      <c r="B175" s="52" t="s">
        <v>398</v>
      </c>
      <c r="C175" s="53">
        <v>0</v>
      </c>
      <c r="D175" s="57">
        <v>0</v>
      </c>
      <c r="E175" s="55"/>
    </row>
    <row r="176" spans="1:5" x14ac:dyDescent="0.2">
      <c r="A176" s="56">
        <v>5422</v>
      </c>
      <c r="B176" s="52" t="s">
        <v>399</v>
      </c>
      <c r="C176" s="53">
        <v>0</v>
      </c>
      <c r="D176" s="57">
        <v>0</v>
      </c>
      <c r="E176" s="55"/>
    </row>
    <row r="177" spans="1:5" x14ac:dyDescent="0.2">
      <c r="A177" s="56">
        <v>5430</v>
      </c>
      <c r="B177" s="52" t="s">
        <v>400</v>
      </c>
      <c r="C177" s="53">
        <v>0</v>
      </c>
      <c r="D177" s="57">
        <v>0</v>
      </c>
      <c r="E177" s="55"/>
    </row>
    <row r="178" spans="1:5" x14ac:dyDescent="0.2">
      <c r="A178" s="56">
        <v>5431</v>
      </c>
      <c r="B178" s="52" t="s">
        <v>401</v>
      </c>
      <c r="C178" s="53">
        <v>0</v>
      </c>
      <c r="D178" s="57">
        <v>0</v>
      </c>
      <c r="E178" s="55"/>
    </row>
    <row r="179" spans="1:5" x14ac:dyDescent="0.2">
      <c r="A179" s="56">
        <v>5432</v>
      </c>
      <c r="B179" s="52" t="s">
        <v>402</v>
      </c>
      <c r="C179" s="53">
        <v>0</v>
      </c>
      <c r="D179" s="57">
        <v>0</v>
      </c>
      <c r="E179" s="55"/>
    </row>
    <row r="180" spans="1:5" x14ac:dyDescent="0.2">
      <c r="A180" s="56">
        <v>5440</v>
      </c>
      <c r="B180" s="52" t="s">
        <v>403</v>
      </c>
      <c r="C180" s="53">
        <v>0</v>
      </c>
      <c r="D180" s="57">
        <v>0</v>
      </c>
      <c r="E180" s="55"/>
    </row>
    <row r="181" spans="1:5" x14ac:dyDescent="0.2">
      <c r="A181" s="56">
        <v>5441</v>
      </c>
      <c r="B181" s="52" t="s">
        <v>403</v>
      </c>
      <c r="C181" s="53">
        <v>0</v>
      </c>
      <c r="D181" s="57">
        <v>0</v>
      </c>
      <c r="E181" s="55"/>
    </row>
    <row r="182" spans="1:5" x14ac:dyDescent="0.2">
      <c r="A182" s="56">
        <v>5450</v>
      </c>
      <c r="B182" s="52" t="s">
        <v>404</v>
      </c>
      <c r="C182" s="53">
        <v>0</v>
      </c>
      <c r="D182" s="57">
        <v>0</v>
      </c>
      <c r="E182" s="55"/>
    </row>
    <row r="183" spans="1:5" x14ac:dyDescent="0.2">
      <c r="A183" s="56">
        <v>5451</v>
      </c>
      <c r="B183" s="52" t="s">
        <v>405</v>
      </c>
      <c r="C183" s="53">
        <v>0</v>
      </c>
      <c r="D183" s="57">
        <v>0</v>
      </c>
      <c r="E183" s="55"/>
    </row>
    <row r="184" spans="1:5" x14ac:dyDescent="0.2">
      <c r="A184" s="56">
        <v>5452</v>
      </c>
      <c r="B184" s="52" t="s">
        <v>406</v>
      </c>
      <c r="C184" s="53">
        <v>0</v>
      </c>
      <c r="D184" s="57">
        <v>0</v>
      </c>
      <c r="E184" s="55"/>
    </row>
    <row r="185" spans="1:5" x14ac:dyDescent="0.2">
      <c r="A185" s="56">
        <v>5500</v>
      </c>
      <c r="B185" s="52" t="s">
        <v>407</v>
      </c>
      <c r="C185" s="212">
        <v>1027508.92</v>
      </c>
      <c r="D185" s="57">
        <v>3.691048674169134E-2</v>
      </c>
      <c r="E185" s="55"/>
    </row>
    <row r="186" spans="1:5" x14ac:dyDescent="0.2">
      <c r="A186" s="56">
        <v>5510</v>
      </c>
      <c r="B186" s="52" t="s">
        <v>408</v>
      </c>
      <c r="C186" s="53">
        <v>1027508.92</v>
      </c>
      <c r="D186" s="57">
        <v>3.691048674169134E-2</v>
      </c>
      <c r="E186" s="55"/>
    </row>
    <row r="187" spans="1:5" x14ac:dyDescent="0.2">
      <c r="A187" s="56">
        <v>5511</v>
      </c>
      <c r="B187" s="52" t="s">
        <v>409</v>
      </c>
      <c r="C187" s="53">
        <v>0</v>
      </c>
      <c r="D187" s="57">
        <v>0</v>
      </c>
      <c r="E187" s="55"/>
    </row>
    <row r="188" spans="1:5" x14ac:dyDescent="0.2">
      <c r="A188" s="56">
        <v>5512</v>
      </c>
      <c r="B188" s="52" t="s">
        <v>410</v>
      </c>
      <c r="C188" s="53">
        <v>0</v>
      </c>
      <c r="D188" s="57">
        <v>0</v>
      </c>
      <c r="E188" s="55"/>
    </row>
    <row r="189" spans="1:5" x14ac:dyDescent="0.2">
      <c r="A189" s="56">
        <v>5513</v>
      </c>
      <c r="B189" s="52" t="s">
        <v>411</v>
      </c>
      <c r="C189" s="53">
        <v>0</v>
      </c>
      <c r="D189" s="57">
        <v>0</v>
      </c>
      <c r="E189" s="55"/>
    </row>
    <row r="190" spans="1:5" x14ac:dyDescent="0.2">
      <c r="A190" s="56">
        <v>5514</v>
      </c>
      <c r="B190" s="52" t="s">
        <v>412</v>
      </c>
      <c r="C190" s="53">
        <v>0</v>
      </c>
      <c r="D190" s="57">
        <v>0</v>
      </c>
      <c r="E190" s="55"/>
    </row>
    <row r="191" spans="1:5" x14ac:dyDescent="0.2">
      <c r="A191" s="56">
        <v>5515</v>
      </c>
      <c r="B191" s="52" t="s">
        <v>413</v>
      </c>
      <c r="C191" s="53">
        <v>534468.56000000006</v>
      </c>
      <c r="D191" s="57">
        <v>1.9199341547060111E-2</v>
      </c>
      <c r="E191" s="55"/>
    </row>
    <row r="192" spans="1:5" x14ac:dyDescent="0.2">
      <c r="A192" s="56">
        <v>5516</v>
      </c>
      <c r="B192" s="52" t="s">
        <v>414</v>
      </c>
      <c r="C192" s="53">
        <v>0</v>
      </c>
      <c r="D192" s="57">
        <v>0</v>
      </c>
      <c r="E192" s="55"/>
    </row>
    <row r="193" spans="1:5" x14ac:dyDescent="0.2">
      <c r="A193" s="56">
        <v>5517</v>
      </c>
      <c r="B193" s="52" t="s">
        <v>415</v>
      </c>
      <c r="C193" s="53">
        <v>493040.36</v>
      </c>
      <c r="D193" s="57">
        <v>1.7711145194631229E-2</v>
      </c>
      <c r="E193" s="55"/>
    </row>
    <row r="194" spans="1:5" x14ac:dyDescent="0.2">
      <c r="A194" s="56">
        <v>5518</v>
      </c>
      <c r="B194" s="52" t="s">
        <v>416</v>
      </c>
      <c r="C194" s="53">
        <v>0</v>
      </c>
      <c r="D194" s="57">
        <v>0</v>
      </c>
      <c r="E194" s="55"/>
    </row>
    <row r="195" spans="1:5" x14ac:dyDescent="0.2">
      <c r="A195" s="56">
        <v>5520</v>
      </c>
      <c r="B195" s="52" t="s">
        <v>417</v>
      </c>
      <c r="C195" s="53">
        <v>0</v>
      </c>
      <c r="D195" s="57">
        <v>0</v>
      </c>
      <c r="E195" s="55"/>
    </row>
    <row r="196" spans="1:5" x14ac:dyDescent="0.2">
      <c r="A196" s="56">
        <v>5521</v>
      </c>
      <c r="B196" s="52" t="s">
        <v>418</v>
      </c>
      <c r="C196" s="53">
        <v>0</v>
      </c>
      <c r="D196" s="57">
        <v>0</v>
      </c>
      <c r="E196" s="55"/>
    </row>
    <row r="197" spans="1:5" x14ac:dyDescent="0.2">
      <c r="A197" s="56">
        <v>5522</v>
      </c>
      <c r="B197" s="52" t="s">
        <v>419</v>
      </c>
      <c r="C197" s="53">
        <v>0</v>
      </c>
      <c r="D197" s="57">
        <v>0</v>
      </c>
      <c r="E197" s="55"/>
    </row>
    <row r="198" spans="1:5" x14ac:dyDescent="0.2">
      <c r="A198" s="56">
        <v>5530</v>
      </c>
      <c r="B198" s="52" t="s">
        <v>420</v>
      </c>
      <c r="C198" s="53">
        <v>0</v>
      </c>
      <c r="D198" s="57">
        <v>0</v>
      </c>
      <c r="E198" s="55"/>
    </row>
    <row r="199" spans="1:5" x14ac:dyDescent="0.2">
      <c r="A199" s="56">
        <v>5531</v>
      </c>
      <c r="B199" s="52" t="s">
        <v>421</v>
      </c>
      <c r="C199" s="53">
        <v>0</v>
      </c>
      <c r="D199" s="57">
        <v>0</v>
      </c>
      <c r="E199" s="55"/>
    </row>
    <row r="200" spans="1:5" x14ac:dyDescent="0.2">
      <c r="A200" s="56">
        <v>5532</v>
      </c>
      <c r="B200" s="52" t="s">
        <v>422</v>
      </c>
      <c r="C200" s="53">
        <v>0</v>
      </c>
      <c r="D200" s="57">
        <v>0</v>
      </c>
      <c r="E200" s="55"/>
    </row>
    <row r="201" spans="1:5" x14ac:dyDescent="0.2">
      <c r="A201" s="56">
        <v>5533</v>
      </c>
      <c r="B201" s="52" t="s">
        <v>423</v>
      </c>
      <c r="C201" s="53">
        <v>0</v>
      </c>
      <c r="D201" s="57">
        <v>0</v>
      </c>
      <c r="E201" s="55"/>
    </row>
    <row r="202" spans="1:5" x14ac:dyDescent="0.2">
      <c r="A202" s="56">
        <v>5534</v>
      </c>
      <c r="B202" s="52" t="s">
        <v>424</v>
      </c>
      <c r="C202" s="53">
        <v>0</v>
      </c>
      <c r="D202" s="57">
        <v>0</v>
      </c>
      <c r="E202" s="55"/>
    </row>
    <row r="203" spans="1:5" x14ac:dyDescent="0.2">
      <c r="A203" s="56">
        <v>5535</v>
      </c>
      <c r="B203" s="52" t="s">
        <v>425</v>
      </c>
      <c r="C203" s="53">
        <v>0</v>
      </c>
      <c r="D203" s="57">
        <v>0</v>
      </c>
      <c r="E203" s="55"/>
    </row>
    <row r="204" spans="1:5" x14ac:dyDescent="0.2">
      <c r="A204" s="56">
        <v>5540</v>
      </c>
      <c r="B204" s="52" t="s">
        <v>426</v>
      </c>
      <c r="C204" s="53">
        <v>0</v>
      </c>
      <c r="D204" s="57">
        <v>0</v>
      </c>
      <c r="E204" s="55"/>
    </row>
    <row r="205" spans="1:5" x14ac:dyDescent="0.2">
      <c r="A205" s="56">
        <v>5541</v>
      </c>
      <c r="B205" s="52" t="s">
        <v>426</v>
      </c>
      <c r="C205" s="53">
        <v>0</v>
      </c>
      <c r="D205" s="57">
        <v>0</v>
      </c>
      <c r="E205" s="55"/>
    </row>
    <row r="206" spans="1:5" x14ac:dyDescent="0.2">
      <c r="A206" s="56">
        <v>5550</v>
      </c>
      <c r="B206" s="52" t="s">
        <v>427</v>
      </c>
      <c r="C206" s="53">
        <v>0</v>
      </c>
      <c r="D206" s="57">
        <v>0</v>
      </c>
      <c r="E206" s="55"/>
    </row>
    <row r="207" spans="1:5" x14ac:dyDescent="0.2">
      <c r="A207" s="56">
        <v>5551</v>
      </c>
      <c r="B207" s="52" t="s">
        <v>427</v>
      </c>
      <c r="C207" s="53">
        <v>0</v>
      </c>
      <c r="D207" s="57">
        <v>0</v>
      </c>
      <c r="E207" s="55"/>
    </row>
    <row r="208" spans="1:5" x14ac:dyDescent="0.2">
      <c r="A208" s="56">
        <v>5590</v>
      </c>
      <c r="B208" s="52" t="s">
        <v>428</v>
      </c>
      <c r="C208" s="53">
        <v>0</v>
      </c>
      <c r="D208" s="57">
        <v>0</v>
      </c>
      <c r="E208" s="55"/>
    </row>
    <row r="209" spans="1:5" x14ac:dyDescent="0.2">
      <c r="A209" s="56">
        <v>5591</v>
      </c>
      <c r="B209" s="52" t="s">
        <v>429</v>
      </c>
      <c r="C209" s="53">
        <v>0</v>
      </c>
      <c r="D209" s="57">
        <v>0</v>
      </c>
      <c r="E209" s="55"/>
    </row>
    <row r="210" spans="1:5" x14ac:dyDescent="0.2">
      <c r="A210" s="56">
        <v>5592</v>
      </c>
      <c r="B210" s="52" t="s">
        <v>430</v>
      </c>
      <c r="C210" s="53">
        <v>0</v>
      </c>
      <c r="D210" s="57">
        <v>0</v>
      </c>
      <c r="E210" s="55"/>
    </row>
    <row r="211" spans="1:5" x14ac:dyDescent="0.2">
      <c r="A211" s="56">
        <v>5593</v>
      </c>
      <c r="B211" s="52" t="s">
        <v>431</v>
      </c>
      <c r="C211" s="53">
        <v>0</v>
      </c>
      <c r="D211" s="57">
        <v>0</v>
      </c>
      <c r="E211" s="55"/>
    </row>
    <row r="212" spans="1:5" x14ac:dyDescent="0.2">
      <c r="A212" s="56">
        <v>5594</v>
      </c>
      <c r="B212" s="52" t="s">
        <v>432</v>
      </c>
      <c r="C212" s="53">
        <v>0</v>
      </c>
      <c r="D212" s="57">
        <v>0</v>
      </c>
      <c r="E212" s="55"/>
    </row>
    <row r="213" spans="1:5" x14ac:dyDescent="0.2">
      <c r="A213" s="56">
        <v>5595</v>
      </c>
      <c r="B213" s="52" t="s">
        <v>433</v>
      </c>
      <c r="C213" s="53">
        <v>0</v>
      </c>
      <c r="D213" s="57">
        <v>0</v>
      </c>
      <c r="E213" s="55"/>
    </row>
    <row r="214" spans="1:5" x14ac:dyDescent="0.2">
      <c r="A214" s="56">
        <v>5596</v>
      </c>
      <c r="B214" s="52" t="s">
        <v>321</v>
      </c>
      <c r="C214" s="53">
        <v>0</v>
      </c>
      <c r="D214" s="57">
        <v>0</v>
      </c>
      <c r="E214" s="55"/>
    </row>
    <row r="215" spans="1:5" x14ac:dyDescent="0.2">
      <c r="A215" s="56">
        <v>5597</v>
      </c>
      <c r="B215" s="52" t="s">
        <v>434</v>
      </c>
      <c r="C215" s="53">
        <v>0</v>
      </c>
      <c r="D215" s="57">
        <v>0</v>
      </c>
      <c r="E215" s="55"/>
    </row>
    <row r="216" spans="1:5" x14ac:dyDescent="0.2">
      <c r="A216" s="56">
        <v>5598</v>
      </c>
      <c r="B216" s="52" t="s">
        <v>435</v>
      </c>
      <c r="C216" s="53">
        <v>0</v>
      </c>
      <c r="D216" s="57">
        <v>0</v>
      </c>
      <c r="E216" s="55"/>
    </row>
    <row r="217" spans="1:5" x14ac:dyDescent="0.2">
      <c r="A217" s="56">
        <v>5599</v>
      </c>
      <c r="B217" s="52" t="s">
        <v>436</v>
      </c>
      <c r="C217" s="53">
        <v>0</v>
      </c>
      <c r="D217" s="57">
        <v>0</v>
      </c>
      <c r="E217" s="55"/>
    </row>
    <row r="218" spans="1:5" x14ac:dyDescent="0.2">
      <c r="A218" s="56">
        <v>5600</v>
      </c>
      <c r="B218" s="52" t="s">
        <v>437</v>
      </c>
      <c r="C218" s="53">
        <v>0</v>
      </c>
      <c r="D218" s="57">
        <v>0</v>
      </c>
      <c r="E218" s="55"/>
    </row>
    <row r="219" spans="1:5" x14ac:dyDescent="0.2">
      <c r="A219" s="56">
        <v>5610</v>
      </c>
      <c r="B219" s="52" t="s">
        <v>438</v>
      </c>
      <c r="C219" s="53">
        <v>0</v>
      </c>
      <c r="D219" s="57">
        <v>0</v>
      </c>
      <c r="E219" s="55"/>
    </row>
    <row r="220" spans="1:5" x14ac:dyDescent="0.2">
      <c r="A220" s="56">
        <v>5611</v>
      </c>
      <c r="B220" s="52" t="s">
        <v>439</v>
      </c>
      <c r="C220" s="53">
        <v>0</v>
      </c>
      <c r="D220" s="57">
        <v>0</v>
      </c>
      <c r="E220" s="55"/>
    </row>
  </sheetData>
  <mergeCells count="3">
    <mergeCell ref="A1:C1"/>
    <mergeCell ref="A2:C2"/>
    <mergeCell ref="A3:C3"/>
  </mergeCells>
  <pageMargins left="0.7" right="0.7" top="0.75" bottom="0.75" header="0.3" footer="0.3"/>
  <pageSetup paperSize="9" scale="63" fitToHeight="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x14ac:dyDescent="0.2">
      <c r="A1" s="830" t="s">
        <v>1694</v>
      </c>
      <c r="B1" s="830"/>
      <c r="C1" s="830"/>
      <c r="D1" s="58" t="s">
        <v>98</v>
      </c>
      <c r="E1" s="59">
        <v>2020</v>
      </c>
    </row>
    <row r="2" spans="1:5" x14ac:dyDescent="0.2">
      <c r="A2" s="830" t="s">
        <v>442</v>
      </c>
      <c r="B2" s="830"/>
      <c r="C2" s="830"/>
      <c r="D2" s="58" t="s">
        <v>100</v>
      </c>
      <c r="E2" s="59" t="s">
        <v>1641</v>
      </c>
    </row>
    <row r="3" spans="1:5" x14ac:dyDescent="0.2">
      <c r="A3" s="830" t="s">
        <v>582</v>
      </c>
      <c r="B3" s="830"/>
      <c r="C3" s="830"/>
      <c r="D3" s="58" t="s">
        <v>102</v>
      </c>
      <c r="E3" s="59">
        <v>1</v>
      </c>
    </row>
    <row r="4" spans="1:5" x14ac:dyDescent="0.2">
      <c r="A4" s="61" t="s">
        <v>103</v>
      </c>
      <c r="B4" s="62"/>
      <c r="C4" s="62"/>
      <c r="D4" s="62"/>
      <c r="E4" s="62"/>
    </row>
    <row r="6" spans="1:5" x14ac:dyDescent="0.2">
      <c r="A6" s="62" t="s">
        <v>443</v>
      </c>
      <c r="B6" s="62"/>
      <c r="C6" s="62"/>
      <c r="D6" s="62"/>
      <c r="E6" s="62"/>
    </row>
    <row r="7" spans="1:5" x14ac:dyDescent="0.2">
      <c r="A7" s="63" t="s">
        <v>105</v>
      </c>
      <c r="B7" s="63" t="s">
        <v>106</v>
      </c>
      <c r="C7" s="63" t="s">
        <v>107</v>
      </c>
      <c r="D7" s="63" t="s">
        <v>108</v>
      </c>
      <c r="E7" s="63" t="s">
        <v>219</v>
      </c>
    </row>
    <row r="8" spans="1:5" x14ac:dyDescent="0.2">
      <c r="A8" s="64">
        <v>3110</v>
      </c>
      <c r="B8" s="60" t="s">
        <v>295</v>
      </c>
      <c r="C8" s="65">
        <v>93950</v>
      </c>
    </row>
    <row r="9" spans="1:5" x14ac:dyDescent="0.2">
      <c r="A9" s="64">
        <v>3120</v>
      </c>
      <c r="B9" s="60" t="s">
        <v>444</v>
      </c>
      <c r="C9" s="65">
        <v>0</v>
      </c>
    </row>
    <row r="10" spans="1:5" x14ac:dyDescent="0.2">
      <c r="A10" s="64">
        <v>3130</v>
      </c>
      <c r="B10" s="60" t="s">
        <v>445</v>
      </c>
      <c r="C10" s="65">
        <v>0</v>
      </c>
    </row>
    <row r="12" spans="1:5" x14ac:dyDescent="0.2">
      <c r="A12" s="62" t="s">
        <v>446</v>
      </c>
      <c r="B12" s="62"/>
      <c r="C12" s="62"/>
      <c r="D12" s="62"/>
      <c r="E12" s="62"/>
    </row>
    <row r="13" spans="1:5" x14ac:dyDescent="0.2">
      <c r="A13" s="63" t="s">
        <v>105</v>
      </c>
      <c r="B13" s="63" t="s">
        <v>106</v>
      </c>
      <c r="C13" s="63" t="s">
        <v>107</v>
      </c>
      <c r="D13" s="63" t="s">
        <v>447</v>
      </c>
      <c r="E13" s="63"/>
    </row>
    <row r="14" spans="1:5" x14ac:dyDescent="0.2">
      <c r="A14" s="64">
        <v>3210</v>
      </c>
      <c r="B14" s="60" t="s">
        <v>448</v>
      </c>
      <c r="C14" s="65">
        <v>1711859.08</v>
      </c>
    </row>
    <row r="15" spans="1:5" x14ac:dyDescent="0.2">
      <c r="A15" s="64">
        <v>3220</v>
      </c>
      <c r="B15" s="60" t="s">
        <v>449</v>
      </c>
      <c r="C15" s="65">
        <v>24926901.609999999</v>
      </c>
    </row>
    <row r="16" spans="1:5" x14ac:dyDescent="0.2">
      <c r="A16" s="64">
        <v>3230</v>
      </c>
      <c r="B16" s="60" t="s">
        <v>450</v>
      </c>
      <c r="C16" s="65">
        <v>0</v>
      </c>
    </row>
    <row r="17" spans="1:3" x14ac:dyDescent="0.2">
      <c r="A17" s="64">
        <v>3231</v>
      </c>
      <c r="B17" s="60" t="s">
        <v>451</v>
      </c>
      <c r="C17" s="65">
        <v>0</v>
      </c>
    </row>
    <row r="18" spans="1:3" x14ac:dyDescent="0.2">
      <c r="A18" s="64">
        <v>3232</v>
      </c>
      <c r="B18" s="60" t="s">
        <v>452</v>
      </c>
      <c r="C18" s="65">
        <v>0</v>
      </c>
    </row>
    <row r="19" spans="1:3" x14ac:dyDescent="0.2">
      <c r="A19" s="64">
        <v>3233</v>
      </c>
      <c r="B19" s="60" t="s">
        <v>453</v>
      </c>
      <c r="C19" s="65">
        <v>0</v>
      </c>
    </row>
    <row r="20" spans="1:3" x14ac:dyDescent="0.2">
      <c r="A20" s="64">
        <v>3239</v>
      </c>
      <c r="B20" s="60" t="s">
        <v>454</v>
      </c>
      <c r="C20" s="65">
        <v>0</v>
      </c>
    </row>
    <row r="21" spans="1:3" x14ac:dyDescent="0.2">
      <c r="A21" s="64">
        <v>3240</v>
      </c>
      <c r="B21" s="60" t="s">
        <v>455</v>
      </c>
      <c r="C21" s="65">
        <v>0</v>
      </c>
    </row>
    <row r="22" spans="1:3" x14ac:dyDescent="0.2">
      <c r="A22" s="64">
        <v>3241</v>
      </c>
      <c r="B22" s="60" t="s">
        <v>456</v>
      </c>
      <c r="C22" s="65">
        <v>0</v>
      </c>
    </row>
    <row r="23" spans="1:3" x14ac:dyDescent="0.2">
      <c r="A23" s="64">
        <v>3242</v>
      </c>
      <c r="B23" s="60" t="s">
        <v>457</v>
      </c>
      <c r="C23" s="65">
        <v>0</v>
      </c>
    </row>
    <row r="24" spans="1:3" x14ac:dyDescent="0.2">
      <c r="A24" s="64">
        <v>3243</v>
      </c>
      <c r="B24" s="60" t="s">
        <v>458</v>
      </c>
      <c r="C24" s="65">
        <v>0</v>
      </c>
    </row>
    <row r="25" spans="1:3" x14ac:dyDescent="0.2">
      <c r="A25" s="64">
        <v>3250</v>
      </c>
      <c r="B25" s="60" t="s">
        <v>459</v>
      </c>
      <c r="C25" s="65">
        <v>0</v>
      </c>
    </row>
    <row r="26" spans="1:3" x14ac:dyDescent="0.2">
      <c r="A26" s="64">
        <v>3251</v>
      </c>
      <c r="B26" s="60" t="s">
        <v>460</v>
      </c>
      <c r="C26" s="65">
        <v>0</v>
      </c>
    </row>
    <row r="27" spans="1:3" x14ac:dyDescent="0.2">
      <c r="A27" s="64">
        <v>3252</v>
      </c>
      <c r="B27" s="60" t="s">
        <v>461</v>
      </c>
      <c r="C27" s="65">
        <v>0</v>
      </c>
    </row>
  </sheetData>
  <mergeCells count="3">
    <mergeCell ref="A1:C1"/>
    <mergeCell ref="A2:C2"/>
    <mergeCell ref="A3:C3"/>
  </mergeCells>
  <pageMargins left="0.7" right="0.7" top="0.75" bottom="0.75" header="0.3" footer="0.3"/>
  <pageSetup paperSize="9"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16384" width="9.140625" style="60"/>
  </cols>
  <sheetData>
    <row r="1" spans="1:5" s="66" customFormat="1" x14ac:dyDescent="0.25">
      <c r="A1" s="830" t="s">
        <v>1694</v>
      </c>
      <c r="B1" s="830"/>
      <c r="C1" s="830"/>
      <c r="D1" s="58" t="s">
        <v>98</v>
      </c>
      <c r="E1" s="59">
        <v>2020</v>
      </c>
    </row>
    <row r="2" spans="1:5" s="66" customFormat="1" x14ac:dyDescent="0.25">
      <c r="A2" s="830" t="s">
        <v>462</v>
      </c>
      <c r="B2" s="830"/>
      <c r="C2" s="830"/>
      <c r="D2" s="58" t="s">
        <v>100</v>
      </c>
      <c r="E2" s="59" t="s">
        <v>1641</v>
      </c>
    </row>
    <row r="3" spans="1:5" s="66" customFormat="1" x14ac:dyDescent="0.25">
      <c r="A3" s="830" t="s">
        <v>582</v>
      </c>
      <c r="B3" s="830"/>
      <c r="C3" s="830"/>
      <c r="D3" s="58" t="s">
        <v>102</v>
      </c>
      <c r="E3" s="59">
        <v>1</v>
      </c>
    </row>
    <row r="4" spans="1:5" x14ac:dyDescent="0.2">
      <c r="A4" s="61" t="s">
        <v>103</v>
      </c>
      <c r="B4" s="62"/>
      <c r="C4" s="62"/>
      <c r="D4" s="62"/>
      <c r="E4" s="62"/>
    </row>
    <row r="6" spans="1:5" x14ac:dyDescent="0.2">
      <c r="A6" s="62" t="s">
        <v>463</v>
      </c>
      <c r="B6" s="62"/>
      <c r="C6" s="62"/>
      <c r="D6" s="62"/>
      <c r="E6" s="62"/>
    </row>
    <row r="7" spans="1:5" x14ac:dyDescent="0.2">
      <c r="A7" s="63" t="s">
        <v>105</v>
      </c>
      <c r="B7" s="63" t="s">
        <v>106</v>
      </c>
      <c r="C7" s="63" t="s">
        <v>464</v>
      </c>
      <c r="D7" s="63" t="s">
        <v>465</v>
      </c>
      <c r="E7" s="63"/>
    </row>
    <row r="8" spans="1:5" x14ac:dyDescent="0.2">
      <c r="A8" s="64">
        <v>1111</v>
      </c>
      <c r="B8" s="60" t="s">
        <v>466</v>
      </c>
      <c r="C8" s="65">
        <v>0</v>
      </c>
      <c r="D8" s="65">
        <v>0</v>
      </c>
      <c r="E8" s="65">
        <v>0</v>
      </c>
    </row>
    <row r="9" spans="1:5" x14ac:dyDescent="0.2">
      <c r="A9" s="64">
        <v>1112</v>
      </c>
      <c r="B9" s="60" t="s">
        <v>467</v>
      </c>
      <c r="C9" s="65">
        <v>1011146.25</v>
      </c>
      <c r="D9" s="65">
        <v>1067088.8400000001</v>
      </c>
      <c r="E9" s="65">
        <v>-55942.590000000084</v>
      </c>
    </row>
    <row r="10" spans="1:5" x14ac:dyDescent="0.2">
      <c r="A10" s="64">
        <v>1113</v>
      </c>
      <c r="B10" s="60" t="s">
        <v>468</v>
      </c>
      <c r="C10" s="65">
        <v>0</v>
      </c>
      <c r="D10" s="65">
        <v>0</v>
      </c>
      <c r="E10" s="65">
        <v>0</v>
      </c>
    </row>
    <row r="11" spans="1:5" x14ac:dyDescent="0.2">
      <c r="A11" s="64">
        <v>1114</v>
      </c>
      <c r="B11" s="60" t="s">
        <v>109</v>
      </c>
      <c r="C11" s="65">
        <v>21427046.300000001</v>
      </c>
      <c r="D11" s="65">
        <v>19442792.829999998</v>
      </c>
      <c r="E11" s="65">
        <v>1984253.4700000025</v>
      </c>
    </row>
    <row r="12" spans="1:5" x14ac:dyDescent="0.2">
      <c r="A12" s="64">
        <v>1115</v>
      </c>
      <c r="B12" s="60" t="s">
        <v>110</v>
      </c>
      <c r="C12" s="65">
        <v>0</v>
      </c>
      <c r="D12" s="65">
        <v>0</v>
      </c>
      <c r="E12" s="65">
        <v>0</v>
      </c>
    </row>
    <row r="13" spans="1:5" x14ac:dyDescent="0.2">
      <c r="A13" s="64">
        <v>1116</v>
      </c>
      <c r="B13" s="60" t="s">
        <v>469</v>
      </c>
      <c r="C13" s="65">
        <v>0</v>
      </c>
      <c r="D13" s="65">
        <v>0</v>
      </c>
      <c r="E13" s="65">
        <v>0</v>
      </c>
    </row>
    <row r="14" spans="1:5" x14ac:dyDescent="0.2">
      <c r="A14" s="64">
        <v>1119</v>
      </c>
      <c r="B14" s="60" t="s">
        <v>470</v>
      </c>
      <c r="C14" s="65">
        <v>0</v>
      </c>
      <c r="D14" s="65">
        <v>0</v>
      </c>
      <c r="E14" s="65">
        <v>0</v>
      </c>
    </row>
    <row r="15" spans="1:5" x14ac:dyDescent="0.2">
      <c r="A15" s="67">
        <v>1110</v>
      </c>
      <c r="B15" s="68" t="s">
        <v>471</v>
      </c>
      <c r="C15" s="69">
        <v>22438192.550000001</v>
      </c>
      <c r="D15" s="69">
        <v>20509881.669999998</v>
      </c>
      <c r="E15" s="69">
        <v>1928310.8800000027</v>
      </c>
    </row>
    <row r="18" spans="1:5" x14ac:dyDescent="0.2">
      <c r="A18" s="62" t="s">
        <v>472</v>
      </c>
      <c r="B18" s="62"/>
      <c r="C18" s="62"/>
      <c r="D18" s="62"/>
      <c r="E18" s="62"/>
    </row>
    <row r="19" spans="1:5" x14ac:dyDescent="0.2">
      <c r="A19" s="63" t="s">
        <v>105</v>
      </c>
      <c r="B19" s="63" t="s">
        <v>106</v>
      </c>
      <c r="C19" s="63" t="s">
        <v>107</v>
      </c>
      <c r="D19" s="63" t="s">
        <v>473</v>
      </c>
      <c r="E19" s="63" t="s">
        <v>474</v>
      </c>
    </row>
    <row r="20" spans="1:5" x14ac:dyDescent="0.2">
      <c r="A20" s="64">
        <v>1230</v>
      </c>
      <c r="B20" s="60" t="s">
        <v>158</v>
      </c>
      <c r="C20" s="69">
        <v>0</v>
      </c>
      <c r="D20" s="258">
        <v>0</v>
      </c>
      <c r="E20" s="65">
        <v>0</v>
      </c>
    </row>
    <row r="21" spans="1:5" x14ac:dyDescent="0.2">
      <c r="A21" s="64">
        <v>1231</v>
      </c>
      <c r="B21" s="60" t="s">
        <v>159</v>
      </c>
      <c r="C21" s="65">
        <v>0</v>
      </c>
      <c r="D21" s="162">
        <v>0</v>
      </c>
      <c r="E21" s="65">
        <v>0</v>
      </c>
    </row>
    <row r="22" spans="1:5" x14ac:dyDescent="0.2">
      <c r="A22" s="64">
        <v>1232</v>
      </c>
      <c r="B22" s="60" t="s">
        <v>160</v>
      </c>
      <c r="C22" s="65">
        <v>0</v>
      </c>
      <c r="D22" s="162">
        <v>0</v>
      </c>
      <c r="E22" s="65">
        <v>0</v>
      </c>
    </row>
    <row r="23" spans="1:5" x14ac:dyDescent="0.2">
      <c r="A23" s="64">
        <v>1233</v>
      </c>
      <c r="B23" s="60" t="s">
        <v>161</v>
      </c>
      <c r="C23" s="65">
        <v>0</v>
      </c>
      <c r="D23" s="162">
        <v>0</v>
      </c>
      <c r="E23" s="65">
        <v>0</v>
      </c>
    </row>
    <row r="24" spans="1:5" x14ac:dyDescent="0.2">
      <c r="A24" s="64">
        <v>1234</v>
      </c>
      <c r="B24" s="60" t="s">
        <v>162</v>
      </c>
      <c r="C24" s="65">
        <v>0</v>
      </c>
      <c r="D24" s="162">
        <v>0</v>
      </c>
      <c r="E24" s="65">
        <v>0</v>
      </c>
    </row>
    <row r="25" spans="1:5" x14ac:dyDescent="0.2">
      <c r="A25" s="64">
        <v>1235</v>
      </c>
      <c r="B25" s="60" t="s">
        <v>163</v>
      </c>
      <c r="C25" s="65">
        <v>0</v>
      </c>
      <c r="D25" s="162">
        <v>0</v>
      </c>
      <c r="E25" s="65">
        <v>0</v>
      </c>
    </row>
    <row r="26" spans="1:5" x14ac:dyDescent="0.2">
      <c r="A26" s="64">
        <v>1236</v>
      </c>
      <c r="B26" s="60" t="s">
        <v>164</v>
      </c>
      <c r="C26" s="65">
        <v>0</v>
      </c>
      <c r="D26" s="162">
        <v>0</v>
      </c>
      <c r="E26" s="65">
        <v>0</v>
      </c>
    </row>
    <row r="27" spans="1:5" x14ac:dyDescent="0.2">
      <c r="A27" s="64">
        <v>1239</v>
      </c>
      <c r="B27" s="60" t="s">
        <v>165</v>
      </c>
      <c r="C27" s="65">
        <v>0</v>
      </c>
      <c r="D27" s="162">
        <v>0</v>
      </c>
      <c r="E27" s="65">
        <v>0</v>
      </c>
    </row>
    <row r="28" spans="1:5" x14ac:dyDescent="0.2">
      <c r="A28" s="64">
        <v>1240</v>
      </c>
      <c r="B28" s="60" t="s">
        <v>166</v>
      </c>
      <c r="C28" s="69">
        <v>444494.93000000017</v>
      </c>
      <c r="D28" s="258">
        <v>0.5151</v>
      </c>
      <c r="E28" s="69">
        <v>421874.93</v>
      </c>
    </row>
    <row r="29" spans="1:5" x14ac:dyDescent="0.2">
      <c r="A29" s="64">
        <v>1241</v>
      </c>
      <c r="B29" s="60" t="s">
        <v>167</v>
      </c>
      <c r="C29" s="65">
        <v>444494.93000000017</v>
      </c>
      <c r="D29" s="162">
        <v>0.5151</v>
      </c>
      <c r="E29" s="65">
        <v>421874.93</v>
      </c>
    </row>
    <row r="30" spans="1:5" x14ac:dyDescent="0.2">
      <c r="A30" s="64">
        <v>1242</v>
      </c>
      <c r="B30" s="60" t="s">
        <v>168</v>
      </c>
      <c r="C30" s="65">
        <v>0</v>
      </c>
      <c r="D30" s="162">
        <v>0</v>
      </c>
      <c r="E30" s="65">
        <v>0</v>
      </c>
    </row>
    <row r="31" spans="1:5" x14ac:dyDescent="0.2">
      <c r="A31" s="64">
        <v>1243</v>
      </c>
      <c r="B31" s="60" t="s">
        <v>169</v>
      </c>
      <c r="C31" s="65">
        <v>0</v>
      </c>
      <c r="D31" s="162">
        <v>0</v>
      </c>
      <c r="E31" s="65">
        <v>0</v>
      </c>
    </row>
    <row r="32" spans="1:5" x14ac:dyDescent="0.2">
      <c r="A32" s="64">
        <v>1244</v>
      </c>
      <c r="B32" s="60" t="s">
        <v>170</v>
      </c>
      <c r="C32" s="65">
        <v>0</v>
      </c>
      <c r="D32" s="162">
        <v>0</v>
      </c>
      <c r="E32" s="65">
        <v>0</v>
      </c>
    </row>
    <row r="33" spans="1:5" x14ac:dyDescent="0.2">
      <c r="A33" s="64">
        <v>1245</v>
      </c>
      <c r="B33" s="60" t="s">
        <v>171</v>
      </c>
      <c r="C33" s="65">
        <v>0</v>
      </c>
      <c r="D33" s="162">
        <v>0</v>
      </c>
      <c r="E33" s="65">
        <v>0</v>
      </c>
    </row>
    <row r="34" spans="1:5" x14ac:dyDescent="0.2">
      <c r="A34" s="64">
        <v>1246</v>
      </c>
      <c r="B34" s="60" t="s">
        <v>172</v>
      </c>
      <c r="C34" s="65">
        <v>0</v>
      </c>
      <c r="D34" s="162">
        <v>0</v>
      </c>
      <c r="E34" s="65">
        <v>0</v>
      </c>
    </row>
    <row r="35" spans="1:5" x14ac:dyDescent="0.2">
      <c r="A35" s="64">
        <v>1247</v>
      </c>
      <c r="B35" s="60" t="s">
        <v>173</v>
      </c>
      <c r="C35" s="65">
        <v>0</v>
      </c>
      <c r="D35" s="162">
        <v>0</v>
      </c>
      <c r="E35" s="65">
        <v>0</v>
      </c>
    </row>
    <row r="36" spans="1:5" x14ac:dyDescent="0.2">
      <c r="A36" s="64">
        <v>1248</v>
      </c>
      <c r="B36" s="60" t="s">
        <v>174</v>
      </c>
      <c r="C36" s="65">
        <v>0</v>
      </c>
      <c r="D36" s="162">
        <v>0</v>
      </c>
      <c r="E36" s="65">
        <v>0</v>
      </c>
    </row>
    <row r="37" spans="1:5" x14ac:dyDescent="0.2">
      <c r="A37" s="64">
        <v>1250</v>
      </c>
      <c r="B37" s="60" t="s">
        <v>178</v>
      </c>
      <c r="C37" s="69">
        <v>277272.02</v>
      </c>
      <c r="D37" s="258">
        <v>0.4849</v>
      </c>
      <c r="E37" s="69">
        <v>277272.02</v>
      </c>
    </row>
    <row r="38" spans="1:5" x14ac:dyDescent="0.2">
      <c r="A38" s="64">
        <v>1251</v>
      </c>
      <c r="B38" s="60" t="s">
        <v>179</v>
      </c>
      <c r="C38" s="65">
        <v>261209.21</v>
      </c>
      <c r="D38" s="162">
        <v>0.37590000000000001</v>
      </c>
      <c r="E38" s="65">
        <v>261209.21</v>
      </c>
    </row>
    <row r="39" spans="1:5" x14ac:dyDescent="0.2">
      <c r="A39" s="64">
        <v>1252</v>
      </c>
      <c r="B39" s="60" t="s">
        <v>180</v>
      </c>
      <c r="C39" s="65">
        <v>0</v>
      </c>
      <c r="D39" s="162">
        <v>0</v>
      </c>
      <c r="E39" s="65">
        <v>0</v>
      </c>
    </row>
    <row r="40" spans="1:5" x14ac:dyDescent="0.2">
      <c r="A40" s="64">
        <v>1253</v>
      </c>
      <c r="B40" s="60" t="s">
        <v>181</v>
      </c>
      <c r="C40" s="65">
        <v>0</v>
      </c>
      <c r="D40" s="162">
        <v>0</v>
      </c>
      <c r="E40" s="65">
        <v>0</v>
      </c>
    </row>
    <row r="41" spans="1:5" x14ac:dyDescent="0.2">
      <c r="A41" s="64">
        <v>1254</v>
      </c>
      <c r="B41" s="60" t="s">
        <v>182</v>
      </c>
      <c r="C41" s="65">
        <v>16062.81</v>
      </c>
      <c r="D41" s="162">
        <v>0.1089</v>
      </c>
      <c r="E41" s="65">
        <v>16062.81</v>
      </c>
    </row>
    <row r="42" spans="1:5" x14ac:dyDescent="0.2">
      <c r="A42" s="64">
        <v>1259</v>
      </c>
      <c r="B42" s="60" t="s">
        <v>183</v>
      </c>
      <c r="C42" s="65">
        <v>0</v>
      </c>
      <c r="D42" s="162">
        <v>0</v>
      </c>
      <c r="E42" s="65">
        <v>0</v>
      </c>
    </row>
    <row r="44" spans="1:5" x14ac:dyDescent="0.2">
      <c r="A44" s="62" t="s">
        <v>475</v>
      </c>
      <c r="B44" s="62"/>
      <c r="C44" s="62"/>
      <c r="D44" s="62"/>
    </row>
    <row r="45" spans="1:5" x14ac:dyDescent="0.2">
      <c r="A45" s="63" t="s">
        <v>105</v>
      </c>
      <c r="B45" s="63" t="s">
        <v>106</v>
      </c>
      <c r="C45" s="70" t="s">
        <v>476</v>
      </c>
      <c r="D45" s="70" t="s">
        <v>464</v>
      </c>
    </row>
    <row r="46" spans="1:5" x14ac:dyDescent="0.2">
      <c r="A46" s="67">
        <v>5500</v>
      </c>
      <c r="B46" s="68" t="s">
        <v>407</v>
      </c>
      <c r="C46" s="65">
        <v>0</v>
      </c>
      <c r="D46" s="65">
        <v>1027508.92</v>
      </c>
    </row>
    <row r="47" spans="1:5" x14ac:dyDescent="0.2">
      <c r="A47" s="64">
        <v>5510</v>
      </c>
      <c r="B47" s="60" t="s">
        <v>408</v>
      </c>
      <c r="C47" s="65">
        <v>0</v>
      </c>
      <c r="D47" s="65">
        <v>1027508.92</v>
      </c>
    </row>
    <row r="48" spans="1:5" x14ac:dyDescent="0.2">
      <c r="A48" s="64">
        <v>5511</v>
      </c>
      <c r="B48" s="60" t="s">
        <v>409</v>
      </c>
      <c r="C48" s="65">
        <v>0</v>
      </c>
      <c r="D48" s="65">
        <v>0</v>
      </c>
    </row>
    <row r="49" spans="1:4" x14ac:dyDescent="0.2">
      <c r="A49" s="64">
        <v>5512</v>
      </c>
      <c r="B49" s="60" t="s">
        <v>410</v>
      </c>
      <c r="C49" s="65">
        <v>0</v>
      </c>
      <c r="D49" s="65">
        <v>0</v>
      </c>
    </row>
    <row r="50" spans="1:4" x14ac:dyDescent="0.2">
      <c r="A50" s="64">
        <v>5513</v>
      </c>
      <c r="B50" s="60" t="s">
        <v>411</v>
      </c>
      <c r="C50" s="65">
        <v>0</v>
      </c>
      <c r="D50" s="65">
        <v>0</v>
      </c>
    </row>
    <row r="51" spans="1:4" x14ac:dyDescent="0.2">
      <c r="A51" s="64">
        <v>5514</v>
      </c>
      <c r="B51" s="60" t="s">
        <v>412</v>
      </c>
      <c r="C51" s="65">
        <v>0</v>
      </c>
      <c r="D51" s="65">
        <v>0</v>
      </c>
    </row>
    <row r="52" spans="1:4" x14ac:dyDescent="0.2">
      <c r="A52" s="64">
        <v>5515</v>
      </c>
      <c r="B52" s="60" t="s">
        <v>413</v>
      </c>
      <c r="C52" s="65">
        <v>0</v>
      </c>
      <c r="D52" s="65">
        <v>534468.56000000006</v>
      </c>
    </row>
    <row r="53" spans="1:4" x14ac:dyDescent="0.2">
      <c r="A53" s="64">
        <v>5516</v>
      </c>
      <c r="B53" s="60" t="s">
        <v>414</v>
      </c>
      <c r="C53" s="65">
        <v>0</v>
      </c>
      <c r="D53" s="65">
        <v>0</v>
      </c>
    </row>
    <row r="54" spans="1:4" x14ac:dyDescent="0.2">
      <c r="A54" s="64">
        <v>5517</v>
      </c>
      <c r="B54" s="60" t="s">
        <v>415</v>
      </c>
      <c r="C54" s="65">
        <v>0</v>
      </c>
      <c r="D54" s="65">
        <v>493040.36</v>
      </c>
    </row>
    <row r="55" spans="1:4" x14ac:dyDescent="0.2">
      <c r="A55" s="64">
        <v>5518</v>
      </c>
      <c r="B55" s="60" t="s">
        <v>416</v>
      </c>
      <c r="C55" s="65">
        <v>0</v>
      </c>
      <c r="D55" s="65">
        <v>0</v>
      </c>
    </row>
    <row r="56" spans="1:4" x14ac:dyDescent="0.2">
      <c r="A56" s="64">
        <v>5520</v>
      </c>
      <c r="B56" s="60" t="s">
        <v>417</v>
      </c>
      <c r="C56" s="65">
        <v>0</v>
      </c>
      <c r="D56" s="65">
        <v>0</v>
      </c>
    </row>
    <row r="57" spans="1:4" x14ac:dyDescent="0.2">
      <c r="A57" s="64">
        <v>5521</v>
      </c>
      <c r="B57" s="60" t="s">
        <v>418</v>
      </c>
      <c r="C57" s="65">
        <v>0</v>
      </c>
      <c r="D57" s="65">
        <v>0</v>
      </c>
    </row>
    <row r="58" spans="1:4" x14ac:dyDescent="0.2">
      <c r="A58" s="64">
        <v>5522</v>
      </c>
      <c r="B58" s="60" t="s">
        <v>419</v>
      </c>
      <c r="C58" s="65">
        <v>0</v>
      </c>
      <c r="D58" s="65">
        <v>0</v>
      </c>
    </row>
    <row r="59" spans="1:4" x14ac:dyDescent="0.2">
      <c r="A59" s="64">
        <v>5530</v>
      </c>
      <c r="B59" s="60" t="s">
        <v>420</v>
      </c>
      <c r="C59" s="65">
        <v>0</v>
      </c>
      <c r="D59" s="65">
        <v>0</v>
      </c>
    </row>
    <row r="60" spans="1:4" x14ac:dyDescent="0.2">
      <c r="A60" s="64">
        <v>5531</v>
      </c>
      <c r="B60" s="60" t="s">
        <v>421</v>
      </c>
      <c r="C60" s="65">
        <v>0</v>
      </c>
      <c r="D60" s="65">
        <v>0</v>
      </c>
    </row>
    <row r="61" spans="1:4" x14ac:dyDescent="0.2">
      <c r="A61" s="64">
        <v>5532</v>
      </c>
      <c r="B61" s="60" t="s">
        <v>422</v>
      </c>
      <c r="C61" s="65">
        <v>0</v>
      </c>
      <c r="D61" s="65">
        <v>0</v>
      </c>
    </row>
    <row r="62" spans="1:4" x14ac:dyDescent="0.2">
      <c r="A62" s="64">
        <v>5533</v>
      </c>
      <c r="B62" s="60" t="s">
        <v>423</v>
      </c>
      <c r="C62" s="65">
        <v>0</v>
      </c>
      <c r="D62" s="65">
        <v>0</v>
      </c>
    </row>
    <row r="63" spans="1:4" x14ac:dyDescent="0.2">
      <c r="A63" s="64">
        <v>5534</v>
      </c>
      <c r="B63" s="60" t="s">
        <v>424</v>
      </c>
      <c r="C63" s="65">
        <v>0</v>
      </c>
      <c r="D63" s="65">
        <v>0</v>
      </c>
    </row>
    <row r="64" spans="1:4" x14ac:dyDescent="0.2">
      <c r="A64" s="64">
        <v>5535</v>
      </c>
      <c r="B64" s="60" t="s">
        <v>425</v>
      </c>
      <c r="C64" s="65">
        <v>0</v>
      </c>
      <c r="D64" s="65">
        <v>0</v>
      </c>
    </row>
    <row r="65" spans="1:4" x14ac:dyDescent="0.2">
      <c r="A65" s="64">
        <v>5540</v>
      </c>
      <c r="B65" s="60" t="s">
        <v>426</v>
      </c>
      <c r="C65" s="65">
        <v>0</v>
      </c>
      <c r="D65" s="65">
        <v>0</v>
      </c>
    </row>
    <row r="66" spans="1:4" x14ac:dyDescent="0.2">
      <c r="A66" s="64">
        <v>5541</v>
      </c>
      <c r="B66" s="60" t="s">
        <v>426</v>
      </c>
      <c r="C66" s="65">
        <v>0</v>
      </c>
      <c r="D66" s="65">
        <v>0</v>
      </c>
    </row>
    <row r="67" spans="1:4" x14ac:dyDescent="0.2">
      <c r="A67" s="64">
        <v>5550</v>
      </c>
      <c r="B67" s="60" t="s">
        <v>427</v>
      </c>
      <c r="C67" s="65">
        <v>0</v>
      </c>
      <c r="D67" s="65">
        <v>0</v>
      </c>
    </row>
    <row r="68" spans="1:4" x14ac:dyDescent="0.2">
      <c r="A68" s="64">
        <v>5551</v>
      </c>
      <c r="B68" s="60" t="s">
        <v>427</v>
      </c>
      <c r="C68" s="65">
        <v>0</v>
      </c>
      <c r="D68" s="65">
        <v>0</v>
      </c>
    </row>
    <row r="69" spans="1:4" x14ac:dyDescent="0.2">
      <c r="A69" s="64">
        <v>5590</v>
      </c>
      <c r="B69" s="60" t="s">
        <v>428</v>
      </c>
      <c r="C69" s="65">
        <v>0</v>
      </c>
      <c r="D69" s="65">
        <v>0</v>
      </c>
    </row>
    <row r="70" spans="1:4" x14ac:dyDescent="0.2">
      <c r="A70" s="64">
        <v>5591</v>
      </c>
      <c r="B70" s="60" t="s">
        <v>429</v>
      </c>
      <c r="C70" s="65">
        <v>0</v>
      </c>
      <c r="D70" s="65">
        <v>0</v>
      </c>
    </row>
    <row r="71" spans="1:4" x14ac:dyDescent="0.2">
      <c r="A71" s="64">
        <v>5592</v>
      </c>
      <c r="B71" s="60" t="s">
        <v>430</v>
      </c>
      <c r="C71" s="65">
        <v>0</v>
      </c>
      <c r="D71" s="65">
        <v>0</v>
      </c>
    </row>
    <row r="72" spans="1:4" x14ac:dyDescent="0.2">
      <c r="A72" s="64">
        <v>5593</v>
      </c>
      <c r="B72" s="60" t="s">
        <v>431</v>
      </c>
      <c r="C72" s="65">
        <v>0</v>
      </c>
      <c r="D72" s="65">
        <v>0</v>
      </c>
    </row>
    <row r="73" spans="1:4" x14ac:dyDescent="0.2">
      <c r="A73" s="64">
        <v>5594</v>
      </c>
      <c r="B73" s="60" t="s">
        <v>477</v>
      </c>
      <c r="C73" s="65">
        <v>0</v>
      </c>
      <c r="D73" s="65">
        <v>0</v>
      </c>
    </row>
    <row r="74" spans="1:4" x14ac:dyDescent="0.2">
      <c r="A74" s="64">
        <v>5595</v>
      </c>
      <c r="B74" s="60" t="s">
        <v>433</v>
      </c>
      <c r="C74" s="65">
        <v>0</v>
      </c>
      <c r="D74" s="65">
        <v>0</v>
      </c>
    </row>
    <row r="75" spans="1:4" x14ac:dyDescent="0.2">
      <c r="A75" s="64">
        <v>5596</v>
      </c>
      <c r="B75" s="60" t="s">
        <v>321</v>
      </c>
      <c r="C75" s="65">
        <v>0</v>
      </c>
      <c r="D75" s="65">
        <v>0</v>
      </c>
    </row>
    <row r="76" spans="1:4" x14ac:dyDescent="0.2">
      <c r="A76" s="64">
        <v>5597</v>
      </c>
      <c r="B76" s="60" t="s">
        <v>434</v>
      </c>
      <c r="C76" s="65">
        <v>0</v>
      </c>
      <c r="D76" s="65">
        <v>0</v>
      </c>
    </row>
    <row r="77" spans="1:4" x14ac:dyDescent="0.2">
      <c r="A77" s="64">
        <v>5599</v>
      </c>
      <c r="B77" s="60" t="s">
        <v>436</v>
      </c>
      <c r="C77" s="65">
        <v>0</v>
      </c>
      <c r="D77" s="65">
        <v>0</v>
      </c>
    </row>
    <row r="78" spans="1:4" x14ac:dyDescent="0.2">
      <c r="A78" s="67">
        <v>5600</v>
      </c>
      <c r="B78" s="68" t="s">
        <v>437</v>
      </c>
      <c r="C78" s="65">
        <v>0</v>
      </c>
      <c r="D78" s="65">
        <v>0</v>
      </c>
    </row>
    <row r="79" spans="1:4" x14ac:dyDescent="0.2">
      <c r="A79" s="64">
        <v>5610</v>
      </c>
      <c r="B79" s="60" t="s">
        <v>438</v>
      </c>
      <c r="C79" s="65">
        <v>0</v>
      </c>
      <c r="D79" s="65">
        <v>0</v>
      </c>
    </row>
    <row r="80" spans="1:4" x14ac:dyDescent="0.2">
      <c r="A80" s="64">
        <v>5611</v>
      </c>
      <c r="B80" s="60" t="s">
        <v>439</v>
      </c>
      <c r="C80" s="65">
        <v>0</v>
      </c>
      <c r="D80" s="65">
        <v>0</v>
      </c>
    </row>
  </sheetData>
  <mergeCells count="3">
    <mergeCell ref="A1:C1"/>
    <mergeCell ref="A2:C2"/>
    <mergeCell ref="A3:C3"/>
  </mergeCells>
  <dataValidations count="3">
    <dataValidation allowBlank="1" showInputMessage="1" showErrorMessage="1" prompt="Importe del trimestre anterior." sqref="C45"/>
    <dataValidation allowBlank="1" showInputMessage="1" showErrorMessage="1" prompt="Saldo al 31 de diciembre del año anterior que se presenta" sqref="D7"/>
    <dataValidation allowBlank="1" showInputMessage="1" showErrorMessage="1" prompt="Importe final del periodo que corresponde la información financiera trimestral que se presenta." sqref="C7 C19 D45"/>
  </dataValidations>
  <pageMargins left="0.7" right="0.7" top="0.75" bottom="0.75" header="0.3" footer="0.3"/>
  <pageSetup paperSize="9" scale="70" fitToHeight="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Normal="100" zoomScaleSheetLayoutView="100" workbookViewId="0">
      <selection sqref="A1:C1"/>
    </sheetView>
  </sheetViews>
  <sheetFormatPr baseColWidth="10" defaultRowHeight="11.25" x14ac:dyDescent="0.2"/>
  <cols>
    <col min="1" max="1" width="3.28515625" style="75" customWidth="1"/>
    <col min="2" max="2" width="63.140625" style="75" customWidth="1"/>
    <col min="3" max="3" width="17.7109375" style="75" customWidth="1"/>
    <col min="4" max="16384" width="11.42578125" style="75"/>
  </cols>
  <sheetData>
    <row r="1" spans="1:3" s="71" customFormat="1" x14ac:dyDescent="0.25">
      <c r="A1" s="831" t="s">
        <v>1707</v>
      </c>
      <c r="B1" s="832"/>
      <c r="C1" s="833"/>
    </row>
    <row r="2" spans="1:3" s="71" customFormat="1" x14ac:dyDescent="0.25">
      <c r="A2" s="834" t="s">
        <v>478</v>
      </c>
      <c r="B2" s="835"/>
      <c r="C2" s="836"/>
    </row>
    <row r="3" spans="1:3" s="71" customFormat="1" x14ac:dyDescent="0.25">
      <c r="A3" s="834" t="s">
        <v>582</v>
      </c>
      <c r="B3" s="835"/>
      <c r="C3" s="836"/>
    </row>
    <row r="4" spans="1:3" s="72" customFormat="1" x14ac:dyDescent="0.2">
      <c r="A4" s="837" t="s">
        <v>479</v>
      </c>
      <c r="B4" s="838"/>
      <c r="C4" s="839"/>
    </row>
    <row r="5" spans="1:3" x14ac:dyDescent="0.2">
      <c r="A5" s="73" t="s">
        <v>480</v>
      </c>
      <c r="B5" s="73"/>
      <c r="C5" s="74">
        <v>28559626</v>
      </c>
    </row>
    <row r="6" spans="1:3" x14ac:dyDescent="0.2">
      <c r="B6" s="76"/>
      <c r="C6" s="77"/>
    </row>
    <row r="7" spans="1:3" x14ac:dyDescent="0.2">
      <c r="A7" s="78" t="s">
        <v>481</v>
      </c>
      <c r="B7" s="78"/>
      <c r="C7" s="79">
        <v>0</v>
      </c>
    </row>
    <row r="8" spans="1:3" x14ac:dyDescent="0.2">
      <c r="A8" s="80" t="s">
        <v>482</v>
      </c>
      <c r="B8" s="81" t="s">
        <v>306</v>
      </c>
      <c r="C8" s="82">
        <v>0</v>
      </c>
    </row>
    <row r="9" spans="1:3" x14ac:dyDescent="0.2">
      <c r="A9" s="83" t="s">
        <v>483</v>
      </c>
      <c r="B9" s="84" t="s">
        <v>484</v>
      </c>
      <c r="C9" s="82">
        <v>0</v>
      </c>
    </row>
    <row r="10" spans="1:3" x14ac:dyDescent="0.2">
      <c r="A10" s="83" t="s">
        <v>485</v>
      </c>
      <c r="B10" s="84" t="s">
        <v>315</v>
      </c>
      <c r="C10" s="82">
        <v>0</v>
      </c>
    </row>
    <row r="11" spans="1:3" x14ac:dyDescent="0.2">
      <c r="A11" s="83" t="s">
        <v>486</v>
      </c>
      <c r="B11" s="84" t="s">
        <v>316</v>
      </c>
      <c r="C11" s="82">
        <v>0</v>
      </c>
    </row>
    <row r="12" spans="1:3" x14ac:dyDescent="0.2">
      <c r="A12" s="83" t="s">
        <v>487</v>
      </c>
      <c r="B12" s="84" t="s">
        <v>317</v>
      </c>
      <c r="C12" s="82">
        <v>0</v>
      </c>
    </row>
    <row r="13" spans="1:3" x14ac:dyDescent="0.2">
      <c r="A13" s="85" t="s">
        <v>488</v>
      </c>
      <c r="B13" s="86" t="s">
        <v>489</v>
      </c>
      <c r="C13" s="82">
        <v>0</v>
      </c>
    </row>
    <row r="14" spans="1:3" x14ac:dyDescent="0.2">
      <c r="B14" s="87"/>
      <c r="C14" s="88"/>
    </row>
    <row r="15" spans="1:3" x14ac:dyDescent="0.2">
      <c r="A15" s="78" t="s">
        <v>490</v>
      </c>
      <c r="B15" s="76"/>
      <c r="C15" s="79">
        <v>-2017601</v>
      </c>
    </row>
    <row r="16" spans="1:3" x14ac:dyDescent="0.2">
      <c r="A16" s="89">
        <v>3.1</v>
      </c>
      <c r="B16" s="84" t="s">
        <v>491</v>
      </c>
      <c r="C16" s="82">
        <v>0</v>
      </c>
    </row>
    <row r="17" spans="1:3" x14ac:dyDescent="0.2">
      <c r="A17" s="90">
        <v>3.2</v>
      </c>
      <c r="B17" s="84" t="s">
        <v>492</v>
      </c>
      <c r="C17" s="82">
        <v>-2017601</v>
      </c>
    </row>
    <row r="18" spans="1:3" x14ac:dyDescent="0.2">
      <c r="A18" s="90">
        <v>3.3</v>
      </c>
      <c r="B18" s="86" t="s">
        <v>493</v>
      </c>
      <c r="C18" s="91">
        <v>0</v>
      </c>
    </row>
    <row r="19" spans="1:3" x14ac:dyDescent="0.2">
      <c r="B19" s="92"/>
      <c r="C19" s="93"/>
    </row>
    <row r="20" spans="1:3" x14ac:dyDescent="0.2">
      <c r="A20" s="94" t="s">
        <v>494</v>
      </c>
      <c r="B20" s="94"/>
      <c r="C20" s="74">
        <v>30577227</v>
      </c>
    </row>
  </sheetData>
  <mergeCells count="4">
    <mergeCell ref="A1:C1"/>
    <mergeCell ref="A2:C2"/>
    <mergeCell ref="A3:C3"/>
    <mergeCell ref="A4:C4"/>
  </mergeCell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view="pageBreakPreview" zoomScaleNormal="100" zoomScaleSheetLayoutView="100" workbookViewId="0">
      <selection sqref="A1:C1"/>
    </sheetView>
  </sheetViews>
  <sheetFormatPr baseColWidth="10" defaultRowHeight="11.25" x14ac:dyDescent="0.2"/>
  <cols>
    <col min="1" max="1" width="3.7109375" style="75" customWidth="1"/>
    <col min="2" max="2" width="62.140625" style="75" customWidth="1"/>
    <col min="3" max="3" width="17.7109375" style="75" customWidth="1"/>
    <col min="4" max="16384" width="11.42578125" style="75"/>
  </cols>
  <sheetData>
    <row r="1" spans="1:3" s="95" customFormat="1" x14ac:dyDescent="0.25">
      <c r="A1" s="840" t="s">
        <v>1707</v>
      </c>
      <c r="B1" s="841"/>
      <c r="C1" s="842"/>
    </row>
    <row r="2" spans="1:3" s="95" customFormat="1" x14ac:dyDescent="0.25">
      <c r="A2" s="843" t="s">
        <v>495</v>
      </c>
      <c r="B2" s="844"/>
      <c r="C2" s="845"/>
    </row>
    <row r="3" spans="1:3" s="95" customFormat="1" x14ac:dyDescent="0.25">
      <c r="A3" s="843" t="s">
        <v>582</v>
      </c>
      <c r="B3" s="844"/>
      <c r="C3" s="845"/>
    </row>
    <row r="4" spans="1:3" x14ac:dyDescent="0.2">
      <c r="A4" s="837" t="s">
        <v>479</v>
      </c>
      <c r="B4" s="838"/>
      <c r="C4" s="839"/>
    </row>
    <row r="5" spans="1:3" x14ac:dyDescent="0.2">
      <c r="A5" s="96" t="s">
        <v>496</v>
      </c>
      <c r="B5" s="73"/>
      <c r="C5" s="97">
        <v>28559626</v>
      </c>
    </row>
    <row r="6" spans="1:3" x14ac:dyDescent="0.2">
      <c r="A6" s="98"/>
      <c r="B6" s="76"/>
      <c r="C6" s="99"/>
    </row>
    <row r="7" spans="1:3" x14ac:dyDescent="0.2">
      <c r="A7" s="78" t="s">
        <v>497</v>
      </c>
      <c r="B7" s="100"/>
      <c r="C7" s="79">
        <f>SUM(C8:C28)</f>
        <v>721767</v>
      </c>
    </row>
    <row r="8" spans="1:3" x14ac:dyDescent="0.2">
      <c r="A8" s="101">
        <v>2.1</v>
      </c>
      <c r="B8" s="102" t="s">
        <v>338</v>
      </c>
      <c r="C8" s="103">
        <v>0</v>
      </c>
    </row>
    <row r="9" spans="1:3" x14ac:dyDescent="0.2">
      <c r="A9" s="101">
        <v>2.2000000000000002</v>
      </c>
      <c r="B9" s="102" t="s">
        <v>335</v>
      </c>
      <c r="C9" s="103">
        <v>0</v>
      </c>
    </row>
    <row r="10" spans="1:3" x14ac:dyDescent="0.2">
      <c r="A10" s="104">
        <v>2.2999999999999998</v>
      </c>
      <c r="B10" s="105" t="s">
        <v>167</v>
      </c>
      <c r="C10" s="103">
        <v>444495</v>
      </c>
    </row>
    <row r="11" spans="1:3" x14ac:dyDescent="0.2">
      <c r="A11" s="104">
        <v>2.4</v>
      </c>
      <c r="B11" s="105" t="s">
        <v>168</v>
      </c>
      <c r="C11" s="103">
        <v>0</v>
      </c>
    </row>
    <row r="12" spans="1:3" x14ac:dyDescent="0.2">
      <c r="A12" s="104">
        <v>2.5</v>
      </c>
      <c r="B12" s="105" t="s">
        <v>169</v>
      </c>
      <c r="C12" s="103">
        <v>0</v>
      </c>
    </row>
    <row r="13" spans="1:3" x14ac:dyDescent="0.2">
      <c r="A13" s="104">
        <v>2.6</v>
      </c>
      <c r="B13" s="105" t="s">
        <v>170</v>
      </c>
      <c r="C13" s="103">
        <v>0</v>
      </c>
    </row>
    <row r="14" spans="1:3" x14ac:dyDescent="0.2">
      <c r="A14" s="104">
        <v>2.7</v>
      </c>
      <c r="B14" s="105" t="s">
        <v>171</v>
      </c>
      <c r="C14" s="103">
        <v>0</v>
      </c>
    </row>
    <row r="15" spans="1:3" x14ac:dyDescent="0.2">
      <c r="A15" s="104">
        <v>2.8</v>
      </c>
      <c r="B15" s="105" t="s">
        <v>172</v>
      </c>
      <c r="C15" s="103">
        <v>0</v>
      </c>
    </row>
    <row r="16" spans="1:3" x14ac:dyDescent="0.2">
      <c r="A16" s="104">
        <v>2.9</v>
      </c>
      <c r="B16" s="105" t="s">
        <v>174</v>
      </c>
      <c r="C16" s="103">
        <v>0</v>
      </c>
    </row>
    <row r="17" spans="1:3" x14ac:dyDescent="0.2">
      <c r="A17" s="104" t="s">
        <v>498</v>
      </c>
      <c r="B17" s="105" t="s">
        <v>499</v>
      </c>
      <c r="C17" s="103">
        <v>0</v>
      </c>
    </row>
    <row r="18" spans="1:3" x14ac:dyDescent="0.2">
      <c r="A18" s="104" t="s">
        <v>500</v>
      </c>
      <c r="B18" s="105" t="s">
        <v>178</v>
      </c>
      <c r="C18" s="103">
        <v>277272</v>
      </c>
    </row>
    <row r="19" spans="1:3" x14ac:dyDescent="0.2">
      <c r="A19" s="104" t="s">
        <v>501</v>
      </c>
      <c r="B19" s="105" t="s">
        <v>502</v>
      </c>
      <c r="C19" s="103">
        <v>0</v>
      </c>
    </row>
    <row r="20" spans="1:3" x14ac:dyDescent="0.2">
      <c r="A20" s="104" t="s">
        <v>503</v>
      </c>
      <c r="B20" s="105" t="s">
        <v>504</v>
      </c>
      <c r="C20" s="103">
        <v>0</v>
      </c>
    </row>
    <row r="21" spans="1:3" x14ac:dyDescent="0.2">
      <c r="A21" s="104" t="s">
        <v>505</v>
      </c>
      <c r="B21" s="105" t="s">
        <v>506</v>
      </c>
      <c r="C21" s="103">
        <v>0</v>
      </c>
    </row>
    <row r="22" spans="1:3" x14ac:dyDescent="0.2">
      <c r="A22" s="104" t="s">
        <v>507</v>
      </c>
      <c r="B22" s="105" t="s">
        <v>508</v>
      </c>
      <c r="C22" s="103">
        <v>0</v>
      </c>
    </row>
    <row r="23" spans="1:3" x14ac:dyDescent="0.2">
      <c r="A23" s="104" t="s">
        <v>509</v>
      </c>
      <c r="B23" s="105" t="s">
        <v>510</v>
      </c>
      <c r="C23" s="103">
        <v>0</v>
      </c>
    </row>
    <row r="24" spans="1:3" x14ac:dyDescent="0.2">
      <c r="A24" s="104" t="s">
        <v>511</v>
      </c>
      <c r="B24" s="105" t="s">
        <v>512</v>
      </c>
      <c r="C24" s="103">
        <v>0</v>
      </c>
    </row>
    <row r="25" spans="1:3" x14ac:dyDescent="0.2">
      <c r="A25" s="104" t="s">
        <v>513</v>
      </c>
      <c r="B25" s="105" t="s">
        <v>514</v>
      </c>
      <c r="C25" s="103">
        <v>0</v>
      </c>
    </row>
    <row r="26" spans="1:3" x14ac:dyDescent="0.2">
      <c r="A26" s="104" t="s">
        <v>515</v>
      </c>
      <c r="B26" s="105" t="s">
        <v>516</v>
      </c>
      <c r="C26" s="103">
        <v>0</v>
      </c>
    </row>
    <row r="27" spans="1:3" x14ac:dyDescent="0.2">
      <c r="A27" s="104" t="s">
        <v>517</v>
      </c>
      <c r="B27" s="105" t="s">
        <v>518</v>
      </c>
      <c r="C27" s="103">
        <v>0</v>
      </c>
    </row>
    <row r="28" spans="1:3" x14ac:dyDescent="0.2">
      <c r="A28" s="104" t="s">
        <v>519</v>
      </c>
      <c r="B28" s="102" t="s">
        <v>520</v>
      </c>
      <c r="C28" s="103">
        <v>0</v>
      </c>
    </row>
    <row r="29" spans="1:3" x14ac:dyDescent="0.2">
      <c r="A29" s="106"/>
      <c r="B29" s="107"/>
      <c r="C29" s="108"/>
    </row>
    <row r="30" spans="1:3" x14ac:dyDescent="0.2">
      <c r="A30" s="109" t="s">
        <v>521</v>
      </c>
      <c r="B30" s="110"/>
      <c r="C30" s="111">
        <f>SUM(C31:C37)</f>
        <v>1027509</v>
      </c>
    </row>
    <row r="31" spans="1:3" x14ac:dyDescent="0.2">
      <c r="A31" s="104" t="s">
        <v>522</v>
      </c>
      <c r="B31" s="105" t="s">
        <v>408</v>
      </c>
      <c r="C31" s="103">
        <v>1027509</v>
      </c>
    </row>
    <row r="32" spans="1:3" x14ac:dyDescent="0.2">
      <c r="A32" s="104" t="s">
        <v>523</v>
      </c>
      <c r="B32" s="105" t="s">
        <v>417</v>
      </c>
      <c r="C32" s="103">
        <v>0</v>
      </c>
    </row>
    <row r="33" spans="1:3" x14ac:dyDescent="0.2">
      <c r="A33" s="104" t="s">
        <v>524</v>
      </c>
      <c r="B33" s="105" t="s">
        <v>420</v>
      </c>
      <c r="C33" s="103">
        <v>0</v>
      </c>
    </row>
    <row r="34" spans="1:3" x14ac:dyDescent="0.2">
      <c r="A34" s="104" t="s">
        <v>525</v>
      </c>
      <c r="B34" s="105" t="s">
        <v>526</v>
      </c>
      <c r="C34" s="103">
        <v>0</v>
      </c>
    </row>
    <row r="35" spans="1:3" x14ac:dyDescent="0.2">
      <c r="A35" s="104" t="s">
        <v>527</v>
      </c>
      <c r="B35" s="105" t="s">
        <v>528</v>
      </c>
      <c r="C35" s="103">
        <v>0</v>
      </c>
    </row>
    <row r="36" spans="1:3" x14ac:dyDescent="0.2">
      <c r="A36" s="104" t="s">
        <v>529</v>
      </c>
      <c r="B36" s="105" t="s">
        <v>428</v>
      </c>
      <c r="C36" s="103">
        <v>0</v>
      </c>
    </row>
    <row r="37" spans="1:3" x14ac:dyDescent="0.2">
      <c r="A37" s="104" t="s">
        <v>530</v>
      </c>
      <c r="B37" s="102" t="s">
        <v>531</v>
      </c>
      <c r="C37" s="112">
        <v>0</v>
      </c>
    </row>
    <row r="38" spans="1:3" x14ac:dyDescent="0.2">
      <c r="A38" s="98"/>
      <c r="B38" s="113"/>
      <c r="C38" s="114"/>
    </row>
    <row r="39" spans="1:3" x14ac:dyDescent="0.2">
      <c r="A39" s="115" t="s">
        <v>532</v>
      </c>
      <c r="B39" s="73"/>
      <c r="C39" s="74">
        <f>C5-C7+C30</f>
        <v>28865368</v>
      </c>
    </row>
  </sheetData>
  <mergeCells count="4">
    <mergeCell ref="A1:C1"/>
    <mergeCell ref="A2:C2"/>
    <mergeCell ref="A3:C3"/>
    <mergeCell ref="A4:C4"/>
  </mergeCells>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60" customWidth="1"/>
    <col min="2" max="2" width="68.5703125" style="60" bestFit="1" customWidth="1"/>
    <col min="3" max="3" width="17.42578125" style="60" bestFit="1" customWidth="1"/>
    <col min="4" max="5" width="23.7109375" style="60" bestFit="1" customWidth="1"/>
    <col min="6" max="6" width="19.28515625" style="60" customWidth="1"/>
    <col min="7" max="7" width="20.5703125" style="60" customWidth="1"/>
    <col min="8" max="10" width="20.28515625" style="60" customWidth="1"/>
    <col min="11" max="16384" width="9.140625" style="60"/>
  </cols>
  <sheetData>
    <row r="1" spans="1:10" x14ac:dyDescent="0.2">
      <c r="A1" s="830" t="s">
        <v>1694</v>
      </c>
      <c r="B1" s="847"/>
      <c r="C1" s="847"/>
      <c r="D1" s="847"/>
      <c r="E1" s="847"/>
      <c r="F1" s="847"/>
      <c r="G1" s="58" t="s">
        <v>98</v>
      </c>
      <c r="H1" s="59">
        <v>2020</v>
      </c>
    </row>
    <row r="2" spans="1:10" x14ac:dyDescent="0.2">
      <c r="A2" s="830" t="s">
        <v>533</v>
      </c>
      <c r="B2" s="847"/>
      <c r="C2" s="847"/>
      <c r="D2" s="847"/>
      <c r="E2" s="847"/>
      <c r="F2" s="847"/>
      <c r="G2" s="58" t="s">
        <v>100</v>
      </c>
      <c r="H2" s="59" t="s">
        <v>1641</v>
      </c>
    </row>
    <row r="3" spans="1:10" x14ac:dyDescent="0.2">
      <c r="A3" s="848" t="s">
        <v>582</v>
      </c>
      <c r="B3" s="849"/>
      <c r="C3" s="849"/>
      <c r="D3" s="849"/>
      <c r="E3" s="849"/>
      <c r="F3" s="849"/>
      <c r="G3" s="58" t="s">
        <v>102</v>
      </c>
      <c r="H3" s="59">
        <v>1</v>
      </c>
    </row>
    <row r="4" spans="1:10" x14ac:dyDescent="0.2">
      <c r="A4" s="61" t="s">
        <v>103</v>
      </c>
      <c r="B4" s="62"/>
      <c r="C4" s="62"/>
      <c r="D4" s="62"/>
      <c r="E4" s="62"/>
      <c r="F4" s="62"/>
      <c r="G4" s="62"/>
      <c r="H4" s="62"/>
    </row>
    <row r="7" spans="1:10" x14ac:dyDescent="0.2">
      <c r="A7" s="63" t="s">
        <v>105</v>
      </c>
      <c r="B7" s="63" t="s">
        <v>534</v>
      </c>
      <c r="C7" s="63" t="s">
        <v>465</v>
      </c>
      <c r="D7" s="63" t="s">
        <v>535</v>
      </c>
      <c r="E7" s="63" t="s">
        <v>536</v>
      </c>
      <c r="F7" s="63" t="s">
        <v>464</v>
      </c>
      <c r="G7" s="63" t="s">
        <v>537</v>
      </c>
      <c r="H7" s="63" t="s">
        <v>538</v>
      </c>
      <c r="I7" s="63" t="s">
        <v>539</v>
      </c>
      <c r="J7" s="63" t="s">
        <v>540</v>
      </c>
    </row>
    <row r="8" spans="1:10" s="68" customFormat="1" x14ac:dyDescent="0.2">
      <c r="A8" s="67">
        <v>7000</v>
      </c>
      <c r="B8" s="68" t="s">
        <v>541</v>
      </c>
    </row>
    <row r="9" spans="1:10" x14ac:dyDescent="0.2">
      <c r="A9" s="60">
        <v>7110</v>
      </c>
      <c r="B9" s="60" t="s">
        <v>537</v>
      </c>
      <c r="C9" s="65">
        <v>0</v>
      </c>
      <c r="D9" s="65">
        <v>0</v>
      </c>
      <c r="E9" s="65">
        <v>0</v>
      </c>
      <c r="F9" s="65">
        <v>0</v>
      </c>
    </row>
    <row r="10" spans="1:10" x14ac:dyDescent="0.2">
      <c r="A10" s="60">
        <v>7120</v>
      </c>
      <c r="B10" s="60" t="s">
        <v>542</v>
      </c>
      <c r="C10" s="65">
        <v>0</v>
      </c>
      <c r="D10" s="65">
        <v>0</v>
      </c>
      <c r="E10" s="65">
        <v>0</v>
      </c>
      <c r="F10" s="65">
        <v>0</v>
      </c>
    </row>
    <row r="11" spans="1:10" x14ac:dyDescent="0.2">
      <c r="A11" s="60">
        <v>7130</v>
      </c>
      <c r="B11" s="60" t="s">
        <v>543</v>
      </c>
      <c r="C11" s="65">
        <v>0</v>
      </c>
      <c r="D11" s="65">
        <v>0</v>
      </c>
      <c r="E11" s="65">
        <v>0</v>
      </c>
      <c r="F11" s="65">
        <v>0</v>
      </c>
    </row>
    <row r="12" spans="1:10" x14ac:dyDescent="0.2">
      <c r="A12" s="60">
        <v>7140</v>
      </c>
      <c r="B12" s="60" t="s">
        <v>544</v>
      </c>
      <c r="C12" s="65">
        <v>0</v>
      </c>
      <c r="D12" s="65">
        <v>0</v>
      </c>
      <c r="E12" s="65">
        <v>0</v>
      </c>
      <c r="F12" s="65">
        <v>0</v>
      </c>
    </row>
    <row r="13" spans="1:10" x14ac:dyDescent="0.2">
      <c r="A13" s="60">
        <v>7150</v>
      </c>
      <c r="B13" s="60" t="s">
        <v>545</v>
      </c>
      <c r="C13" s="65">
        <v>0</v>
      </c>
      <c r="D13" s="65">
        <v>0</v>
      </c>
      <c r="E13" s="65">
        <v>0</v>
      </c>
      <c r="F13" s="65">
        <v>0</v>
      </c>
    </row>
    <row r="14" spans="1:10" x14ac:dyDescent="0.2">
      <c r="A14" s="60">
        <v>7160</v>
      </c>
      <c r="B14" s="60" t="s">
        <v>546</v>
      </c>
      <c r="C14" s="65">
        <v>0</v>
      </c>
      <c r="D14" s="65">
        <v>0</v>
      </c>
      <c r="E14" s="65">
        <v>0</v>
      </c>
      <c r="F14" s="65">
        <v>0</v>
      </c>
    </row>
    <row r="15" spans="1:10" x14ac:dyDescent="0.2">
      <c r="A15" s="60">
        <v>7210</v>
      </c>
      <c r="B15" s="60" t="s">
        <v>547</v>
      </c>
      <c r="C15" s="65">
        <v>0</v>
      </c>
      <c r="D15" s="65">
        <v>0</v>
      </c>
      <c r="E15" s="65">
        <v>0</v>
      </c>
      <c r="F15" s="65">
        <v>0</v>
      </c>
    </row>
    <row r="16" spans="1:10" x14ac:dyDescent="0.2">
      <c r="A16" s="60">
        <v>7220</v>
      </c>
      <c r="B16" s="60" t="s">
        <v>548</v>
      </c>
      <c r="C16" s="65">
        <v>0</v>
      </c>
      <c r="D16" s="65">
        <v>0</v>
      </c>
      <c r="E16" s="65">
        <v>0</v>
      </c>
      <c r="F16" s="65">
        <v>0</v>
      </c>
    </row>
    <row r="17" spans="1:6" x14ac:dyDescent="0.2">
      <c r="A17" s="60">
        <v>7230</v>
      </c>
      <c r="B17" s="60" t="s">
        <v>549</v>
      </c>
      <c r="C17" s="65">
        <v>0</v>
      </c>
      <c r="D17" s="65">
        <v>0</v>
      </c>
      <c r="E17" s="65">
        <v>0</v>
      </c>
      <c r="F17" s="65">
        <v>0</v>
      </c>
    </row>
    <row r="18" spans="1:6" x14ac:dyDescent="0.2">
      <c r="A18" s="60">
        <v>7240</v>
      </c>
      <c r="B18" s="60" t="s">
        <v>550</v>
      </c>
      <c r="C18" s="65">
        <v>0</v>
      </c>
      <c r="D18" s="65">
        <v>0</v>
      </c>
      <c r="E18" s="65">
        <v>0</v>
      </c>
      <c r="F18" s="65">
        <v>0</v>
      </c>
    </row>
    <row r="19" spans="1:6" x14ac:dyDescent="0.2">
      <c r="A19" s="60">
        <v>7250</v>
      </c>
      <c r="B19" s="60" t="s">
        <v>551</v>
      </c>
      <c r="C19" s="65">
        <v>0</v>
      </c>
      <c r="D19" s="65">
        <v>0</v>
      </c>
      <c r="E19" s="65">
        <v>0</v>
      </c>
      <c r="F19" s="65">
        <v>0</v>
      </c>
    </row>
    <row r="20" spans="1:6" x14ac:dyDescent="0.2">
      <c r="A20" s="60">
        <v>7260</v>
      </c>
      <c r="B20" s="60" t="s">
        <v>552</v>
      </c>
      <c r="C20" s="65">
        <v>0</v>
      </c>
      <c r="D20" s="65">
        <v>0</v>
      </c>
      <c r="E20" s="65">
        <v>0</v>
      </c>
      <c r="F20" s="65">
        <v>0</v>
      </c>
    </row>
    <row r="21" spans="1:6" x14ac:dyDescent="0.2">
      <c r="A21" s="60">
        <v>7310</v>
      </c>
      <c r="B21" s="60" t="s">
        <v>553</v>
      </c>
      <c r="C21" s="65">
        <v>0</v>
      </c>
      <c r="D21" s="65">
        <v>0</v>
      </c>
      <c r="E21" s="65">
        <v>0</v>
      </c>
      <c r="F21" s="65">
        <v>0</v>
      </c>
    </row>
    <row r="22" spans="1:6" x14ac:dyDescent="0.2">
      <c r="A22" s="60">
        <v>7320</v>
      </c>
      <c r="B22" s="60" t="s">
        <v>554</v>
      </c>
      <c r="C22" s="65">
        <v>0</v>
      </c>
      <c r="D22" s="65">
        <v>0</v>
      </c>
      <c r="E22" s="65">
        <v>0</v>
      </c>
      <c r="F22" s="65">
        <v>0</v>
      </c>
    </row>
    <row r="23" spans="1:6" x14ac:dyDescent="0.2">
      <c r="A23" s="60">
        <v>7330</v>
      </c>
      <c r="B23" s="60" t="s">
        <v>555</v>
      </c>
      <c r="C23" s="65">
        <v>0</v>
      </c>
      <c r="D23" s="65">
        <v>0</v>
      </c>
      <c r="E23" s="65">
        <v>0</v>
      </c>
      <c r="F23" s="65">
        <v>0</v>
      </c>
    </row>
    <row r="24" spans="1:6" x14ac:dyDescent="0.2">
      <c r="A24" s="60">
        <v>7340</v>
      </c>
      <c r="B24" s="60" t="s">
        <v>556</v>
      </c>
      <c r="C24" s="65">
        <v>0</v>
      </c>
      <c r="D24" s="65">
        <v>0</v>
      </c>
      <c r="E24" s="65">
        <v>0</v>
      </c>
      <c r="F24" s="65">
        <v>0</v>
      </c>
    </row>
    <row r="25" spans="1:6" x14ac:dyDescent="0.2">
      <c r="A25" s="60">
        <v>7350</v>
      </c>
      <c r="B25" s="60" t="s">
        <v>557</v>
      </c>
      <c r="C25" s="65">
        <v>0</v>
      </c>
      <c r="D25" s="65">
        <v>0</v>
      </c>
      <c r="E25" s="65">
        <v>0</v>
      </c>
      <c r="F25" s="65">
        <v>0</v>
      </c>
    </row>
    <row r="26" spans="1:6" x14ac:dyDescent="0.2">
      <c r="A26" s="60">
        <v>7360</v>
      </c>
      <c r="B26" s="60" t="s">
        <v>558</v>
      </c>
      <c r="C26" s="65">
        <v>0</v>
      </c>
      <c r="D26" s="65">
        <v>0</v>
      </c>
      <c r="E26" s="65">
        <v>0</v>
      </c>
      <c r="F26" s="65">
        <v>0</v>
      </c>
    </row>
    <row r="27" spans="1:6" x14ac:dyDescent="0.2">
      <c r="A27" s="60">
        <v>7410</v>
      </c>
      <c r="B27" s="60" t="s">
        <v>559</v>
      </c>
      <c r="C27" s="65">
        <v>0</v>
      </c>
      <c r="D27" s="65">
        <v>0</v>
      </c>
      <c r="E27" s="65">
        <v>0</v>
      </c>
      <c r="F27" s="65">
        <v>0</v>
      </c>
    </row>
    <row r="28" spans="1:6" x14ac:dyDescent="0.2">
      <c r="A28" s="60">
        <v>7420</v>
      </c>
      <c r="B28" s="60" t="s">
        <v>560</v>
      </c>
      <c r="C28" s="65">
        <v>0</v>
      </c>
      <c r="D28" s="65">
        <v>0</v>
      </c>
      <c r="E28" s="65">
        <v>0</v>
      </c>
      <c r="F28" s="65">
        <v>0</v>
      </c>
    </row>
    <row r="29" spans="1:6" x14ac:dyDescent="0.2">
      <c r="A29" s="60">
        <v>7510</v>
      </c>
      <c r="B29" s="60" t="s">
        <v>561</v>
      </c>
      <c r="C29" s="65">
        <v>0</v>
      </c>
      <c r="D29" s="65">
        <v>0</v>
      </c>
      <c r="E29" s="65">
        <v>0</v>
      </c>
      <c r="F29" s="65">
        <v>0</v>
      </c>
    </row>
    <row r="30" spans="1:6" x14ac:dyDescent="0.2">
      <c r="A30" s="60">
        <v>7520</v>
      </c>
      <c r="B30" s="60" t="s">
        <v>562</v>
      </c>
      <c r="C30" s="65">
        <v>0</v>
      </c>
      <c r="D30" s="65">
        <v>0</v>
      </c>
      <c r="E30" s="65">
        <v>0</v>
      </c>
      <c r="F30" s="65">
        <v>0</v>
      </c>
    </row>
    <row r="31" spans="1:6" x14ac:dyDescent="0.2">
      <c r="A31" s="60">
        <v>7610</v>
      </c>
      <c r="B31" s="60" t="s">
        <v>563</v>
      </c>
      <c r="C31" s="65">
        <v>0</v>
      </c>
      <c r="D31" s="65">
        <v>0</v>
      </c>
      <c r="E31" s="65">
        <v>0</v>
      </c>
      <c r="F31" s="65">
        <v>0</v>
      </c>
    </row>
    <row r="32" spans="1:6" x14ac:dyDescent="0.2">
      <c r="A32" s="60">
        <v>7620</v>
      </c>
      <c r="B32" s="60" t="s">
        <v>564</v>
      </c>
      <c r="C32" s="65">
        <v>0</v>
      </c>
      <c r="D32" s="65">
        <v>0</v>
      </c>
      <c r="E32" s="65">
        <v>0</v>
      </c>
      <c r="F32" s="65">
        <v>0</v>
      </c>
    </row>
    <row r="33" spans="1:6" x14ac:dyDescent="0.2">
      <c r="A33" s="60">
        <v>7630</v>
      </c>
      <c r="B33" s="60" t="s">
        <v>565</v>
      </c>
      <c r="C33" s="65">
        <v>0</v>
      </c>
      <c r="D33" s="65">
        <v>0</v>
      </c>
      <c r="E33" s="65">
        <v>0</v>
      </c>
      <c r="F33" s="65">
        <v>0</v>
      </c>
    </row>
    <row r="34" spans="1:6" x14ac:dyDescent="0.2">
      <c r="A34" s="60">
        <v>7640</v>
      </c>
      <c r="B34" s="60" t="s">
        <v>566</v>
      </c>
      <c r="C34" s="65">
        <v>0</v>
      </c>
      <c r="D34" s="65">
        <v>0</v>
      </c>
      <c r="E34" s="65">
        <v>0</v>
      </c>
      <c r="F34" s="65">
        <v>0</v>
      </c>
    </row>
    <row r="35" spans="1:6" s="68" customFormat="1" x14ac:dyDescent="0.2">
      <c r="A35" s="67">
        <v>8000</v>
      </c>
      <c r="B35" s="68" t="s">
        <v>567</v>
      </c>
    </row>
    <row r="36" spans="1:6" x14ac:dyDescent="0.2">
      <c r="A36" s="60">
        <v>8110</v>
      </c>
      <c r="B36" s="60" t="s">
        <v>568</v>
      </c>
      <c r="C36" s="65">
        <v>0</v>
      </c>
      <c r="D36" s="65">
        <v>33444518</v>
      </c>
      <c r="E36" s="65">
        <v>0</v>
      </c>
      <c r="F36" s="65">
        <v>33444518</v>
      </c>
    </row>
    <row r="37" spans="1:6" x14ac:dyDescent="0.2">
      <c r="A37" s="60">
        <v>8120</v>
      </c>
      <c r="B37" s="60" t="s">
        <v>569</v>
      </c>
      <c r="C37" s="65">
        <v>0</v>
      </c>
      <c r="D37" s="65">
        <v>58124216.340000004</v>
      </c>
      <c r="E37" s="65">
        <v>58124216.340000004</v>
      </c>
      <c r="F37" s="65">
        <v>0</v>
      </c>
    </row>
    <row r="38" spans="1:6" x14ac:dyDescent="0.2">
      <c r="A38" s="60">
        <v>8130</v>
      </c>
      <c r="B38" s="60" t="s">
        <v>570</v>
      </c>
      <c r="C38" s="65">
        <v>0</v>
      </c>
      <c r="D38" s="65">
        <v>24679698.34</v>
      </c>
      <c r="E38" s="65">
        <v>27546989.489999998</v>
      </c>
      <c r="F38" s="65">
        <v>2867291.15</v>
      </c>
    </row>
    <row r="39" spans="1:6" x14ac:dyDescent="0.2">
      <c r="A39" s="60">
        <v>8140</v>
      </c>
      <c r="B39" s="60" t="s">
        <v>571</v>
      </c>
      <c r="C39" s="65">
        <v>0</v>
      </c>
      <c r="D39" s="65">
        <v>30577226.850000001</v>
      </c>
      <c r="E39" s="65">
        <v>30577226.850000001</v>
      </c>
      <c r="F39" s="65">
        <v>0</v>
      </c>
    </row>
    <row r="40" spans="1:6" x14ac:dyDescent="0.2">
      <c r="A40" s="60">
        <v>8150</v>
      </c>
      <c r="B40" s="60" t="s">
        <v>572</v>
      </c>
      <c r="C40" s="65">
        <v>0</v>
      </c>
      <c r="D40" s="65">
        <v>0</v>
      </c>
      <c r="E40" s="65">
        <v>30577226.850000001</v>
      </c>
      <c r="F40" s="65">
        <v>30577226.850000001</v>
      </c>
    </row>
    <row r="41" spans="1:6" x14ac:dyDescent="0.2">
      <c r="A41" s="60">
        <v>8210</v>
      </c>
      <c r="B41" s="60" t="s">
        <v>573</v>
      </c>
      <c r="C41" s="65">
        <v>0</v>
      </c>
      <c r="D41" s="65">
        <v>0</v>
      </c>
      <c r="E41" s="65">
        <v>33444518</v>
      </c>
      <c r="F41" s="65">
        <v>33444518</v>
      </c>
    </row>
    <row r="42" spans="1:6" x14ac:dyDescent="0.2">
      <c r="A42" s="60">
        <v>8220</v>
      </c>
      <c r="B42" s="60" t="s">
        <v>574</v>
      </c>
      <c r="C42" s="65">
        <v>0</v>
      </c>
      <c r="D42" s="65">
        <v>236986869.84</v>
      </c>
      <c r="E42" s="65">
        <v>236986869.84</v>
      </c>
      <c r="F42" s="65">
        <v>0</v>
      </c>
    </row>
    <row r="43" spans="1:6" x14ac:dyDescent="0.2">
      <c r="A43" s="60">
        <v>8230</v>
      </c>
      <c r="B43" s="60" t="s">
        <v>575</v>
      </c>
      <c r="C43" s="65">
        <v>0</v>
      </c>
      <c r="D43" s="65">
        <v>208427244.03999999</v>
      </c>
      <c r="E43" s="65">
        <v>203542351.84</v>
      </c>
      <c r="F43" s="65">
        <v>-4884892.2</v>
      </c>
    </row>
    <row r="44" spans="1:6" x14ac:dyDescent="0.2">
      <c r="A44" s="60">
        <v>8240</v>
      </c>
      <c r="B44" s="60" t="s">
        <v>576</v>
      </c>
      <c r="C44" s="65">
        <v>0</v>
      </c>
      <c r="D44" s="65">
        <v>28559625.800000001</v>
      </c>
      <c r="E44" s="65">
        <v>28559625.800000001</v>
      </c>
      <c r="F44" s="65">
        <v>0</v>
      </c>
    </row>
    <row r="45" spans="1:6" x14ac:dyDescent="0.2">
      <c r="A45" s="60">
        <v>8250</v>
      </c>
      <c r="B45" s="60" t="s">
        <v>577</v>
      </c>
      <c r="C45" s="65">
        <v>0</v>
      </c>
      <c r="D45" s="65">
        <v>28559625.800000001</v>
      </c>
      <c r="E45" s="65">
        <v>28082564.199999999</v>
      </c>
      <c r="F45" s="65">
        <v>477061.6</v>
      </c>
    </row>
    <row r="46" spans="1:6" x14ac:dyDescent="0.2">
      <c r="A46" s="60">
        <v>8260</v>
      </c>
      <c r="B46" s="60" t="s">
        <v>578</v>
      </c>
      <c r="C46" s="65">
        <v>0</v>
      </c>
      <c r="D46" s="65">
        <v>28082564.199999999</v>
      </c>
      <c r="E46" s="65">
        <v>28082564.199999999</v>
      </c>
      <c r="F46" s="65">
        <v>0</v>
      </c>
    </row>
    <row r="47" spans="1:6" x14ac:dyDescent="0.2">
      <c r="A47" s="60">
        <v>8270</v>
      </c>
      <c r="B47" s="60" t="s">
        <v>579</v>
      </c>
      <c r="C47" s="65">
        <v>0</v>
      </c>
      <c r="D47" s="65">
        <v>28082564.199999999</v>
      </c>
      <c r="E47" s="65">
        <v>0</v>
      </c>
      <c r="F47" s="65">
        <v>28082564.199999999</v>
      </c>
    </row>
  </sheetData>
  <mergeCells count="3">
    <mergeCell ref="A1:F1"/>
    <mergeCell ref="A2:F2"/>
    <mergeCell ref="A3:F3"/>
  </mergeCells>
  <pageMargins left="0.7" right="0.7" top="0.75" bottom="0.75" header="0.3" footer="0.3"/>
  <pageSetup paperSize="9" scale="53" fitToHeight="0"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5"/>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8" style="41" customWidth="1"/>
    <col min="6" max="6" width="22.7109375" style="41" customWidth="1"/>
    <col min="7" max="8" width="16.7109375" style="41" customWidth="1"/>
    <col min="9" max="16384" width="9.140625" style="41"/>
  </cols>
  <sheetData>
    <row r="1" spans="1:8" s="38" customFormat="1" x14ac:dyDescent="0.25">
      <c r="A1" s="828" t="s">
        <v>1709</v>
      </c>
      <c r="B1" s="829"/>
      <c r="C1" s="829"/>
      <c r="D1" s="829"/>
      <c r="E1" s="829"/>
      <c r="F1" s="829"/>
      <c r="G1" s="36" t="s">
        <v>98</v>
      </c>
      <c r="H1" s="37">
        <v>2020</v>
      </c>
    </row>
    <row r="2" spans="1:8" s="38" customFormat="1" x14ac:dyDescent="0.25">
      <c r="A2" s="828" t="s">
        <v>99</v>
      </c>
      <c r="B2" s="829"/>
      <c r="C2" s="829"/>
      <c r="D2" s="829"/>
      <c r="E2" s="829"/>
      <c r="F2" s="829"/>
      <c r="G2" s="36" t="s">
        <v>100</v>
      </c>
      <c r="H2" s="37" t="s">
        <v>441</v>
      </c>
    </row>
    <row r="3" spans="1:8" s="38" customFormat="1" x14ac:dyDescent="0.25">
      <c r="A3" s="828" t="s">
        <v>1710</v>
      </c>
      <c r="B3" s="829"/>
      <c r="C3" s="829"/>
      <c r="D3" s="829"/>
      <c r="E3" s="829"/>
      <c r="F3" s="829"/>
      <c r="G3" s="36" t="s">
        <v>102</v>
      </c>
      <c r="H3" s="37">
        <v>1</v>
      </c>
    </row>
    <row r="4" spans="1:8" x14ac:dyDescent="0.2">
      <c r="A4" s="39" t="s">
        <v>103</v>
      </c>
      <c r="B4" s="40"/>
      <c r="C4" s="40"/>
      <c r="D4" s="40"/>
      <c r="E4" s="40"/>
      <c r="F4" s="40"/>
      <c r="G4" s="40"/>
      <c r="H4" s="40"/>
    </row>
    <row r="6" spans="1:8" x14ac:dyDescent="0.2">
      <c r="A6" s="40" t="s">
        <v>104</v>
      </c>
      <c r="B6" s="40"/>
      <c r="C6" s="40"/>
      <c r="D6" s="40"/>
      <c r="E6" s="40"/>
      <c r="F6" s="40"/>
      <c r="G6" s="40"/>
      <c r="H6" s="40"/>
    </row>
    <row r="7" spans="1:8" x14ac:dyDescent="0.2">
      <c r="A7" s="42" t="s">
        <v>105</v>
      </c>
      <c r="B7" s="42" t="s">
        <v>106</v>
      </c>
      <c r="C7" s="42" t="s">
        <v>107</v>
      </c>
      <c r="D7" s="42" t="s">
        <v>108</v>
      </c>
      <c r="E7" s="42"/>
      <c r="F7" s="42"/>
      <c r="G7" s="42"/>
      <c r="H7" s="42"/>
    </row>
    <row r="8" spans="1:8" x14ac:dyDescent="0.2">
      <c r="A8" s="43">
        <v>1114</v>
      </c>
      <c r="B8" s="41" t="s">
        <v>109</v>
      </c>
      <c r="C8" s="44">
        <v>0</v>
      </c>
    </row>
    <row r="9" spans="1:8" x14ac:dyDescent="0.2">
      <c r="A9" s="43">
        <v>1115</v>
      </c>
      <c r="B9" s="41" t="s">
        <v>110</v>
      </c>
      <c r="C9" s="44">
        <v>0</v>
      </c>
    </row>
    <row r="10" spans="1:8" x14ac:dyDescent="0.2">
      <c r="A10" s="43">
        <v>1121</v>
      </c>
      <c r="B10" s="41" t="s">
        <v>111</v>
      </c>
      <c r="C10" s="44">
        <v>0</v>
      </c>
    </row>
    <row r="11" spans="1:8" x14ac:dyDescent="0.2">
      <c r="A11" s="43">
        <v>1211</v>
      </c>
      <c r="B11" s="41" t="s">
        <v>112</v>
      </c>
      <c r="C11" s="44">
        <v>0</v>
      </c>
    </row>
    <row r="13" spans="1:8" x14ac:dyDescent="0.2">
      <c r="A13" s="40" t="s">
        <v>113</v>
      </c>
      <c r="B13" s="40"/>
      <c r="C13" s="40"/>
      <c r="D13" s="40"/>
      <c r="E13" s="40"/>
      <c r="F13" s="40"/>
      <c r="G13" s="40"/>
      <c r="H13" s="40"/>
    </row>
    <row r="14" spans="1:8" x14ac:dyDescent="0.2">
      <c r="A14" s="42" t="s">
        <v>105</v>
      </c>
      <c r="B14" s="42" t="s">
        <v>106</v>
      </c>
      <c r="C14" s="42" t="s">
        <v>107</v>
      </c>
      <c r="D14" s="42">
        <v>2019</v>
      </c>
      <c r="E14" s="42">
        <v>2018</v>
      </c>
      <c r="F14" s="42">
        <v>2017</v>
      </c>
      <c r="G14" s="42">
        <v>2016</v>
      </c>
      <c r="H14" s="42" t="s">
        <v>114</v>
      </c>
    </row>
    <row r="15" spans="1:8" x14ac:dyDescent="0.2">
      <c r="A15" s="43">
        <v>1122</v>
      </c>
      <c r="B15" s="41" t="s">
        <v>115</v>
      </c>
      <c r="C15" s="44">
        <v>0</v>
      </c>
      <c r="D15" s="44">
        <v>0</v>
      </c>
      <c r="E15" s="44">
        <v>0</v>
      </c>
      <c r="F15" s="44">
        <v>0</v>
      </c>
      <c r="G15" s="44">
        <v>0</v>
      </c>
    </row>
    <row r="16" spans="1:8" x14ac:dyDescent="0.2">
      <c r="A16" s="43">
        <v>1124</v>
      </c>
      <c r="B16" s="41" t="s">
        <v>116</v>
      </c>
      <c r="C16" s="44">
        <v>0</v>
      </c>
      <c r="D16" s="44">
        <v>0</v>
      </c>
      <c r="E16" s="44">
        <v>0</v>
      </c>
      <c r="F16" s="44">
        <v>0</v>
      </c>
      <c r="G16" s="44">
        <v>0</v>
      </c>
    </row>
    <row r="18" spans="1:8" x14ac:dyDescent="0.2">
      <c r="A18" s="40" t="s">
        <v>117</v>
      </c>
      <c r="B18" s="40"/>
      <c r="C18" s="40"/>
      <c r="D18" s="40"/>
      <c r="E18" s="40"/>
      <c r="F18" s="40"/>
      <c r="G18" s="40"/>
      <c r="H18" s="40"/>
    </row>
    <row r="19" spans="1:8" x14ac:dyDescent="0.2">
      <c r="A19" s="42" t="s">
        <v>105</v>
      </c>
      <c r="B19" s="42" t="s">
        <v>106</v>
      </c>
      <c r="C19" s="42" t="s">
        <v>107</v>
      </c>
      <c r="D19" s="42" t="s">
        <v>118</v>
      </c>
      <c r="E19" s="42" t="s">
        <v>119</v>
      </c>
      <c r="F19" s="42" t="s">
        <v>120</v>
      </c>
      <c r="G19" s="42" t="s">
        <v>121</v>
      </c>
      <c r="H19" s="42" t="s">
        <v>122</v>
      </c>
    </row>
    <row r="20" spans="1:8" x14ac:dyDescent="0.2">
      <c r="A20" s="43">
        <v>1123</v>
      </c>
      <c r="B20" s="41" t="s">
        <v>123</v>
      </c>
      <c r="C20" s="44">
        <v>217000</v>
      </c>
      <c r="D20" s="44">
        <v>217000</v>
      </c>
      <c r="E20" s="44">
        <v>0</v>
      </c>
      <c r="F20" s="44">
        <v>0</v>
      </c>
      <c r="G20" s="44">
        <v>0</v>
      </c>
    </row>
    <row r="21" spans="1:8" x14ac:dyDescent="0.2">
      <c r="A21" s="43">
        <v>1125</v>
      </c>
      <c r="B21" s="41" t="s">
        <v>124</v>
      </c>
      <c r="C21" s="44">
        <v>100</v>
      </c>
      <c r="D21" s="44">
        <v>100</v>
      </c>
      <c r="E21" s="44">
        <v>0</v>
      </c>
      <c r="F21" s="44">
        <v>0</v>
      </c>
      <c r="G21" s="44">
        <v>0</v>
      </c>
    </row>
    <row r="22" spans="1:8" x14ac:dyDescent="0.2">
      <c r="A22" s="45">
        <v>1126</v>
      </c>
      <c r="B22" s="46" t="s">
        <v>125</v>
      </c>
      <c r="C22" s="44">
        <v>0</v>
      </c>
      <c r="D22" s="44">
        <v>0</v>
      </c>
      <c r="E22" s="44">
        <v>0</v>
      </c>
      <c r="F22" s="44">
        <v>0</v>
      </c>
      <c r="G22" s="44">
        <v>0</v>
      </c>
    </row>
    <row r="23" spans="1:8" x14ac:dyDescent="0.2">
      <c r="A23" s="45">
        <v>1129</v>
      </c>
      <c r="B23" s="46" t="s">
        <v>126</v>
      </c>
      <c r="C23" s="44">
        <v>0</v>
      </c>
      <c r="D23" s="44">
        <v>0</v>
      </c>
      <c r="E23" s="44">
        <v>0</v>
      </c>
      <c r="F23" s="44">
        <v>0</v>
      </c>
      <c r="G23" s="44">
        <v>0</v>
      </c>
    </row>
    <row r="24" spans="1:8" x14ac:dyDescent="0.2">
      <c r="A24" s="43">
        <v>1131</v>
      </c>
      <c r="B24" s="41" t="s">
        <v>127</v>
      </c>
      <c r="C24" s="44">
        <v>0</v>
      </c>
      <c r="D24" s="44">
        <v>0</v>
      </c>
      <c r="E24" s="44">
        <v>0</v>
      </c>
      <c r="F24" s="44">
        <v>0</v>
      </c>
      <c r="G24" s="44">
        <v>0</v>
      </c>
    </row>
    <row r="25" spans="1:8" x14ac:dyDescent="0.2">
      <c r="A25" s="43">
        <v>1132</v>
      </c>
      <c r="B25" s="41" t="s">
        <v>128</v>
      </c>
      <c r="C25" s="44">
        <v>0</v>
      </c>
      <c r="D25" s="44">
        <v>0</v>
      </c>
      <c r="E25" s="44">
        <v>0</v>
      </c>
      <c r="F25" s="44">
        <v>0</v>
      </c>
      <c r="G25" s="44">
        <v>0</v>
      </c>
    </row>
    <row r="26" spans="1:8" x14ac:dyDescent="0.2">
      <c r="A26" s="43">
        <v>1133</v>
      </c>
      <c r="B26" s="41" t="s">
        <v>129</v>
      </c>
      <c r="C26" s="44">
        <v>0</v>
      </c>
      <c r="D26" s="44">
        <v>0</v>
      </c>
      <c r="E26" s="44">
        <v>0</v>
      </c>
      <c r="F26" s="44">
        <v>0</v>
      </c>
      <c r="G26" s="44">
        <v>0</v>
      </c>
    </row>
    <row r="27" spans="1:8" x14ac:dyDescent="0.2">
      <c r="A27" s="43">
        <v>1134</v>
      </c>
      <c r="B27" s="41" t="s">
        <v>130</v>
      </c>
      <c r="C27" s="44">
        <v>0</v>
      </c>
      <c r="D27" s="44">
        <v>0</v>
      </c>
      <c r="E27" s="44">
        <v>0</v>
      </c>
      <c r="F27" s="44">
        <v>0</v>
      </c>
      <c r="G27" s="44">
        <v>0</v>
      </c>
    </row>
    <row r="28" spans="1:8" x14ac:dyDescent="0.2">
      <c r="A28" s="43">
        <v>1139</v>
      </c>
      <c r="B28" s="41" t="s">
        <v>131</v>
      </c>
      <c r="C28" s="44">
        <v>0</v>
      </c>
      <c r="D28" s="44">
        <v>0</v>
      </c>
      <c r="E28" s="44">
        <v>0</v>
      </c>
      <c r="F28" s="44">
        <v>0</v>
      </c>
      <c r="G28" s="44">
        <v>0</v>
      </c>
    </row>
    <row r="30" spans="1:8" x14ac:dyDescent="0.2">
      <c r="A30" s="40" t="s">
        <v>132</v>
      </c>
      <c r="B30" s="40"/>
      <c r="C30" s="40"/>
      <c r="D30" s="40"/>
      <c r="E30" s="40"/>
      <c r="F30" s="40"/>
      <c r="G30" s="40"/>
      <c r="H30" s="40"/>
    </row>
    <row r="31" spans="1:8" x14ac:dyDescent="0.2">
      <c r="A31" s="42" t="s">
        <v>105</v>
      </c>
      <c r="B31" s="42" t="s">
        <v>106</v>
      </c>
      <c r="C31" s="42" t="s">
        <v>107</v>
      </c>
      <c r="D31" s="42" t="s">
        <v>133</v>
      </c>
      <c r="E31" s="42" t="s">
        <v>134</v>
      </c>
      <c r="F31" s="42" t="s">
        <v>135</v>
      </c>
      <c r="G31" s="42" t="s">
        <v>136</v>
      </c>
      <c r="H31" s="42"/>
    </row>
    <row r="32" spans="1:8" x14ac:dyDescent="0.2">
      <c r="A32" s="43">
        <v>1140</v>
      </c>
      <c r="B32" s="41" t="s">
        <v>137</v>
      </c>
      <c r="C32" s="44">
        <v>41531.550000000003</v>
      </c>
    </row>
    <row r="33" spans="1:8" x14ac:dyDescent="0.2">
      <c r="A33" s="43">
        <v>1141</v>
      </c>
      <c r="B33" s="41" t="s">
        <v>138</v>
      </c>
      <c r="C33" s="44">
        <v>41531.550000000003</v>
      </c>
    </row>
    <row r="34" spans="1:8" x14ac:dyDescent="0.2">
      <c r="A34" s="43">
        <v>1142</v>
      </c>
      <c r="B34" s="41" t="s">
        <v>139</v>
      </c>
      <c r="C34" s="44">
        <v>0</v>
      </c>
    </row>
    <row r="35" spans="1:8" x14ac:dyDescent="0.2">
      <c r="A35" s="43">
        <v>1143</v>
      </c>
      <c r="B35" s="41" t="s">
        <v>140</v>
      </c>
      <c r="C35" s="44">
        <v>0</v>
      </c>
    </row>
    <row r="36" spans="1:8" x14ac:dyDescent="0.2">
      <c r="A36" s="43">
        <v>1144</v>
      </c>
      <c r="B36" s="41" t="s">
        <v>141</v>
      </c>
      <c r="C36" s="44">
        <v>0</v>
      </c>
    </row>
    <row r="37" spans="1:8" x14ac:dyDescent="0.2">
      <c r="A37" s="43">
        <v>1145</v>
      </c>
      <c r="B37" s="41" t="s">
        <v>142</v>
      </c>
      <c r="C37" s="44">
        <v>0</v>
      </c>
    </row>
    <row r="39" spans="1:8" x14ac:dyDescent="0.2">
      <c r="A39" s="40" t="s">
        <v>143</v>
      </c>
      <c r="B39" s="40"/>
      <c r="C39" s="40"/>
      <c r="D39" s="40"/>
      <c r="E39" s="40"/>
      <c r="F39" s="40"/>
      <c r="G39" s="40"/>
      <c r="H39" s="40"/>
    </row>
    <row r="40" spans="1:8" x14ac:dyDescent="0.2">
      <c r="A40" s="42" t="s">
        <v>105</v>
      </c>
      <c r="B40" s="42" t="s">
        <v>106</v>
      </c>
      <c r="C40" s="42" t="s">
        <v>107</v>
      </c>
      <c r="D40" s="42" t="s">
        <v>144</v>
      </c>
      <c r="E40" s="42" t="s">
        <v>145</v>
      </c>
      <c r="F40" s="42" t="s">
        <v>146</v>
      </c>
      <c r="G40" s="42"/>
      <c r="H40" s="42"/>
    </row>
    <row r="41" spans="1:8" x14ac:dyDescent="0.2">
      <c r="A41" s="43">
        <v>1150</v>
      </c>
      <c r="B41" s="41" t="s">
        <v>147</v>
      </c>
      <c r="C41" s="44">
        <v>0</v>
      </c>
    </row>
    <row r="42" spans="1:8" x14ac:dyDescent="0.2">
      <c r="A42" s="43">
        <v>1151</v>
      </c>
      <c r="B42" s="41" t="s">
        <v>148</v>
      </c>
      <c r="C42" s="44">
        <v>0</v>
      </c>
    </row>
    <row r="44" spans="1:8" x14ac:dyDescent="0.2">
      <c r="A44" s="40" t="s">
        <v>149</v>
      </c>
      <c r="B44" s="40"/>
      <c r="C44" s="40"/>
      <c r="D44" s="40"/>
      <c r="E44" s="40"/>
      <c r="F44" s="40"/>
      <c r="G44" s="40"/>
      <c r="H44" s="40"/>
    </row>
    <row r="45" spans="1:8" x14ac:dyDescent="0.2">
      <c r="A45" s="42" t="s">
        <v>105</v>
      </c>
      <c r="B45" s="42" t="s">
        <v>106</v>
      </c>
      <c r="C45" s="42" t="s">
        <v>107</v>
      </c>
      <c r="D45" s="42" t="s">
        <v>108</v>
      </c>
      <c r="E45" s="42" t="s">
        <v>122</v>
      </c>
      <c r="F45" s="42"/>
      <c r="G45" s="42"/>
      <c r="H45" s="42"/>
    </row>
    <row r="46" spans="1:8" x14ac:dyDescent="0.2">
      <c r="A46" s="43">
        <v>1213</v>
      </c>
      <c r="B46" s="41" t="s">
        <v>150</v>
      </c>
      <c r="C46" s="44">
        <v>0</v>
      </c>
    </row>
    <row r="48" spans="1:8" x14ac:dyDescent="0.2">
      <c r="A48" s="40" t="s">
        <v>151</v>
      </c>
      <c r="B48" s="40"/>
      <c r="C48" s="40"/>
      <c r="D48" s="40"/>
      <c r="E48" s="40"/>
      <c r="F48" s="40"/>
      <c r="G48" s="40"/>
      <c r="H48" s="40"/>
    </row>
    <row r="49" spans="1:8" x14ac:dyDescent="0.2">
      <c r="A49" s="42" t="s">
        <v>105</v>
      </c>
      <c r="B49" s="42" t="s">
        <v>106</v>
      </c>
      <c r="C49" s="42" t="s">
        <v>107</v>
      </c>
      <c r="D49" s="42"/>
      <c r="E49" s="42"/>
      <c r="F49" s="42"/>
      <c r="G49" s="42"/>
      <c r="H49" s="42"/>
    </row>
    <row r="50" spans="1:8" x14ac:dyDescent="0.2">
      <c r="A50" s="43">
        <v>1214</v>
      </c>
      <c r="B50" s="41" t="s">
        <v>152</v>
      </c>
      <c r="C50" s="44">
        <v>0</v>
      </c>
    </row>
    <row r="52" spans="1:8" x14ac:dyDescent="0.2">
      <c r="A52" s="40" t="s">
        <v>153</v>
      </c>
      <c r="B52" s="40"/>
      <c r="C52" s="40"/>
      <c r="D52" s="40"/>
      <c r="E52" s="40"/>
      <c r="F52" s="40"/>
      <c r="G52" s="40"/>
      <c r="H52" s="40"/>
    </row>
    <row r="53" spans="1:8" x14ac:dyDescent="0.2">
      <c r="A53" s="42" t="s">
        <v>105</v>
      </c>
      <c r="B53" s="42" t="s">
        <v>106</v>
      </c>
      <c r="C53" s="42" t="s">
        <v>107</v>
      </c>
      <c r="D53" s="42" t="s">
        <v>154</v>
      </c>
      <c r="E53" s="42" t="s">
        <v>155</v>
      </c>
      <c r="F53" s="42" t="s">
        <v>144</v>
      </c>
      <c r="G53" s="42" t="s">
        <v>156</v>
      </c>
      <c r="H53" s="42" t="s">
        <v>157</v>
      </c>
    </row>
    <row r="54" spans="1:8" x14ac:dyDescent="0.2">
      <c r="A54" s="43">
        <v>1230</v>
      </c>
      <c r="B54" s="41" t="s">
        <v>158</v>
      </c>
      <c r="C54" s="44">
        <v>1488272.8</v>
      </c>
      <c r="D54" s="44">
        <v>0</v>
      </c>
      <c r="E54" s="44">
        <v>0</v>
      </c>
    </row>
    <row r="55" spans="1:8" x14ac:dyDescent="0.2">
      <c r="A55" s="43">
        <v>1231</v>
      </c>
      <c r="B55" s="41" t="s">
        <v>159</v>
      </c>
      <c r="C55" s="44">
        <v>0</v>
      </c>
      <c r="D55" s="44">
        <v>0</v>
      </c>
      <c r="E55" s="44">
        <v>0</v>
      </c>
    </row>
    <row r="56" spans="1:8" x14ac:dyDescent="0.2">
      <c r="A56" s="43">
        <v>1232</v>
      </c>
      <c r="B56" s="41" t="s">
        <v>160</v>
      </c>
      <c r="C56" s="44">
        <v>0</v>
      </c>
      <c r="D56" s="44">
        <v>0</v>
      </c>
      <c r="E56" s="44">
        <v>0</v>
      </c>
    </row>
    <row r="57" spans="1:8" x14ac:dyDescent="0.2">
      <c r="A57" s="43">
        <v>1233</v>
      </c>
      <c r="B57" s="41" t="s">
        <v>161</v>
      </c>
      <c r="C57" s="44">
        <v>0</v>
      </c>
      <c r="D57" s="44">
        <v>0</v>
      </c>
      <c r="E57" s="44">
        <v>0</v>
      </c>
    </row>
    <row r="58" spans="1:8" x14ac:dyDescent="0.2">
      <c r="A58" s="43">
        <v>1234</v>
      </c>
      <c r="B58" s="41" t="s">
        <v>162</v>
      </c>
      <c r="C58" s="44">
        <v>0</v>
      </c>
      <c r="D58" s="44">
        <v>0</v>
      </c>
      <c r="E58" s="44">
        <v>0</v>
      </c>
    </row>
    <row r="59" spans="1:8" x14ac:dyDescent="0.2">
      <c r="A59" s="43">
        <v>1235</v>
      </c>
      <c r="B59" s="41" t="s">
        <v>163</v>
      </c>
      <c r="C59" s="44">
        <v>0</v>
      </c>
      <c r="D59" s="44">
        <v>0</v>
      </c>
      <c r="E59" s="44">
        <v>0</v>
      </c>
    </row>
    <row r="60" spans="1:8" x14ac:dyDescent="0.2">
      <c r="A60" s="43">
        <v>1236</v>
      </c>
      <c r="B60" s="41" t="s">
        <v>164</v>
      </c>
      <c r="C60" s="44">
        <v>0</v>
      </c>
      <c r="D60" s="44">
        <v>0</v>
      </c>
      <c r="E60" s="44">
        <v>0</v>
      </c>
    </row>
    <row r="61" spans="1:8" x14ac:dyDescent="0.2">
      <c r="A61" s="43">
        <v>1239</v>
      </c>
      <c r="B61" s="41" t="s">
        <v>165</v>
      </c>
      <c r="C61" s="44">
        <v>0</v>
      </c>
      <c r="D61" s="44">
        <v>0</v>
      </c>
      <c r="E61" s="44">
        <v>0</v>
      </c>
    </row>
    <row r="62" spans="1:8" x14ac:dyDescent="0.2">
      <c r="A62" s="43">
        <v>1240</v>
      </c>
      <c r="B62" s="41" t="s">
        <v>166</v>
      </c>
      <c r="C62" s="44">
        <v>11969044.550000001</v>
      </c>
      <c r="D62" s="44">
        <v>0</v>
      </c>
      <c r="E62" s="44">
        <v>3362304.83</v>
      </c>
    </row>
    <row r="63" spans="1:8" x14ac:dyDescent="0.2">
      <c r="A63" s="43">
        <v>1241</v>
      </c>
      <c r="B63" s="41" t="s">
        <v>167</v>
      </c>
      <c r="C63" s="44">
        <v>889843.31</v>
      </c>
      <c r="D63" s="44">
        <v>0</v>
      </c>
      <c r="E63" s="44">
        <v>581171.23</v>
      </c>
    </row>
    <row r="64" spans="1:8" x14ac:dyDescent="0.2">
      <c r="A64" s="43">
        <v>1242</v>
      </c>
      <c r="B64" s="41" t="s">
        <v>168</v>
      </c>
      <c r="C64" s="44">
        <v>1769199</v>
      </c>
      <c r="D64" s="44">
        <v>0</v>
      </c>
      <c r="E64" s="44">
        <v>616713.5</v>
      </c>
    </row>
    <row r="65" spans="1:8" x14ac:dyDescent="0.2">
      <c r="A65" s="43">
        <v>1243</v>
      </c>
      <c r="B65" s="41" t="s">
        <v>169</v>
      </c>
      <c r="C65" s="44">
        <v>0</v>
      </c>
      <c r="D65" s="44">
        <v>0</v>
      </c>
      <c r="E65" s="44">
        <v>0</v>
      </c>
    </row>
    <row r="66" spans="1:8" x14ac:dyDescent="0.2">
      <c r="A66" s="43">
        <v>1244</v>
      </c>
      <c r="B66" s="41" t="s">
        <v>170</v>
      </c>
      <c r="C66" s="44">
        <v>2027247.65</v>
      </c>
      <c r="D66" s="44">
        <v>0</v>
      </c>
      <c r="E66" s="44">
        <v>1499346.05</v>
      </c>
    </row>
    <row r="67" spans="1:8" x14ac:dyDescent="0.2">
      <c r="A67" s="43">
        <v>1245</v>
      </c>
      <c r="B67" s="41" t="s">
        <v>171</v>
      </c>
      <c r="C67" s="44">
        <v>0</v>
      </c>
      <c r="D67" s="44">
        <v>0</v>
      </c>
      <c r="E67" s="44">
        <v>0</v>
      </c>
    </row>
    <row r="68" spans="1:8" x14ac:dyDescent="0.2">
      <c r="A68" s="43">
        <v>1246</v>
      </c>
      <c r="B68" s="41" t="s">
        <v>172</v>
      </c>
      <c r="C68" s="44">
        <v>7282754.5899999999</v>
      </c>
      <c r="D68" s="44">
        <v>0</v>
      </c>
      <c r="E68" s="44">
        <v>665074.05000000005</v>
      </c>
    </row>
    <row r="69" spans="1:8" x14ac:dyDescent="0.2">
      <c r="A69" s="43">
        <v>1247</v>
      </c>
      <c r="B69" s="41" t="s">
        <v>173</v>
      </c>
      <c r="C69" s="44">
        <v>0</v>
      </c>
      <c r="D69" s="44">
        <v>0</v>
      </c>
      <c r="E69" s="44">
        <v>0</v>
      </c>
    </row>
    <row r="70" spans="1:8" x14ac:dyDescent="0.2">
      <c r="A70" s="43">
        <v>1248</v>
      </c>
      <c r="B70" s="41" t="s">
        <v>174</v>
      </c>
      <c r="C70" s="44">
        <v>0</v>
      </c>
      <c r="D70" s="44">
        <v>0</v>
      </c>
      <c r="E70" s="44">
        <v>0</v>
      </c>
    </row>
    <row r="72" spans="1:8" x14ac:dyDescent="0.2">
      <c r="A72" s="40" t="s">
        <v>175</v>
      </c>
      <c r="B72" s="40"/>
      <c r="C72" s="40"/>
      <c r="D72" s="40"/>
      <c r="E72" s="40"/>
      <c r="F72" s="40"/>
      <c r="G72" s="40"/>
      <c r="H72" s="40"/>
    </row>
    <row r="73" spans="1:8" x14ac:dyDescent="0.2">
      <c r="A73" s="42" t="s">
        <v>105</v>
      </c>
      <c r="B73" s="42" t="s">
        <v>106</v>
      </c>
      <c r="C73" s="42" t="s">
        <v>107</v>
      </c>
      <c r="D73" s="42" t="s">
        <v>176</v>
      </c>
      <c r="E73" s="42" t="s">
        <v>177</v>
      </c>
      <c r="F73" s="42" t="s">
        <v>144</v>
      </c>
      <c r="G73" s="42" t="s">
        <v>156</v>
      </c>
      <c r="H73" s="42" t="s">
        <v>157</v>
      </c>
    </row>
    <row r="74" spans="1:8" x14ac:dyDescent="0.2">
      <c r="A74" s="43">
        <v>1250</v>
      </c>
      <c r="B74" s="41" t="s">
        <v>178</v>
      </c>
      <c r="C74" s="44">
        <v>490970</v>
      </c>
      <c r="D74" s="44">
        <v>0</v>
      </c>
      <c r="E74" s="44">
        <v>0</v>
      </c>
    </row>
    <row r="75" spans="1:8" x14ac:dyDescent="0.2">
      <c r="A75" s="43">
        <v>1251</v>
      </c>
      <c r="B75" s="41" t="s">
        <v>179</v>
      </c>
      <c r="C75" s="44">
        <v>490970</v>
      </c>
      <c r="D75" s="44">
        <v>0</v>
      </c>
      <c r="E75" s="44">
        <v>0</v>
      </c>
    </row>
    <row r="76" spans="1:8" x14ac:dyDescent="0.2">
      <c r="A76" s="43">
        <v>1252</v>
      </c>
      <c r="B76" s="41" t="s">
        <v>180</v>
      </c>
      <c r="C76" s="44">
        <v>0</v>
      </c>
      <c r="D76" s="44">
        <v>0</v>
      </c>
      <c r="E76" s="44">
        <v>0</v>
      </c>
    </row>
    <row r="77" spans="1:8" x14ac:dyDescent="0.2">
      <c r="A77" s="43">
        <v>1253</v>
      </c>
      <c r="B77" s="41" t="s">
        <v>181</v>
      </c>
      <c r="C77" s="44">
        <v>0</v>
      </c>
      <c r="D77" s="44">
        <v>0</v>
      </c>
      <c r="E77" s="44">
        <v>0</v>
      </c>
    </row>
    <row r="78" spans="1:8" x14ac:dyDescent="0.2">
      <c r="A78" s="43">
        <v>1254</v>
      </c>
      <c r="B78" s="41" t="s">
        <v>182</v>
      </c>
      <c r="C78" s="44">
        <v>0</v>
      </c>
      <c r="D78" s="44">
        <v>0</v>
      </c>
      <c r="E78" s="44">
        <v>0</v>
      </c>
    </row>
    <row r="79" spans="1:8" x14ac:dyDescent="0.2">
      <c r="A79" s="43">
        <v>1259</v>
      </c>
      <c r="B79" s="41" t="s">
        <v>183</v>
      </c>
      <c r="C79" s="44">
        <v>0</v>
      </c>
      <c r="D79" s="44">
        <v>0</v>
      </c>
      <c r="E79" s="44">
        <v>0</v>
      </c>
    </row>
    <row r="80" spans="1:8" x14ac:dyDescent="0.2">
      <c r="A80" s="43">
        <v>1270</v>
      </c>
      <c r="B80" s="41" t="s">
        <v>184</v>
      </c>
      <c r="C80" s="44">
        <v>3695807.44</v>
      </c>
      <c r="D80" s="44">
        <v>0</v>
      </c>
      <c r="E80" s="44">
        <v>0</v>
      </c>
    </row>
    <row r="81" spans="1:8" x14ac:dyDescent="0.2">
      <c r="A81" s="43">
        <v>1271</v>
      </c>
      <c r="B81" s="41" t="s">
        <v>185</v>
      </c>
      <c r="C81" s="44">
        <v>3681029.44</v>
      </c>
      <c r="D81" s="44">
        <v>0</v>
      </c>
      <c r="E81" s="44">
        <v>0</v>
      </c>
    </row>
    <row r="82" spans="1:8" x14ac:dyDescent="0.2">
      <c r="A82" s="43">
        <v>1272</v>
      </c>
      <c r="B82" s="41" t="s">
        <v>186</v>
      </c>
      <c r="C82" s="44">
        <v>0</v>
      </c>
      <c r="D82" s="44">
        <v>0</v>
      </c>
      <c r="E82" s="44">
        <v>0</v>
      </c>
    </row>
    <row r="83" spans="1:8" x14ac:dyDescent="0.2">
      <c r="A83" s="43">
        <v>1273</v>
      </c>
      <c r="B83" s="41" t="s">
        <v>187</v>
      </c>
      <c r="C83" s="44">
        <v>14778</v>
      </c>
      <c r="D83" s="44">
        <v>0</v>
      </c>
      <c r="E83" s="44">
        <v>0</v>
      </c>
    </row>
    <row r="84" spans="1:8" x14ac:dyDescent="0.2">
      <c r="A84" s="43">
        <v>1274</v>
      </c>
      <c r="B84" s="41" t="s">
        <v>188</v>
      </c>
      <c r="C84" s="44">
        <v>0</v>
      </c>
      <c r="D84" s="44">
        <v>0</v>
      </c>
      <c r="E84" s="44">
        <v>0</v>
      </c>
    </row>
    <row r="85" spans="1:8" x14ac:dyDescent="0.2">
      <c r="A85" s="43">
        <v>1275</v>
      </c>
      <c r="B85" s="41" t="s">
        <v>189</v>
      </c>
      <c r="C85" s="44">
        <v>0</v>
      </c>
      <c r="D85" s="44">
        <v>0</v>
      </c>
      <c r="E85" s="44">
        <v>0</v>
      </c>
    </row>
    <row r="86" spans="1:8" x14ac:dyDescent="0.2">
      <c r="A86" s="43">
        <v>1279</v>
      </c>
      <c r="B86" s="41" t="s">
        <v>190</v>
      </c>
      <c r="C86" s="44">
        <v>0</v>
      </c>
      <c r="D86" s="44">
        <v>0</v>
      </c>
      <c r="E86" s="44">
        <v>0</v>
      </c>
    </row>
    <row r="88" spans="1:8" x14ac:dyDescent="0.2">
      <c r="A88" s="40" t="s">
        <v>191</v>
      </c>
      <c r="B88" s="40"/>
      <c r="C88" s="40"/>
      <c r="D88" s="40"/>
      <c r="E88" s="40"/>
      <c r="F88" s="40"/>
      <c r="G88" s="40"/>
      <c r="H88" s="40"/>
    </row>
    <row r="89" spans="1:8" x14ac:dyDescent="0.2">
      <c r="A89" s="42" t="s">
        <v>105</v>
      </c>
      <c r="B89" s="42" t="s">
        <v>106</v>
      </c>
      <c r="C89" s="42" t="s">
        <v>107</v>
      </c>
      <c r="D89" s="42" t="s">
        <v>192</v>
      </c>
      <c r="E89" s="42"/>
      <c r="F89" s="42"/>
      <c r="G89" s="42"/>
      <c r="H89" s="42"/>
    </row>
    <row r="90" spans="1:8" x14ac:dyDescent="0.2">
      <c r="A90" s="43">
        <v>1160</v>
      </c>
      <c r="B90" s="41" t="s">
        <v>193</v>
      </c>
      <c r="C90" s="44">
        <v>0</v>
      </c>
    </row>
    <row r="91" spans="1:8" x14ac:dyDescent="0.2">
      <c r="A91" s="43">
        <v>1161</v>
      </c>
      <c r="B91" s="41" t="s">
        <v>194</v>
      </c>
      <c r="C91" s="44">
        <v>0</v>
      </c>
    </row>
    <row r="92" spans="1:8" x14ac:dyDescent="0.2">
      <c r="A92" s="43">
        <v>1162</v>
      </c>
      <c r="B92" s="41" t="s">
        <v>195</v>
      </c>
      <c r="C92" s="44">
        <v>0</v>
      </c>
    </row>
    <row r="94" spans="1:8" x14ac:dyDescent="0.2">
      <c r="A94" s="40" t="s">
        <v>196</v>
      </c>
      <c r="B94" s="40"/>
      <c r="C94" s="40"/>
      <c r="D94" s="40"/>
      <c r="E94" s="40"/>
      <c r="F94" s="40"/>
      <c r="G94" s="40"/>
      <c r="H94" s="40"/>
    </row>
    <row r="95" spans="1:8" x14ac:dyDescent="0.2">
      <c r="A95" s="42" t="s">
        <v>105</v>
      </c>
      <c r="B95" s="42" t="s">
        <v>106</v>
      </c>
      <c r="C95" s="42" t="s">
        <v>107</v>
      </c>
      <c r="D95" s="42" t="s">
        <v>122</v>
      </c>
      <c r="E95" s="42"/>
      <c r="F95" s="42"/>
      <c r="G95" s="42"/>
      <c r="H95" s="42"/>
    </row>
    <row r="96" spans="1:8" x14ac:dyDescent="0.2">
      <c r="A96" s="43">
        <v>1290</v>
      </c>
      <c r="B96" s="41" t="s">
        <v>197</v>
      </c>
      <c r="C96" s="44">
        <v>0</v>
      </c>
    </row>
    <row r="97" spans="1:8" x14ac:dyDescent="0.2">
      <c r="A97" s="43">
        <v>1291</v>
      </c>
      <c r="B97" s="41" t="s">
        <v>198</v>
      </c>
      <c r="C97" s="44">
        <v>0</v>
      </c>
    </row>
    <row r="98" spans="1:8" x14ac:dyDescent="0.2">
      <c r="A98" s="43">
        <v>1292</v>
      </c>
      <c r="B98" s="41" t="s">
        <v>199</v>
      </c>
      <c r="C98" s="44">
        <v>0</v>
      </c>
    </row>
    <row r="99" spans="1:8" x14ac:dyDescent="0.2">
      <c r="A99" s="43">
        <v>1293</v>
      </c>
      <c r="B99" s="41" t="s">
        <v>200</v>
      </c>
      <c r="C99" s="44">
        <v>0</v>
      </c>
    </row>
    <row r="101" spans="1:8" x14ac:dyDescent="0.2">
      <c r="A101" s="40" t="s">
        <v>201</v>
      </c>
      <c r="B101" s="40"/>
      <c r="C101" s="40"/>
      <c r="D101" s="40"/>
      <c r="E101" s="40"/>
      <c r="F101" s="40"/>
      <c r="G101" s="40"/>
      <c r="H101" s="40"/>
    </row>
    <row r="102" spans="1:8" x14ac:dyDescent="0.2">
      <c r="A102" s="42" t="s">
        <v>105</v>
      </c>
      <c r="B102" s="42" t="s">
        <v>106</v>
      </c>
      <c r="C102" s="42" t="s">
        <v>107</v>
      </c>
      <c r="D102" s="42" t="s">
        <v>118</v>
      </c>
      <c r="E102" s="42" t="s">
        <v>119</v>
      </c>
      <c r="F102" s="42" t="s">
        <v>120</v>
      </c>
      <c r="G102" s="42" t="s">
        <v>202</v>
      </c>
      <c r="H102" s="42" t="s">
        <v>203</v>
      </c>
    </row>
    <row r="103" spans="1:8" x14ac:dyDescent="0.2">
      <c r="A103" s="43">
        <v>2110</v>
      </c>
      <c r="B103" s="41" t="s">
        <v>204</v>
      </c>
      <c r="C103" s="44">
        <v>22953.55</v>
      </c>
      <c r="D103" s="44">
        <v>22953.55</v>
      </c>
      <c r="E103" s="44">
        <v>0</v>
      </c>
      <c r="F103" s="44">
        <v>0</v>
      </c>
      <c r="G103" s="44">
        <v>0</v>
      </c>
    </row>
    <row r="104" spans="1:8" x14ac:dyDescent="0.2">
      <c r="A104" s="43">
        <v>2111</v>
      </c>
      <c r="B104" s="41" t="s">
        <v>205</v>
      </c>
      <c r="C104" s="44">
        <v>0</v>
      </c>
      <c r="D104" s="44">
        <v>0</v>
      </c>
      <c r="E104" s="44">
        <v>0</v>
      </c>
      <c r="F104" s="44">
        <v>0</v>
      </c>
      <c r="G104" s="44">
        <v>0</v>
      </c>
    </row>
    <row r="105" spans="1:8" x14ac:dyDescent="0.2">
      <c r="A105" s="43">
        <v>2112</v>
      </c>
      <c r="B105" s="41" t="s">
        <v>206</v>
      </c>
      <c r="C105" s="44">
        <v>0</v>
      </c>
      <c r="D105" s="44">
        <v>0</v>
      </c>
      <c r="E105" s="44">
        <v>0</v>
      </c>
      <c r="F105" s="44">
        <v>0</v>
      </c>
      <c r="G105" s="44">
        <v>0</v>
      </c>
    </row>
    <row r="106" spans="1:8" x14ac:dyDescent="0.2">
      <c r="A106" s="43">
        <v>2113</v>
      </c>
      <c r="B106" s="41" t="s">
        <v>207</v>
      </c>
      <c r="C106" s="44">
        <v>0</v>
      </c>
      <c r="D106" s="44">
        <v>0</v>
      </c>
      <c r="E106" s="44">
        <v>0</v>
      </c>
      <c r="F106" s="44">
        <v>0</v>
      </c>
      <c r="G106" s="44">
        <v>0</v>
      </c>
    </row>
    <row r="107" spans="1:8" x14ac:dyDescent="0.2">
      <c r="A107" s="43">
        <v>2114</v>
      </c>
      <c r="B107" s="41" t="s">
        <v>208</v>
      </c>
      <c r="C107" s="44">
        <v>0</v>
      </c>
      <c r="D107" s="44">
        <v>0</v>
      </c>
      <c r="E107" s="44">
        <v>0</v>
      </c>
      <c r="F107" s="44">
        <v>0</v>
      </c>
      <c r="G107" s="44">
        <v>0</v>
      </c>
    </row>
    <row r="108" spans="1:8" x14ac:dyDescent="0.2">
      <c r="A108" s="43">
        <v>2115</v>
      </c>
      <c r="B108" s="41" t="s">
        <v>209</v>
      </c>
      <c r="C108" s="44">
        <v>0</v>
      </c>
      <c r="D108" s="44">
        <v>0</v>
      </c>
      <c r="E108" s="44">
        <v>0</v>
      </c>
      <c r="F108" s="44">
        <v>0</v>
      </c>
      <c r="G108" s="44">
        <v>0</v>
      </c>
    </row>
    <row r="109" spans="1:8" x14ac:dyDescent="0.2">
      <c r="A109" s="43">
        <v>2116</v>
      </c>
      <c r="B109" s="41" t="s">
        <v>210</v>
      </c>
      <c r="C109" s="44">
        <v>0</v>
      </c>
      <c r="D109" s="44">
        <v>0</v>
      </c>
      <c r="E109" s="44">
        <v>0</v>
      </c>
      <c r="F109" s="44">
        <v>0</v>
      </c>
      <c r="G109" s="44">
        <v>0</v>
      </c>
    </row>
    <row r="110" spans="1:8" x14ac:dyDescent="0.2">
      <c r="A110" s="43">
        <v>2117</v>
      </c>
      <c r="B110" s="41" t="s">
        <v>211</v>
      </c>
      <c r="C110" s="44">
        <v>22953.55</v>
      </c>
      <c r="D110" s="44">
        <v>22953.55</v>
      </c>
      <c r="E110" s="44">
        <v>0</v>
      </c>
      <c r="F110" s="44">
        <v>0</v>
      </c>
      <c r="G110" s="44">
        <v>0</v>
      </c>
    </row>
    <row r="111" spans="1:8" x14ac:dyDescent="0.2">
      <c r="A111" s="43">
        <v>2118</v>
      </c>
      <c r="B111" s="41" t="s">
        <v>212</v>
      </c>
      <c r="C111" s="44">
        <v>0</v>
      </c>
      <c r="D111" s="44">
        <v>0</v>
      </c>
      <c r="E111" s="44">
        <v>0</v>
      </c>
      <c r="F111" s="44">
        <v>0</v>
      </c>
      <c r="G111" s="44">
        <v>0</v>
      </c>
    </row>
    <row r="112" spans="1:8" x14ac:dyDescent="0.2">
      <c r="A112" s="43">
        <v>2119</v>
      </c>
      <c r="B112" s="41" t="s">
        <v>213</v>
      </c>
      <c r="C112" s="44">
        <v>0</v>
      </c>
      <c r="D112" s="44">
        <v>0</v>
      </c>
      <c r="E112" s="44">
        <v>0</v>
      </c>
      <c r="F112" s="44">
        <v>0</v>
      </c>
      <c r="G112" s="44">
        <v>0</v>
      </c>
    </row>
    <row r="113" spans="1:8" x14ac:dyDescent="0.2">
      <c r="A113" s="43">
        <v>2120</v>
      </c>
      <c r="B113" s="41" t="s">
        <v>214</v>
      </c>
      <c r="C113" s="44">
        <v>0</v>
      </c>
      <c r="D113" s="44">
        <v>0</v>
      </c>
      <c r="E113" s="44">
        <v>0</v>
      </c>
      <c r="F113" s="44">
        <v>0</v>
      </c>
      <c r="G113" s="44">
        <v>0</v>
      </c>
    </row>
    <row r="114" spans="1:8" x14ac:dyDescent="0.2">
      <c r="A114" s="43">
        <v>2121</v>
      </c>
      <c r="B114" s="41" t="s">
        <v>215</v>
      </c>
      <c r="C114" s="44">
        <v>0</v>
      </c>
      <c r="D114" s="44">
        <v>0</v>
      </c>
      <c r="E114" s="44">
        <v>0</v>
      </c>
      <c r="F114" s="44">
        <v>0</v>
      </c>
      <c r="G114" s="44">
        <v>0</v>
      </c>
    </row>
    <row r="115" spans="1:8" x14ac:dyDescent="0.2">
      <c r="A115" s="43">
        <v>2122</v>
      </c>
      <c r="B115" s="41" t="s">
        <v>216</v>
      </c>
      <c r="C115" s="44">
        <v>0</v>
      </c>
      <c r="D115" s="44">
        <v>0</v>
      </c>
      <c r="E115" s="44">
        <v>0</v>
      </c>
      <c r="F115" s="44">
        <v>0</v>
      </c>
      <c r="G115" s="44">
        <v>0</v>
      </c>
    </row>
    <row r="116" spans="1:8" x14ac:dyDescent="0.2">
      <c r="A116" s="43">
        <v>2129</v>
      </c>
      <c r="B116" s="41" t="s">
        <v>217</v>
      </c>
      <c r="C116" s="44">
        <v>0</v>
      </c>
      <c r="D116" s="44">
        <v>0</v>
      </c>
      <c r="E116" s="44">
        <v>0</v>
      </c>
      <c r="F116" s="44">
        <v>0</v>
      </c>
      <c r="G116" s="44">
        <v>0</v>
      </c>
    </row>
    <row r="118" spans="1:8" x14ac:dyDescent="0.2">
      <c r="A118" s="40" t="s">
        <v>218</v>
      </c>
      <c r="B118" s="40"/>
      <c r="C118" s="40"/>
      <c r="D118" s="40"/>
      <c r="E118" s="40"/>
      <c r="F118" s="40"/>
      <c r="G118" s="40"/>
      <c r="H118" s="40"/>
    </row>
    <row r="119" spans="1:8" x14ac:dyDescent="0.2">
      <c r="A119" s="42" t="s">
        <v>105</v>
      </c>
      <c r="B119" s="42" t="s">
        <v>106</v>
      </c>
      <c r="C119" s="42" t="s">
        <v>107</v>
      </c>
      <c r="D119" s="42" t="s">
        <v>219</v>
      </c>
      <c r="E119" s="42" t="s">
        <v>122</v>
      </c>
      <c r="F119" s="42"/>
      <c r="G119" s="42"/>
      <c r="H119" s="42"/>
    </row>
    <row r="120" spans="1:8" x14ac:dyDescent="0.2">
      <c r="A120" s="43">
        <v>2160</v>
      </c>
      <c r="B120" s="41" t="s">
        <v>220</v>
      </c>
      <c r="C120" s="44">
        <v>0</v>
      </c>
    </row>
    <row r="121" spans="1:8" x14ac:dyDescent="0.2">
      <c r="A121" s="43">
        <v>2161</v>
      </c>
      <c r="B121" s="41" t="s">
        <v>221</v>
      </c>
      <c r="C121" s="44">
        <v>0</v>
      </c>
    </row>
    <row r="122" spans="1:8" x14ac:dyDescent="0.2">
      <c r="A122" s="43">
        <v>2162</v>
      </c>
      <c r="B122" s="41" t="s">
        <v>222</v>
      </c>
      <c r="C122" s="44">
        <v>0</v>
      </c>
    </row>
    <row r="123" spans="1:8" x14ac:dyDescent="0.2">
      <c r="A123" s="43">
        <v>2163</v>
      </c>
      <c r="B123" s="41" t="s">
        <v>223</v>
      </c>
      <c r="C123" s="44">
        <v>0</v>
      </c>
    </row>
    <row r="124" spans="1:8" x14ac:dyDescent="0.2">
      <c r="A124" s="43">
        <v>2164</v>
      </c>
      <c r="B124" s="41" t="s">
        <v>224</v>
      </c>
      <c r="C124" s="44">
        <v>0</v>
      </c>
    </row>
    <row r="125" spans="1:8" x14ac:dyDescent="0.2">
      <c r="A125" s="43">
        <v>2165</v>
      </c>
      <c r="B125" s="41" t="s">
        <v>225</v>
      </c>
      <c r="C125" s="44">
        <v>0</v>
      </c>
    </row>
    <row r="126" spans="1:8" x14ac:dyDescent="0.2">
      <c r="A126" s="43">
        <v>2166</v>
      </c>
      <c r="B126" s="41" t="s">
        <v>226</v>
      </c>
      <c r="C126" s="44">
        <v>0</v>
      </c>
    </row>
    <row r="127" spans="1:8" x14ac:dyDescent="0.2">
      <c r="A127" s="43">
        <v>2250</v>
      </c>
      <c r="B127" s="41" t="s">
        <v>227</v>
      </c>
      <c r="C127" s="44">
        <v>0</v>
      </c>
    </row>
    <row r="128" spans="1:8" x14ac:dyDescent="0.2">
      <c r="A128" s="43">
        <v>2251</v>
      </c>
      <c r="B128" s="41" t="s">
        <v>228</v>
      </c>
      <c r="C128" s="44">
        <v>0</v>
      </c>
    </row>
    <row r="129" spans="1:8" x14ac:dyDescent="0.2">
      <c r="A129" s="43">
        <v>2252</v>
      </c>
      <c r="B129" s="41" t="s">
        <v>229</v>
      </c>
      <c r="C129" s="44">
        <v>0</v>
      </c>
    </row>
    <row r="130" spans="1:8" x14ac:dyDescent="0.2">
      <c r="A130" s="43">
        <v>2253</v>
      </c>
      <c r="B130" s="41" t="s">
        <v>230</v>
      </c>
      <c r="C130" s="44">
        <v>0</v>
      </c>
    </row>
    <row r="131" spans="1:8" x14ac:dyDescent="0.2">
      <c r="A131" s="43">
        <v>2254</v>
      </c>
      <c r="B131" s="41" t="s">
        <v>231</v>
      </c>
      <c r="C131" s="44">
        <v>0</v>
      </c>
    </row>
    <row r="132" spans="1:8" x14ac:dyDescent="0.2">
      <c r="A132" s="43">
        <v>2255</v>
      </c>
      <c r="B132" s="41" t="s">
        <v>232</v>
      </c>
      <c r="C132" s="44">
        <v>0</v>
      </c>
    </row>
    <row r="133" spans="1:8" x14ac:dyDescent="0.2">
      <c r="A133" s="43">
        <v>2256</v>
      </c>
      <c r="B133" s="41" t="s">
        <v>233</v>
      </c>
      <c r="C133" s="44">
        <v>0</v>
      </c>
    </row>
    <row r="135" spans="1:8" x14ac:dyDescent="0.2">
      <c r="A135" s="40" t="s">
        <v>234</v>
      </c>
      <c r="B135" s="40"/>
      <c r="C135" s="40"/>
      <c r="D135" s="40"/>
      <c r="E135" s="40"/>
      <c r="F135" s="40"/>
      <c r="G135" s="40"/>
      <c r="H135" s="40"/>
    </row>
    <row r="136" spans="1:8" x14ac:dyDescent="0.2">
      <c r="A136" s="47" t="s">
        <v>105</v>
      </c>
      <c r="B136" s="47" t="s">
        <v>106</v>
      </c>
      <c r="C136" s="47" t="s">
        <v>107</v>
      </c>
      <c r="D136" s="47" t="s">
        <v>219</v>
      </c>
      <c r="E136" s="47" t="s">
        <v>122</v>
      </c>
      <c r="F136" s="47"/>
      <c r="G136" s="47"/>
      <c r="H136" s="47"/>
    </row>
    <row r="137" spans="1:8" x14ac:dyDescent="0.2">
      <c r="A137" s="43">
        <v>2159</v>
      </c>
      <c r="B137" s="41" t="s">
        <v>235</v>
      </c>
      <c r="C137" s="44">
        <v>0</v>
      </c>
    </row>
    <row r="138" spans="1:8" x14ac:dyDescent="0.2">
      <c r="A138" s="43">
        <v>2199</v>
      </c>
      <c r="B138" s="41" t="s">
        <v>236</v>
      </c>
      <c r="C138" s="44">
        <v>0</v>
      </c>
    </row>
    <row r="139" spans="1:8" x14ac:dyDescent="0.2">
      <c r="A139" s="43">
        <v>2240</v>
      </c>
      <c r="B139" s="41" t="s">
        <v>237</v>
      </c>
      <c r="C139" s="44">
        <v>0</v>
      </c>
    </row>
    <row r="140" spans="1:8" x14ac:dyDescent="0.2">
      <c r="A140" s="43">
        <v>2241</v>
      </c>
      <c r="B140" s="41" t="s">
        <v>238</v>
      </c>
      <c r="C140" s="44">
        <v>0</v>
      </c>
    </row>
    <row r="141" spans="1:8" x14ac:dyDescent="0.2">
      <c r="A141" s="43">
        <v>2242</v>
      </c>
      <c r="B141" s="41" t="s">
        <v>239</v>
      </c>
      <c r="C141" s="44">
        <v>0</v>
      </c>
    </row>
    <row r="142" spans="1:8" x14ac:dyDescent="0.2">
      <c r="A142" s="43">
        <v>2249</v>
      </c>
      <c r="B142" s="41" t="s">
        <v>240</v>
      </c>
      <c r="C142" s="44">
        <v>0</v>
      </c>
    </row>
    <row r="144" spans="1:8" ht="11.25" customHeight="1" x14ac:dyDescent="0.2">
      <c r="A144" s="879" t="s">
        <v>1708</v>
      </c>
      <c r="B144" s="879"/>
      <c r="C144" s="879"/>
      <c r="D144" s="879"/>
      <c r="E144" s="879"/>
      <c r="F144" s="879"/>
    </row>
    <row r="145" spans="1:6" x14ac:dyDescent="0.2">
      <c r="A145" s="879"/>
      <c r="B145" s="879"/>
      <c r="C145" s="879"/>
      <c r="D145" s="879"/>
      <c r="E145" s="879"/>
      <c r="F145" s="879"/>
    </row>
  </sheetData>
  <mergeCells count="4">
    <mergeCell ref="A1:F1"/>
    <mergeCell ref="A2:F2"/>
    <mergeCell ref="A3:F3"/>
    <mergeCell ref="A144:F145"/>
  </mergeCells>
  <pageMargins left="0.70866141732283472" right="0.70866141732283472" top="0.74803149606299213" bottom="0.74803149606299213" header="0.31496062992125984" footer="0.31496062992125984"/>
  <pageSetup paperSize="9" scale="67" fitToHeight="0"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4"/>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16384" width="9.140625" style="41"/>
  </cols>
  <sheetData>
    <row r="1" spans="1:5" s="48" customFormat="1" x14ac:dyDescent="0.25">
      <c r="A1" s="809" t="s">
        <v>1709</v>
      </c>
      <c r="B1" s="809"/>
      <c r="C1" s="809"/>
      <c r="D1" s="36" t="s">
        <v>98</v>
      </c>
      <c r="E1" s="37">
        <v>2020</v>
      </c>
    </row>
    <row r="2" spans="1:5" s="38" customFormat="1" x14ac:dyDescent="0.25">
      <c r="A2" s="809" t="s">
        <v>242</v>
      </c>
      <c r="B2" s="809"/>
      <c r="C2" s="809"/>
      <c r="D2" s="36" t="s">
        <v>100</v>
      </c>
      <c r="E2" s="37" t="s">
        <v>441</v>
      </c>
    </row>
    <row r="3" spans="1:5" s="38" customFormat="1" x14ac:dyDescent="0.25">
      <c r="A3" s="809" t="s">
        <v>1710</v>
      </c>
      <c r="B3" s="809"/>
      <c r="C3" s="809"/>
      <c r="D3" s="36" t="s">
        <v>102</v>
      </c>
      <c r="E3" s="37">
        <v>1</v>
      </c>
    </row>
    <row r="4" spans="1:5" x14ac:dyDescent="0.2">
      <c r="A4" s="39" t="s">
        <v>103</v>
      </c>
      <c r="B4" s="40"/>
      <c r="C4" s="40"/>
      <c r="D4" s="40"/>
      <c r="E4" s="40"/>
    </row>
    <row r="6" spans="1:5" x14ac:dyDescent="0.2">
      <c r="A6" s="49" t="s">
        <v>243</v>
      </c>
      <c r="B6" s="49"/>
      <c r="C6" s="49"/>
      <c r="D6" s="49"/>
      <c r="E6" s="49"/>
    </row>
    <row r="7" spans="1:5" x14ac:dyDescent="0.2">
      <c r="A7" s="50" t="s">
        <v>105</v>
      </c>
      <c r="B7" s="50" t="s">
        <v>106</v>
      </c>
      <c r="C7" s="50" t="s">
        <v>107</v>
      </c>
      <c r="D7" s="50" t="s">
        <v>244</v>
      </c>
      <c r="E7" s="50"/>
    </row>
    <row r="8" spans="1:5" x14ac:dyDescent="0.2">
      <c r="A8" s="51">
        <v>4100</v>
      </c>
      <c r="B8" s="52" t="s">
        <v>245</v>
      </c>
      <c r="C8" s="53">
        <v>10202875.470000001</v>
      </c>
      <c r="D8" s="52"/>
      <c r="E8" s="54"/>
    </row>
    <row r="9" spans="1:5" x14ac:dyDescent="0.2">
      <c r="A9" s="51">
        <v>4110</v>
      </c>
      <c r="B9" s="52" t="s">
        <v>246</v>
      </c>
      <c r="C9" s="53">
        <v>0</v>
      </c>
      <c r="D9" s="52"/>
      <c r="E9" s="54"/>
    </row>
    <row r="10" spans="1:5" x14ac:dyDescent="0.2">
      <c r="A10" s="51">
        <v>4111</v>
      </c>
      <c r="B10" s="52" t="s">
        <v>247</v>
      </c>
      <c r="C10" s="53">
        <v>0</v>
      </c>
      <c r="D10" s="52"/>
      <c r="E10" s="54"/>
    </row>
    <row r="11" spans="1:5" x14ac:dyDescent="0.2">
      <c r="A11" s="51">
        <v>4112</v>
      </c>
      <c r="B11" s="52" t="s">
        <v>248</v>
      </c>
      <c r="C11" s="53">
        <v>0</v>
      </c>
      <c r="D11" s="52"/>
      <c r="E11" s="54"/>
    </row>
    <row r="12" spans="1:5" x14ac:dyDescent="0.2">
      <c r="A12" s="51">
        <v>4113</v>
      </c>
      <c r="B12" s="52" t="s">
        <v>249</v>
      </c>
      <c r="C12" s="53">
        <v>0</v>
      </c>
      <c r="D12" s="52"/>
      <c r="E12" s="54"/>
    </row>
    <row r="13" spans="1:5" x14ac:dyDescent="0.2">
      <c r="A13" s="51">
        <v>4114</v>
      </c>
      <c r="B13" s="52" t="s">
        <v>250</v>
      </c>
      <c r="C13" s="53">
        <v>0</v>
      </c>
      <c r="D13" s="52"/>
      <c r="E13" s="54"/>
    </row>
    <row r="14" spans="1:5" x14ac:dyDescent="0.2">
      <c r="A14" s="51">
        <v>4115</v>
      </c>
      <c r="B14" s="52" t="s">
        <v>251</v>
      </c>
      <c r="C14" s="53">
        <v>0</v>
      </c>
      <c r="D14" s="52"/>
      <c r="E14" s="54"/>
    </row>
    <row r="15" spans="1:5" x14ac:dyDescent="0.2">
      <c r="A15" s="51">
        <v>4116</v>
      </c>
      <c r="B15" s="52" t="s">
        <v>252</v>
      </c>
      <c r="C15" s="53">
        <v>0</v>
      </c>
      <c r="D15" s="52"/>
      <c r="E15" s="54"/>
    </row>
    <row r="16" spans="1:5" x14ac:dyDescent="0.2">
      <c r="A16" s="51">
        <v>4117</v>
      </c>
      <c r="B16" s="52" t="s">
        <v>253</v>
      </c>
      <c r="C16" s="53">
        <v>0</v>
      </c>
      <c r="D16" s="52"/>
      <c r="E16" s="54"/>
    </row>
    <row r="17" spans="1:5" ht="22.5" x14ac:dyDescent="0.2">
      <c r="A17" s="51">
        <v>4118</v>
      </c>
      <c r="B17" s="55" t="s">
        <v>254</v>
      </c>
      <c r="C17" s="53">
        <v>0</v>
      </c>
      <c r="D17" s="52"/>
      <c r="E17" s="54"/>
    </row>
    <row r="18" spans="1:5" x14ac:dyDescent="0.2">
      <c r="A18" s="51">
        <v>4119</v>
      </c>
      <c r="B18" s="52" t="s">
        <v>255</v>
      </c>
      <c r="C18" s="53">
        <v>0</v>
      </c>
      <c r="D18" s="52"/>
      <c r="E18" s="54"/>
    </row>
    <row r="19" spans="1:5" x14ac:dyDescent="0.2">
      <c r="A19" s="51">
        <v>4120</v>
      </c>
      <c r="B19" s="52" t="s">
        <v>256</v>
      </c>
      <c r="C19" s="53">
        <v>0</v>
      </c>
      <c r="D19" s="52"/>
      <c r="E19" s="54"/>
    </row>
    <row r="20" spans="1:5" x14ac:dyDescent="0.2">
      <c r="A20" s="51">
        <v>4121</v>
      </c>
      <c r="B20" s="52" t="s">
        <v>257</v>
      </c>
      <c r="C20" s="53">
        <v>0</v>
      </c>
      <c r="D20" s="52"/>
      <c r="E20" s="54"/>
    </row>
    <row r="21" spans="1:5" x14ac:dyDescent="0.2">
      <c r="A21" s="51">
        <v>4122</v>
      </c>
      <c r="B21" s="52" t="s">
        <v>258</v>
      </c>
      <c r="C21" s="53">
        <v>0</v>
      </c>
      <c r="D21" s="52"/>
      <c r="E21" s="54"/>
    </row>
    <row r="22" spans="1:5" x14ac:dyDescent="0.2">
      <c r="A22" s="51">
        <v>4123</v>
      </c>
      <c r="B22" s="52" t="s">
        <v>259</v>
      </c>
      <c r="C22" s="53">
        <v>0</v>
      </c>
      <c r="D22" s="52"/>
      <c r="E22" s="54"/>
    </row>
    <row r="23" spans="1:5" x14ac:dyDescent="0.2">
      <c r="A23" s="51">
        <v>4124</v>
      </c>
      <c r="B23" s="52" t="s">
        <v>260</v>
      </c>
      <c r="C23" s="53">
        <v>0</v>
      </c>
      <c r="D23" s="52"/>
      <c r="E23" s="54"/>
    </row>
    <row r="24" spans="1:5" x14ac:dyDescent="0.2">
      <c r="A24" s="51">
        <v>4129</v>
      </c>
      <c r="B24" s="52" t="s">
        <v>261</v>
      </c>
      <c r="C24" s="53">
        <v>0</v>
      </c>
      <c r="D24" s="52"/>
      <c r="E24" s="54"/>
    </row>
    <row r="25" spans="1:5" x14ac:dyDescent="0.2">
      <c r="A25" s="51">
        <v>4130</v>
      </c>
      <c r="B25" s="52" t="s">
        <v>262</v>
      </c>
      <c r="C25" s="53">
        <v>0</v>
      </c>
      <c r="D25" s="52"/>
      <c r="E25" s="54"/>
    </row>
    <row r="26" spans="1:5" x14ac:dyDescent="0.2">
      <c r="A26" s="51">
        <v>4131</v>
      </c>
      <c r="B26" s="52" t="s">
        <v>263</v>
      </c>
      <c r="C26" s="53">
        <v>0</v>
      </c>
      <c r="D26" s="52"/>
      <c r="E26" s="54"/>
    </row>
    <row r="27" spans="1:5" ht="22.5" x14ac:dyDescent="0.2">
      <c r="A27" s="51">
        <v>4132</v>
      </c>
      <c r="B27" s="55" t="s">
        <v>264</v>
      </c>
      <c r="C27" s="53">
        <v>0</v>
      </c>
      <c r="D27" s="52"/>
      <c r="E27" s="54"/>
    </row>
    <row r="28" spans="1:5" x14ac:dyDescent="0.2">
      <c r="A28" s="51">
        <v>4140</v>
      </c>
      <c r="B28" s="52" t="s">
        <v>265</v>
      </c>
      <c r="C28" s="53">
        <v>779425.47</v>
      </c>
      <c r="D28" s="52"/>
      <c r="E28" s="54"/>
    </row>
    <row r="29" spans="1:5" x14ac:dyDescent="0.2">
      <c r="A29" s="51">
        <v>4141</v>
      </c>
      <c r="B29" s="52" t="s">
        <v>266</v>
      </c>
      <c r="C29" s="53">
        <v>200178.47</v>
      </c>
      <c r="D29" s="52"/>
      <c r="E29" s="54"/>
    </row>
    <row r="30" spans="1:5" x14ac:dyDescent="0.2">
      <c r="A30" s="51">
        <v>4143</v>
      </c>
      <c r="B30" s="52" t="s">
        <v>267</v>
      </c>
      <c r="C30" s="53">
        <v>579247</v>
      </c>
      <c r="D30" s="52"/>
      <c r="E30" s="54"/>
    </row>
    <row r="31" spans="1:5" x14ac:dyDescent="0.2">
      <c r="A31" s="51">
        <v>4144</v>
      </c>
      <c r="B31" s="52" t="s">
        <v>268</v>
      </c>
      <c r="C31" s="53">
        <v>0</v>
      </c>
      <c r="D31" s="52"/>
      <c r="E31" s="54"/>
    </row>
    <row r="32" spans="1:5" ht="22.5" x14ac:dyDescent="0.2">
      <c r="A32" s="51">
        <v>4145</v>
      </c>
      <c r="B32" s="55" t="s">
        <v>269</v>
      </c>
      <c r="C32" s="53">
        <v>0</v>
      </c>
      <c r="D32" s="52"/>
      <c r="E32" s="54"/>
    </row>
    <row r="33" spans="1:5" x14ac:dyDescent="0.2">
      <c r="A33" s="51">
        <v>4149</v>
      </c>
      <c r="B33" s="52" t="s">
        <v>270</v>
      </c>
      <c r="C33" s="53">
        <v>0</v>
      </c>
      <c r="D33" s="52"/>
      <c r="E33" s="54"/>
    </row>
    <row r="34" spans="1:5" x14ac:dyDescent="0.2">
      <c r="A34" s="51">
        <v>4150</v>
      </c>
      <c r="B34" s="52" t="s">
        <v>271</v>
      </c>
      <c r="C34" s="53">
        <v>9423450</v>
      </c>
      <c r="D34" s="52"/>
      <c r="E34" s="54"/>
    </row>
    <row r="35" spans="1:5" x14ac:dyDescent="0.2">
      <c r="A35" s="51">
        <v>4151</v>
      </c>
      <c r="B35" s="52" t="s">
        <v>271</v>
      </c>
      <c r="C35" s="53">
        <v>4638876.7</v>
      </c>
      <c r="D35" s="52"/>
      <c r="E35" s="54"/>
    </row>
    <row r="36" spans="1:5" ht="22.5" x14ac:dyDescent="0.2">
      <c r="A36" s="51">
        <v>4154</v>
      </c>
      <c r="B36" s="55" t="s">
        <v>272</v>
      </c>
      <c r="C36" s="53">
        <v>0</v>
      </c>
      <c r="D36" s="52"/>
      <c r="E36" s="54"/>
    </row>
    <row r="37" spans="1:5" x14ac:dyDescent="0.2">
      <c r="A37" s="51">
        <v>4160</v>
      </c>
      <c r="B37" s="52" t="s">
        <v>273</v>
      </c>
      <c r="C37" s="53">
        <v>0</v>
      </c>
      <c r="D37" s="52"/>
      <c r="E37" s="54"/>
    </row>
    <row r="38" spans="1:5" x14ac:dyDescent="0.2">
      <c r="A38" s="51">
        <v>4161</v>
      </c>
      <c r="B38" s="52" t="s">
        <v>274</v>
      </c>
      <c r="C38" s="53">
        <v>0</v>
      </c>
      <c r="D38" s="52"/>
      <c r="E38" s="54"/>
    </row>
    <row r="39" spans="1:5" x14ac:dyDescent="0.2">
      <c r="A39" s="51">
        <v>4162</v>
      </c>
      <c r="B39" s="52" t="s">
        <v>275</v>
      </c>
      <c r="C39" s="53">
        <v>0</v>
      </c>
      <c r="D39" s="52"/>
      <c r="E39" s="54"/>
    </row>
    <row r="40" spans="1:5" x14ac:dyDescent="0.2">
      <c r="A40" s="51">
        <v>4163</v>
      </c>
      <c r="B40" s="52" t="s">
        <v>276</v>
      </c>
      <c r="C40" s="53">
        <v>0</v>
      </c>
      <c r="D40" s="52"/>
      <c r="E40" s="54"/>
    </row>
    <row r="41" spans="1:5" x14ac:dyDescent="0.2">
      <c r="A41" s="51">
        <v>4164</v>
      </c>
      <c r="B41" s="52" t="s">
        <v>277</v>
      </c>
      <c r="C41" s="53">
        <v>0</v>
      </c>
      <c r="D41" s="52"/>
      <c r="E41" s="54"/>
    </row>
    <row r="42" spans="1:5" x14ac:dyDescent="0.2">
      <c r="A42" s="51">
        <v>4165</v>
      </c>
      <c r="B42" s="52" t="s">
        <v>278</v>
      </c>
      <c r="C42" s="53">
        <v>0</v>
      </c>
      <c r="D42" s="52"/>
      <c r="E42" s="54"/>
    </row>
    <row r="43" spans="1:5" ht="22.5" x14ac:dyDescent="0.2">
      <c r="A43" s="51">
        <v>4166</v>
      </c>
      <c r="B43" s="55" t="s">
        <v>279</v>
      </c>
      <c r="C43" s="53">
        <v>0</v>
      </c>
      <c r="D43" s="52"/>
      <c r="E43" s="54"/>
    </row>
    <row r="44" spans="1:5" x14ac:dyDescent="0.2">
      <c r="A44" s="51">
        <v>4168</v>
      </c>
      <c r="B44" s="52" t="s">
        <v>280</v>
      </c>
      <c r="C44" s="53">
        <v>0</v>
      </c>
      <c r="D44" s="52"/>
      <c r="E44" s="54"/>
    </row>
    <row r="45" spans="1:5" x14ac:dyDescent="0.2">
      <c r="A45" s="51">
        <v>4169</v>
      </c>
      <c r="B45" s="52" t="s">
        <v>281</v>
      </c>
      <c r="C45" s="53">
        <v>0</v>
      </c>
      <c r="D45" s="52"/>
      <c r="E45" s="54"/>
    </row>
    <row r="46" spans="1:5" x14ac:dyDescent="0.2">
      <c r="A46" s="51">
        <v>4170</v>
      </c>
      <c r="B46" s="52" t="s">
        <v>282</v>
      </c>
      <c r="C46" s="53">
        <v>0</v>
      </c>
      <c r="D46" s="52"/>
      <c r="E46" s="54"/>
    </row>
    <row r="47" spans="1:5" x14ac:dyDescent="0.2">
      <c r="A47" s="51">
        <v>4171</v>
      </c>
      <c r="B47" s="52" t="s">
        <v>283</v>
      </c>
      <c r="C47" s="53">
        <v>0</v>
      </c>
      <c r="D47" s="52"/>
      <c r="E47" s="54"/>
    </row>
    <row r="48" spans="1:5" x14ac:dyDescent="0.2">
      <c r="A48" s="51">
        <v>4172</v>
      </c>
      <c r="B48" s="52" t="s">
        <v>284</v>
      </c>
      <c r="C48" s="53">
        <v>0</v>
      </c>
      <c r="D48" s="52"/>
      <c r="E48" s="54"/>
    </row>
    <row r="49" spans="1:5" ht="22.5" x14ac:dyDescent="0.2">
      <c r="A49" s="51">
        <v>4173</v>
      </c>
      <c r="B49" s="55" t="s">
        <v>285</v>
      </c>
      <c r="C49" s="53">
        <v>0</v>
      </c>
      <c r="D49" s="52"/>
      <c r="E49" s="54"/>
    </row>
    <row r="50" spans="1:5" ht="22.5" x14ac:dyDescent="0.2">
      <c r="A50" s="51">
        <v>4174</v>
      </c>
      <c r="B50" s="55" t="s">
        <v>286</v>
      </c>
      <c r="C50" s="53">
        <v>0</v>
      </c>
      <c r="D50" s="52"/>
      <c r="E50" s="54"/>
    </row>
    <row r="51" spans="1:5" ht="22.5" x14ac:dyDescent="0.2">
      <c r="A51" s="51">
        <v>4175</v>
      </c>
      <c r="B51" s="55" t="s">
        <v>287</v>
      </c>
      <c r="C51" s="53">
        <v>0</v>
      </c>
      <c r="D51" s="52"/>
      <c r="E51" s="54"/>
    </row>
    <row r="52" spans="1:5" ht="22.5" x14ac:dyDescent="0.2">
      <c r="A52" s="51">
        <v>4176</v>
      </c>
      <c r="B52" s="55" t="s">
        <v>288</v>
      </c>
      <c r="C52" s="53">
        <v>0</v>
      </c>
      <c r="D52" s="52"/>
      <c r="E52" s="54"/>
    </row>
    <row r="53" spans="1:5" ht="22.5" x14ac:dyDescent="0.2">
      <c r="A53" s="51">
        <v>4177</v>
      </c>
      <c r="B53" s="55" t="s">
        <v>289</v>
      </c>
      <c r="C53" s="53">
        <v>0</v>
      </c>
      <c r="D53" s="52"/>
      <c r="E53" s="54"/>
    </row>
    <row r="54" spans="1:5" ht="22.5" x14ac:dyDescent="0.2">
      <c r="A54" s="51">
        <v>4178</v>
      </c>
      <c r="B54" s="55" t="s">
        <v>290</v>
      </c>
      <c r="C54" s="53">
        <v>0</v>
      </c>
      <c r="D54" s="52"/>
      <c r="E54" s="54"/>
    </row>
    <row r="55" spans="1:5" x14ac:dyDescent="0.2">
      <c r="A55" s="51"/>
      <c r="B55" s="55"/>
      <c r="C55" s="53"/>
      <c r="D55" s="52"/>
      <c r="E55" s="54"/>
    </row>
    <row r="56" spans="1:5" x14ac:dyDescent="0.2">
      <c r="A56" s="49" t="s">
        <v>291</v>
      </c>
      <c r="B56" s="49"/>
      <c r="C56" s="49"/>
      <c r="D56" s="49"/>
      <c r="E56" s="49"/>
    </row>
    <row r="57" spans="1:5" x14ac:dyDescent="0.2">
      <c r="A57" s="50" t="s">
        <v>105</v>
      </c>
      <c r="B57" s="50" t="s">
        <v>106</v>
      </c>
      <c r="C57" s="50" t="s">
        <v>107</v>
      </c>
      <c r="D57" s="50" t="s">
        <v>244</v>
      </c>
      <c r="E57" s="50"/>
    </row>
    <row r="58" spans="1:5" ht="33.75" x14ac:dyDescent="0.2">
      <c r="A58" s="51">
        <v>4200</v>
      </c>
      <c r="B58" s="55" t="s">
        <v>292</v>
      </c>
      <c r="C58" s="53">
        <v>16055773.619999999</v>
      </c>
      <c r="D58" s="52"/>
      <c r="E58" s="54"/>
    </row>
    <row r="59" spans="1:5" ht="22.5" x14ac:dyDescent="0.2">
      <c r="A59" s="51">
        <v>4210</v>
      </c>
      <c r="B59" s="55" t="s">
        <v>293</v>
      </c>
      <c r="C59" s="53">
        <v>16055773.619999999</v>
      </c>
      <c r="D59" s="52"/>
      <c r="E59" s="54"/>
    </row>
    <row r="60" spans="1:5" x14ac:dyDescent="0.2">
      <c r="A60" s="51">
        <v>4211</v>
      </c>
      <c r="B60" s="52" t="s">
        <v>294</v>
      </c>
      <c r="C60" s="53">
        <v>15871930.619999999</v>
      </c>
      <c r="D60" s="52"/>
      <c r="E60" s="54"/>
    </row>
    <row r="61" spans="1:5" x14ac:dyDescent="0.2">
      <c r="A61" s="51">
        <v>4212</v>
      </c>
      <c r="B61" s="52" t="s">
        <v>295</v>
      </c>
      <c r="C61" s="53">
        <v>183843</v>
      </c>
      <c r="D61" s="52"/>
      <c r="E61" s="54"/>
    </row>
    <row r="62" spans="1:5" x14ac:dyDescent="0.2">
      <c r="A62" s="51">
        <v>4213</v>
      </c>
      <c r="B62" s="52" t="s">
        <v>296</v>
      </c>
      <c r="C62" s="53">
        <v>0</v>
      </c>
      <c r="D62" s="52"/>
      <c r="E62" s="54"/>
    </row>
    <row r="63" spans="1:5" x14ac:dyDescent="0.2">
      <c r="A63" s="51">
        <v>4214</v>
      </c>
      <c r="B63" s="52" t="s">
        <v>297</v>
      </c>
      <c r="C63" s="53">
        <v>0</v>
      </c>
      <c r="D63" s="52"/>
      <c r="E63" s="54"/>
    </row>
    <row r="64" spans="1:5" x14ac:dyDescent="0.2">
      <c r="A64" s="51">
        <v>4215</v>
      </c>
      <c r="B64" s="52" t="s">
        <v>298</v>
      </c>
      <c r="C64" s="53">
        <v>0</v>
      </c>
      <c r="D64" s="52"/>
      <c r="E64" s="54"/>
    </row>
    <row r="65" spans="1:5" x14ac:dyDescent="0.2">
      <c r="A65" s="51">
        <v>4220</v>
      </c>
      <c r="B65" s="52" t="s">
        <v>299</v>
      </c>
      <c r="C65" s="53">
        <v>0</v>
      </c>
      <c r="D65" s="52"/>
      <c r="E65" s="54"/>
    </row>
    <row r="66" spans="1:5" x14ac:dyDescent="0.2">
      <c r="A66" s="51">
        <v>4221</v>
      </c>
      <c r="B66" s="52" t="s">
        <v>300</v>
      </c>
      <c r="C66" s="53">
        <v>0</v>
      </c>
      <c r="D66" s="52"/>
      <c r="E66" s="54"/>
    </row>
    <row r="67" spans="1:5" x14ac:dyDescent="0.2">
      <c r="A67" s="51">
        <v>4223</v>
      </c>
      <c r="B67" s="52" t="s">
        <v>301</v>
      </c>
      <c r="C67" s="53">
        <v>0</v>
      </c>
      <c r="D67" s="52"/>
      <c r="E67" s="54"/>
    </row>
    <row r="68" spans="1:5" x14ac:dyDescent="0.2">
      <c r="A68" s="51">
        <v>4225</v>
      </c>
      <c r="B68" s="52" t="s">
        <v>302</v>
      </c>
      <c r="C68" s="53">
        <v>0</v>
      </c>
      <c r="D68" s="52"/>
      <c r="E68" s="54"/>
    </row>
    <row r="69" spans="1:5" x14ac:dyDescent="0.2">
      <c r="A69" s="51">
        <v>4227</v>
      </c>
      <c r="B69" s="52" t="s">
        <v>303</v>
      </c>
      <c r="C69" s="53">
        <v>0</v>
      </c>
      <c r="D69" s="52"/>
      <c r="E69" s="54"/>
    </row>
    <row r="70" spans="1:5" x14ac:dyDescent="0.2">
      <c r="A70" s="54"/>
      <c r="B70" s="54"/>
      <c r="C70" s="54"/>
      <c r="D70" s="54"/>
      <c r="E70" s="54"/>
    </row>
    <row r="71" spans="1:5" x14ac:dyDescent="0.2">
      <c r="A71" s="49" t="s">
        <v>304</v>
      </c>
      <c r="B71" s="49"/>
      <c r="C71" s="49"/>
      <c r="D71" s="49"/>
      <c r="E71" s="49"/>
    </row>
    <row r="72" spans="1:5" x14ac:dyDescent="0.2">
      <c r="A72" s="50" t="s">
        <v>105</v>
      </c>
      <c r="B72" s="50" t="s">
        <v>106</v>
      </c>
      <c r="C72" s="50" t="s">
        <v>107</v>
      </c>
      <c r="D72" s="50" t="s">
        <v>219</v>
      </c>
      <c r="E72" s="50" t="s">
        <v>122</v>
      </c>
    </row>
    <row r="73" spans="1:5" x14ac:dyDescent="0.2">
      <c r="A73" s="56">
        <v>4300</v>
      </c>
      <c r="B73" s="52" t="s">
        <v>305</v>
      </c>
      <c r="C73" s="53">
        <v>281384.18</v>
      </c>
      <c r="D73" s="52"/>
      <c r="E73" s="52"/>
    </row>
    <row r="74" spans="1:5" x14ac:dyDescent="0.2">
      <c r="A74" s="56">
        <v>4310</v>
      </c>
      <c r="B74" s="52" t="s">
        <v>306</v>
      </c>
      <c r="C74" s="53">
        <f>SUM(C75:C76)</f>
        <v>281384.18</v>
      </c>
      <c r="D74" s="52"/>
      <c r="E74" s="52"/>
    </row>
    <row r="75" spans="1:5" x14ac:dyDescent="0.2">
      <c r="A75" s="56">
        <v>4311</v>
      </c>
      <c r="B75" s="52" t="s">
        <v>307</v>
      </c>
      <c r="C75" s="53">
        <v>281384.18</v>
      </c>
      <c r="D75" s="52"/>
      <c r="E75" s="52"/>
    </row>
    <row r="76" spans="1:5" x14ac:dyDescent="0.2">
      <c r="A76" s="56">
        <v>4319</v>
      </c>
      <c r="B76" s="52" t="s">
        <v>308</v>
      </c>
      <c r="C76" s="53">
        <v>0</v>
      </c>
      <c r="D76" s="52"/>
      <c r="E76" s="52"/>
    </row>
    <row r="77" spans="1:5" x14ac:dyDescent="0.2">
      <c r="A77" s="56">
        <v>4320</v>
      </c>
      <c r="B77" s="52" t="s">
        <v>309</v>
      </c>
      <c r="C77" s="53">
        <v>0</v>
      </c>
      <c r="D77" s="52"/>
      <c r="E77" s="52"/>
    </row>
    <row r="78" spans="1:5" x14ac:dyDescent="0.2">
      <c r="A78" s="56">
        <v>4321</v>
      </c>
      <c r="B78" s="52" t="s">
        <v>310</v>
      </c>
      <c r="C78" s="53">
        <v>0</v>
      </c>
      <c r="D78" s="52"/>
      <c r="E78" s="52"/>
    </row>
    <row r="79" spans="1:5" x14ac:dyDescent="0.2">
      <c r="A79" s="56">
        <v>4322</v>
      </c>
      <c r="B79" s="52" t="s">
        <v>311</v>
      </c>
      <c r="C79" s="53">
        <v>0</v>
      </c>
      <c r="D79" s="52"/>
      <c r="E79" s="52"/>
    </row>
    <row r="80" spans="1:5" x14ac:dyDescent="0.2">
      <c r="A80" s="56">
        <v>4323</v>
      </c>
      <c r="B80" s="52" t="s">
        <v>312</v>
      </c>
      <c r="C80" s="53">
        <v>0</v>
      </c>
      <c r="D80" s="52"/>
      <c r="E80" s="52"/>
    </row>
    <row r="81" spans="1:5" x14ac:dyDescent="0.2">
      <c r="A81" s="56">
        <v>4324</v>
      </c>
      <c r="B81" s="52" t="s">
        <v>313</v>
      </c>
      <c r="C81" s="53">
        <v>0</v>
      </c>
      <c r="D81" s="52"/>
      <c r="E81" s="52"/>
    </row>
    <row r="82" spans="1:5" x14ac:dyDescent="0.2">
      <c r="A82" s="56">
        <v>4325</v>
      </c>
      <c r="B82" s="52" t="s">
        <v>314</v>
      </c>
      <c r="C82" s="53">
        <v>0</v>
      </c>
      <c r="D82" s="52"/>
      <c r="E82" s="52"/>
    </row>
    <row r="83" spans="1:5" x14ac:dyDescent="0.2">
      <c r="A83" s="56">
        <v>4330</v>
      </c>
      <c r="B83" s="52" t="s">
        <v>315</v>
      </c>
      <c r="C83" s="53">
        <v>0</v>
      </c>
      <c r="D83" s="52"/>
      <c r="E83" s="52"/>
    </row>
    <row r="84" spans="1:5" x14ac:dyDescent="0.2">
      <c r="A84" s="56">
        <v>4331</v>
      </c>
      <c r="B84" s="52" t="s">
        <v>315</v>
      </c>
      <c r="C84" s="53">
        <v>0</v>
      </c>
      <c r="D84" s="52"/>
      <c r="E84" s="52"/>
    </row>
    <row r="85" spans="1:5" x14ac:dyDescent="0.2">
      <c r="A85" s="56">
        <v>4340</v>
      </c>
      <c r="B85" s="52" t="s">
        <v>316</v>
      </c>
      <c r="C85" s="53">
        <v>0</v>
      </c>
      <c r="D85" s="52"/>
      <c r="E85" s="52"/>
    </row>
    <row r="86" spans="1:5" x14ac:dyDescent="0.2">
      <c r="A86" s="56">
        <v>4341</v>
      </c>
      <c r="B86" s="52" t="s">
        <v>316</v>
      </c>
      <c r="C86" s="53">
        <v>0</v>
      </c>
      <c r="D86" s="52"/>
      <c r="E86" s="52"/>
    </row>
    <row r="87" spans="1:5" x14ac:dyDescent="0.2">
      <c r="A87" s="56">
        <v>4390</v>
      </c>
      <c r="B87" s="52" t="s">
        <v>317</v>
      </c>
      <c r="C87" s="53">
        <v>0</v>
      </c>
      <c r="D87" s="52"/>
      <c r="E87" s="52"/>
    </row>
    <row r="88" spans="1:5" x14ac:dyDescent="0.2">
      <c r="A88" s="56">
        <v>4392</v>
      </c>
      <c r="B88" s="52" t="s">
        <v>318</v>
      </c>
      <c r="C88" s="53">
        <v>0</v>
      </c>
      <c r="D88" s="52"/>
      <c r="E88" s="52"/>
    </row>
    <row r="89" spans="1:5" x14ac:dyDescent="0.2">
      <c r="A89" s="56">
        <v>4393</v>
      </c>
      <c r="B89" s="52" t="s">
        <v>319</v>
      </c>
      <c r="C89" s="53">
        <v>0</v>
      </c>
      <c r="D89" s="52"/>
      <c r="E89" s="52"/>
    </row>
    <row r="90" spans="1:5" x14ac:dyDescent="0.2">
      <c r="A90" s="56">
        <v>4394</v>
      </c>
      <c r="B90" s="52" t="s">
        <v>320</v>
      </c>
      <c r="C90" s="53">
        <v>0</v>
      </c>
      <c r="D90" s="52"/>
      <c r="E90" s="52"/>
    </row>
    <row r="91" spans="1:5" x14ac:dyDescent="0.2">
      <c r="A91" s="56">
        <v>4395</v>
      </c>
      <c r="B91" s="52" t="s">
        <v>321</v>
      </c>
      <c r="C91" s="53">
        <v>0</v>
      </c>
      <c r="D91" s="52"/>
      <c r="E91" s="52"/>
    </row>
    <row r="92" spans="1:5" x14ac:dyDescent="0.2">
      <c r="A92" s="56">
        <v>4396</v>
      </c>
      <c r="B92" s="52" t="s">
        <v>322</v>
      </c>
      <c r="C92" s="53">
        <v>0</v>
      </c>
      <c r="D92" s="52"/>
      <c r="E92" s="52"/>
    </row>
    <row r="93" spans="1:5" x14ac:dyDescent="0.2">
      <c r="A93" s="56">
        <v>4397</v>
      </c>
      <c r="B93" s="52" t="s">
        <v>323</v>
      </c>
      <c r="C93" s="53">
        <v>0</v>
      </c>
      <c r="D93" s="52"/>
      <c r="E93" s="52"/>
    </row>
    <row r="94" spans="1:5" x14ac:dyDescent="0.2">
      <c r="A94" s="56">
        <v>4399</v>
      </c>
      <c r="B94" s="52" t="s">
        <v>317</v>
      </c>
      <c r="C94" s="53">
        <v>0</v>
      </c>
      <c r="D94" s="52"/>
      <c r="E94" s="52"/>
    </row>
    <row r="95" spans="1:5" x14ac:dyDescent="0.2">
      <c r="A95" s="54"/>
      <c r="B95" s="54"/>
      <c r="C95" s="54"/>
      <c r="D95" s="54"/>
      <c r="E95" s="54"/>
    </row>
    <row r="96" spans="1:5" x14ac:dyDescent="0.2">
      <c r="A96" s="49" t="s">
        <v>324</v>
      </c>
      <c r="B96" s="49"/>
      <c r="C96" s="49"/>
      <c r="D96" s="49"/>
      <c r="E96" s="49"/>
    </row>
    <row r="97" spans="1:5" x14ac:dyDescent="0.2">
      <c r="A97" s="50" t="s">
        <v>105</v>
      </c>
      <c r="B97" s="50" t="s">
        <v>106</v>
      </c>
      <c r="C97" s="50" t="s">
        <v>107</v>
      </c>
      <c r="D97" s="50" t="s">
        <v>325</v>
      </c>
      <c r="E97" s="50" t="s">
        <v>122</v>
      </c>
    </row>
    <row r="98" spans="1:5" x14ac:dyDescent="0.2">
      <c r="A98" s="56">
        <v>5000</v>
      </c>
      <c r="B98" s="52" t="s">
        <v>326</v>
      </c>
      <c r="C98" s="53">
        <v>26852643.600000001</v>
      </c>
      <c r="D98" s="57">
        <v>1</v>
      </c>
      <c r="E98" s="52"/>
    </row>
    <row r="99" spans="1:5" x14ac:dyDescent="0.2">
      <c r="A99" s="56">
        <v>5100</v>
      </c>
      <c r="B99" s="52" t="s">
        <v>327</v>
      </c>
      <c r="C99" s="53">
        <v>26852643.600000001</v>
      </c>
      <c r="D99" s="57">
        <v>1</v>
      </c>
      <c r="E99" s="52"/>
    </row>
    <row r="100" spans="1:5" x14ac:dyDescent="0.2">
      <c r="A100" s="56">
        <v>5110</v>
      </c>
      <c r="B100" s="52" t="s">
        <v>328</v>
      </c>
      <c r="C100" s="53">
        <v>22472602.050000001</v>
      </c>
      <c r="D100" s="57">
        <v>0.83688602078642271</v>
      </c>
      <c r="E100" s="52"/>
    </row>
    <row r="101" spans="1:5" x14ac:dyDescent="0.2">
      <c r="A101" s="56">
        <v>5111</v>
      </c>
      <c r="B101" s="52" t="s">
        <v>329</v>
      </c>
      <c r="C101" s="53">
        <v>12434294.029999999</v>
      </c>
      <c r="D101" s="57">
        <v>0.4630566068362818</v>
      </c>
      <c r="E101" s="52"/>
    </row>
    <row r="102" spans="1:5" x14ac:dyDescent="0.2">
      <c r="A102" s="56">
        <v>5112</v>
      </c>
      <c r="B102" s="52" t="s">
        <v>330</v>
      </c>
      <c r="C102" s="53">
        <v>309520.7</v>
      </c>
      <c r="D102" s="57">
        <v>1.152663792104253E-2</v>
      </c>
      <c r="E102" s="52"/>
    </row>
    <row r="103" spans="1:5" x14ac:dyDescent="0.2">
      <c r="A103" s="56">
        <v>5113</v>
      </c>
      <c r="B103" s="52" t="s">
        <v>331</v>
      </c>
      <c r="C103" s="53">
        <v>2791104.71</v>
      </c>
      <c r="D103" s="57">
        <v>0.10394152440171663</v>
      </c>
      <c r="E103" s="52"/>
    </row>
    <row r="104" spans="1:5" x14ac:dyDescent="0.2">
      <c r="A104" s="56">
        <v>5114</v>
      </c>
      <c r="B104" s="52" t="s">
        <v>332</v>
      </c>
      <c r="C104" s="53">
        <v>2929985.2</v>
      </c>
      <c r="D104" s="57">
        <v>0.10911347290960954</v>
      </c>
      <c r="E104" s="52"/>
    </row>
    <row r="105" spans="1:5" x14ac:dyDescent="0.2">
      <c r="A105" s="56">
        <v>5115</v>
      </c>
      <c r="B105" s="52" t="s">
        <v>333</v>
      </c>
      <c r="C105" s="53">
        <v>631695.73</v>
      </c>
      <c r="D105" s="57">
        <v>2.3524526650329503E-2</v>
      </c>
      <c r="E105" s="52"/>
    </row>
    <row r="106" spans="1:5" x14ac:dyDescent="0.2">
      <c r="A106" s="56">
        <v>5116</v>
      </c>
      <c r="B106" s="52" t="s">
        <v>334</v>
      </c>
      <c r="C106" s="53">
        <v>3376001.68</v>
      </c>
      <c r="D106" s="57">
        <v>0.12572325206744261</v>
      </c>
      <c r="E106" s="52"/>
    </row>
    <row r="107" spans="1:5" x14ac:dyDescent="0.2">
      <c r="A107" s="56">
        <v>5120</v>
      </c>
      <c r="B107" s="52" t="s">
        <v>335</v>
      </c>
      <c r="C107" s="53">
        <v>1522600.25</v>
      </c>
      <c r="D107" s="57">
        <v>5.6702061543020661E-2</v>
      </c>
      <c r="E107" s="52"/>
    </row>
    <row r="108" spans="1:5" x14ac:dyDescent="0.2">
      <c r="A108" s="56">
        <v>5121</v>
      </c>
      <c r="B108" s="52" t="s">
        <v>336</v>
      </c>
      <c r="C108" s="53">
        <v>339953.11</v>
      </c>
      <c r="D108" s="57">
        <v>1.2659949428591827E-2</v>
      </c>
      <c r="E108" s="52"/>
    </row>
    <row r="109" spans="1:5" x14ac:dyDescent="0.2">
      <c r="A109" s="56">
        <v>5122</v>
      </c>
      <c r="B109" s="52" t="s">
        <v>337</v>
      </c>
      <c r="C109" s="53">
        <v>39848.980000000003</v>
      </c>
      <c r="D109" s="57">
        <v>1.4839872227701261E-3</v>
      </c>
      <c r="E109" s="52"/>
    </row>
    <row r="110" spans="1:5" x14ac:dyDescent="0.2">
      <c r="A110" s="56">
        <v>5123</v>
      </c>
      <c r="B110" s="52" t="s">
        <v>338</v>
      </c>
      <c r="C110" s="53">
        <v>0</v>
      </c>
      <c r="D110" s="57">
        <v>0</v>
      </c>
      <c r="E110" s="52"/>
    </row>
    <row r="111" spans="1:5" x14ac:dyDescent="0.2">
      <c r="A111" s="56">
        <v>5124</v>
      </c>
      <c r="B111" s="52" t="s">
        <v>339</v>
      </c>
      <c r="C111" s="53">
        <v>2500.56</v>
      </c>
      <c r="D111" s="57">
        <v>9.3121557685292469E-5</v>
      </c>
      <c r="E111" s="52"/>
    </row>
    <row r="112" spans="1:5" x14ac:dyDescent="0.2">
      <c r="A112" s="56">
        <v>5125</v>
      </c>
      <c r="B112" s="52" t="s">
        <v>340</v>
      </c>
      <c r="C112" s="53">
        <v>32209.84</v>
      </c>
      <c r="D112" s="57">
        <v>1.1995035006534701E-3</v>
      </c>
      <c r="E112" s="52"/>
    </row>
    <row r="113" spans="1:5" x14ac:dyDescent="0.2">
      <c r="A113" s="56">
        <v>5126</v>
      </c>
      <c r="B113" s="52" t="s">
        <v>341</v>
      </c>
      <c r="C113" s="53">
        <v>805304.94</v>
      </c>
      <c r="D113" s="57">
        <v>2.9989782458513688E-2</v>
      </c>
      <c r="E113" s="52"/>
    </row>
    <row r="114" spans="1:5" x14ac:dyDescent="0.2">
      <c r="A114" s="56">
        <v>5127</v>
      </c>
      <c r="B114" s="52" t="s">
        <v>342</v>
      </c>
      <c r="C114" s="53">
        <v>125135</v>
      </c>
      <c r="D114" s="57">
        <v>4.6600625943584934E-3</v>
      </c>
      <c r="E114" s="52"/>
    </row>
    <row r="115" spans="1:5" x14ac:dyDescent="0.2">
      <c r="A115" s="56">
        <v>5128</v>
      </c>
      <c r="B115" s="52" t="s">
        <v>343</v>
      </c>
      <c r="C115" s="53">
        <v>0</v>
      </c>
      <c r="D115" s="57">
        <v>0</v>
      </c>
      <c r="E115" s="52"/>
    </row>
    <row r="116" spans="1:5" x14ac:dyDescent="0.2">
      <c r="A116" s="56">
        <v>5129</v>
      </c>
      <c r="B116" s="52" t="s">
        <v>344</v>
      </c>
      <c r="C116" s="53">
        <v>177647.82</v>
      </c>
      <c r="D116" s="57">
        <v>6.6156547804477614E-3</v>
      </c>
      <c r="E116" s="52"/>
    </row>
    <row r="117" spans="1:5" x14ac:dyDescent="0.2">
      <c r="A117" s="56">
        <v>5130</v>
      </c>
      <c r="B117" s="52" t="s">
        <v>345</v>
      </c>
      <c r="C117" s="53">
        <v>2857441.3</v>
      </c>
      <c r="D117" s="57">
        <v>0.10641191767055663</v>
      </c>
      <c r="E117" s="52"/>
    </row>
    <row r="118" spans="1:5" x14ac:dyDescent="0.2">
      <c r="A118" s="56">
        <v>5131</v>
      </c>
      <c r="B118" s="52" t="s">
        <v>346</v>
      </c>
      <c r="C118" s="53">
        <v>915825.46</v>
      </c>
      <c r="D118" s="57">
        <v>3.410559770733336E-2</v>
      </c>
      <c r="E118" s="52"/>
    </row>
    <row r="119" spans="1:5" x14ac:dyDescent="0.2">
      <c r="A119" s="56">
        <v>5132</v>
      </c>
      <c r="B119" s="52" t="s">
        <v>347</v>
      </c>
      <c r="C119" s="53">
        <v>79832.31</v>
      </c>
      <c r="D119" s="57">
        <v>2.9729776773263395E-3</v>
      </c>
      <c r="E119" s="52"/>
    </row>
    <row r="120" spans="1:5" x14ac:dyDescent="0.2">
      <c r="A120" s="56">
        <v>5133</v>
      </c>
      <c r="B120" s="52" t="s">
        <v>348</v>
      </c>
      <c r="C120" s="53">
        <v>22754.39</v>
      </c>
      <c r="D120" s="57">
        <v>8.4737988329759825E-4</v>
      </c>
      <c r="E120" s="52"/>
    </row>
    <row r="121" spans="1:5" x14ac:dyDescent="0.2">
      <c r="A121" s="56">
        <v>5134</v>
      </c>
      <c r="B121" s="52" t="s">
        <v>349</v>
      </c>
      <c r="C121" s="53">
        <v>120163.65</v>
      </c>
      <c r="D121" s="57">
        <v>4.4749281221607541E-3</v>
      </c>
      <c r="E121" s="52"/>
    </row>
    <row r="122" spans="1:5" x14ac:dyDescent="0.2">
      <c r="A122" s="56">
        <v>5135</v>
      </c>
      <c r="B122" s="52" t="s">
        <v>350</v>
      </c>
      <c r="C122" s="53">
        <v>872067.35</v>
      </c>
      <c r="D122" s="57">
        <v>3.247603338391606E-2</v>
      </c>
      <c r="E122" s="52"/>
    </row>
    <row r="123" spans="1:5" x14ac:dyDescent="0.2">
      <c r="A123" s="56">
        <v>5136</v>
      </c>
      <c r="B123" s="52" t="s">
        <v>351</v>
      </c>
      <c r="C123" s="53">
        <v>178794.01</v>
      </c>
      <c r="D123" s="57">
        <v>6.6583392184149798E-3</v>
      </c>
      <c r="E123" s="52"/>
    </row>
    <row r="124" spans="1:5" x14ac:dyDescent="0.2">
      <c r="A124" s="56">
        <v>5137</v>
      </c>
      <c r="B124" s="52" t="s">
        <v>352</v>
      </c>
      <c r="C124" s="53">
        <v>27039.01</v>
      </c>
      <c r="D124" s="57">
        <v>1.0069403371517579E-3</v>
      </c>
      <c r="E124" s="52"/>
    </row>
    <row r="125" spans="1:5" x14ac:dyDescent="0.2">
      <c r="A125" s="56">
        <v>5138</v>
      </c>
      <c r="B125" s="52" t="s">
        <v>353</v>
      </c>
      <c r="C125" s="53">
        <v>226891.37</v>
      </c>
      <c r="D125" s="57">
        <v>8.4494984322511912E-3</v>
      </c>
      <c r="E125" s="52"/>
    </row>
    <row r="126" spans="1:5" x14ac:dyDescent="0.2">
      <c r="A126" s="56">
        <v>5139</v>
      </c>
      <c r="B126" s="52" t="s">
        <v>354</v>
      </c>
      <c r="C126" s="53">
        <v>414073.75</v>
      </c>
      <c r="D126" s="57">
        <v>1.54202229087046E-2</v>
      </c>
      <c r="E126" s="52"/>
    </row>
    <row r="127" spans="1:5" x14ac:dyDescent="0.2">
      <c r="A127" s="56">
        <v>5200</v>
      </c>
      <c r="B127" s="52" t="s">
        <v>355</v>
      </c>
      <c r="C127" s="53">
        <v>0</v>
      </c>
      <c r="D127" s="57">
        <v>0</v>
      </c>
      <c r="E127" s="52"/>
    </row>
    <row r="128" spans="1:5" x14ac:dyDescent="0.2">
      <c r="A128" s="56">
        <v>5210</v>
      </c>
      <c r="B128" s="52" t="s">
        <v>356</v>
      </c>
      <c r="C128" s="53">
        <v>0</v>
      </c>
      <c r="D128" s="57">
        <v>0</v>
      </c>
      <c r="E128" s="52"/>
    </row>
    <row r="129" spans="1:5" x14ac:dyDescent="0.2">
      <c r="A129" s="56">
        <v>5211</v>
      </c>
      <c r="B129" s="52" t="s">
        <v>357</v>
      </c>
      <c r="C129" s="53">
        <v>0</v>
      </c>
      <c r="D129" s="57">
        <v>0</v>
      </c>
      <c r="E129" s="52"/>
    </row>
    <row r="130" spans="1:5" x14ac:dyDescent="0.2">
      <c r="A130" s="56">
        <v>5212</v>
      </c>
      <c r="B130" s="52" t="s">
        <v>358</v>
      </c>
      <c r="C130" s="53">
        <v>0</v>
      </c>
      <c r="D130" s="57">
        <v>0</v>
      </c>
      <c r="E130" s="52"/>
    </row>
    <row r="131" spans="1:5" x14ac:dyDescent="0.2">
      <c r="A131" s="56">
        <v>5220</v>
      </c>
      <c r="B131" s="52" t="s">
        <v>359</v>
      </c>
      <c r="C131" s="53">
        <v>0</v>
      </c>
      <c r="D131" s="57">
        <v>0</v>
      </c>
      <c r="E131" s="52"/>
    </row>
    <row r="132" spans="1:5" x14ac:dyDescent="0.2">
      <c r="A132" s="56">
        <v>5221</v>
      </c>
      <c r="B132" s="52" t="s">
        <v>360</v>
      </c>
      <c r="C132" s="53">
        <v>0</v>
      </c>
      <c r="D132" s="57">
        <v>0</v>
      </c>
      <c r="E132" s="52"/>
    </row>
    <row r="133" spans="1:5" x14ac:dyDescent="0.2">
      <c r="A133" s="56">
        <v>5222</v>
      </c>
      <c r="B133" s="52" t="s">
        <v>361</v>
      </c>
      <c r="C133" s="53">
        <v>0</v>
      </c>
      <c r="D133" s="57">
        <v>0</v>
      </c>
      <c r="E133" s="52"/>
    </row>
    <row r="134" spans="1:5" x14ac:dyDescent="0.2">
      <c r="A134" s="56">
        <v>5230</v>
      </c>
      <c r="B134" s="52" t="s">
        <v>301</v>
      </c>
      <c r="C134" s="53">
        <v>0</v>
      </c>
      <c r="D134" s="57">
        <v>0</v>
      </c>
      <c r="E134" s="52"/>
    </row>
    <row r="135" spans="1:5" x14ac:dyDescent="0.2">
      <c r="A135" s="56">
        <v>5231</v>
      </c>
      <c r="B135" s="52" t="s">
        <v>362</v>
      </c>
      <c r="C135" s="53">
        <v>0</v>
      </c>
      <c r="D135" s="57">
        <v>0</v>
      </c>
      <c r="E135" s="52"/>
    </row>
    <row r="136" spans="1:5" x14ac:dyDescent="0.2">
      <c r="A136" s="56">
        <v>5232</v>
      </c>
      <c r="B136" s="52" t="s">
        <v>363</v>
      </c>
      <c r="C136" s="53">
        <v>0</v>
      </c>
      <c r="D136" s="57">
        <v>0</v>
      </c>
      <c r="E136" s="52"/>
    </row>
    <row r="137" spans="1:5" x14ac:dyDescent="0.2">
      <c r="A137" s="56">
        <v>5240</v>
      </c>
      <c r="B137" s="52" t="s">
        <v>364</v>
      </c>
      <c r="C137" s="53">
        <v>0</v>
      </c>
      <c r="D137" s="57">
        <v>0</v>
      </c>
      <c r="E137" s="52"/>
    </row>
    <row r="138" spans="1:5" x14ac:dyDescent="0.2">
      <c r="A138" s="56">
        <v>5241</v>
      </c>
      <c r="B138" s="52" t="s">
        <v>365</v>
      </c>
      <c r="C138" s="53">
        <v>0</v>
      </c>
      <c r="D138" s="57">
        <v>0</v>
      </c>
      <c r="E138" s="52"/>
    </row>
    <row r="139" spans="1:5" x14ac:dyDescent="0.2">
      <c r="A139" s="56">
        <v>5242</v>
      </c>
      <c r="B139" s="52" t="s">
        <v>366</v>
      </c>
      <c r="C139" s="53">
        <v>0</v>
      </c>
      <c r="D139" s="57">
        <v>0</v>
      </c>
      <c r="E139" s="52"/>
    </row>
    <row r="140" spans="1:5" x14ac:dyDescent="0.2">
      <c r="A140" s="56">
        <v>5243</v>
      </c>
      <c r="B140" s="52" t="s">
        <v>367</v>
      </c>
      <c r="C140" s="53">
        <v>0</v>
      </c>
      <c r="D140" s="57">
        <v>0</v>
      </c>
      <c r="E140" s="52"/>
    </row>
    <row r="141" spans="1:5" x14ac:dyDescent="0.2">
      <c r="A141" s="56">
        <v>5244</v>
      </c>
      <c r="B141" s="52" t="s">
        <v>368</v>
      </c>
      <c r="C141" s="53">
        <v>0</v>
      </c>
      <c r="D141" s="57">
        <v>0</v>
      </c>
      <c r="E141" s="52"/>
    </row>
    <row r="142" spans="1:5" x14ac:dyDescent="0.2">
      <c r="A142" s="56">
        <v>5250</v>
      </c>
      <c r="B142" s="52" t="s">
        <v>302</v>
      </c>
      <c r="C142" s="53">
        <v>0</v>
      </c>
      <c r="D142" s="57">
        <v>0</v>
      </c>
      <c r="E142" s="52"/>
    </row>
    <row r="143" spans="1:5" x14ac:dyDescent="0.2">
      <c r="A143" s="56">
        <v>5251</v>
      </c>
      <c r="B143" s="52" t="s">
        <v>369</v>
      </c>
      <c r="C143" s="53">
        <v>0</v>
      </c>
      <c r="D143" s="57">
        <v>0</v>
      </c>
      <c r="E143" s="52"/>
    </row>
    <row r="144" spans="1:5" x14ac:dyDescent="0.2">
      <c r="A144" s="56">
        <v>5252</v>
      </c>
      <c r="B144" s="52" t="s">
        <v>370</v>
      </c>
      <c r="C144" s="53">
        <v>0</v>
      </c>
      <c r="D144" s="57">
        <v>0</v>
      </c>
      <c r="E144" s="52"/>
    </row>
    <row r="145" spans="1:5" x14ac:dyDescent="0.2">
      <c r="A145" s="56">
        <v>5259</v>
      </c>
      <c r="B145" s="52" t="s">
        <v>371</v>
      </c>
      <c r="C145" s="53">
        <v>0</v>
      </c>
      <c r="D145" s="57">
        <v>0</v>
      </c>
      <c r="E145" s="52"/>
    </row>
    <row r="146" spans="1:5" x14ac:dyDescent="0.2">
      <c r="A146" s="56">
        <v>5260</v>
      </c>
      <c r="B146" s="52" t="s">
        <v>372</v>
      </c>
      <c r="C146" s="53">
        <v>0</v>
      </c>
      <c r="D146" s="57">
        <v>0</v>
      </c>
      <c r="E146" s="52"/>
    </row>
    <row r="147" spans="1:5" x14ac:dyDescent="0.2">
      <c r="A147" s="56">
        <v>5261</v>
      </c>
      <c r="B147" s="52" t="s">
        <v>373</v>
      </c>
      <c r="C147" s="53">
        <v>0</v>
      </c>
      <c r="D147" s="57">
        <v>0</v>
      </c>
      <c r="E147" s="52"/>
    </row>
    <row r="148" spans="1:5" x14ac:dyDescent="0.2">
      <c r="A148" s="56">
        <v>5262</v>
      </c>
      <c r="B148" s="52" t="s">
        <v>374</v>
      </c>
      <c r="C148" s="53">
        <v>0</v>
      </c>
      <c r="D148" s="57">
        <v>0</v>
      </c>
      <c r="E148" s="52"/>
    </row>
    <row r="149" spans="1:5" x14ac:dyDescent="0.2">
      <c r="A149" s="56">
        <v>5270</v>
      </c>
      <c r="B149" s="52" t="s">
        <v>375</v>
      </c>
      <c r="C149" s="53">
        <v>0</v>
      </c>
      <c r="D149" s="57">
        <v>0</v>
      </c>
      <c r="E149" s="52"/>
    </row>
    <row r="150" spans="1:5" x14ac:dyDescent="0.2">
      <c r="A150" s="56">
        <v>5271</v>
      </c>
      <c r="B150" s="52" t="s">
        <v>376</v>
      </c>
      <c r="C150" s="53">
        <v>0</v>
      </c>
      <c r="D150" s="57">
        <v>0</v>
      </c>
      <c r="E150" s="52"/>
    </row>
    <row r="151" spans="1:5" x14ac:dyDescent="0.2">
      <c r="A151" s="56">
        <v>5280</v>
      </c>
      <c r="B151" s="52" t="s">
        <v>377</v>
      </c>
      <c r="C151" s="53">
        <v>0</v>
      </c>
      <c r="D151" s="57">
        <v>0</v>
      </c>
      <c r="E151" s="52"/>
    </row>
    <row r="152" spans="1:5" x14ac:dyDescent="0.2">
      <c r="A152" s="56">
        <v>5281</v>
      </c>
      <c r="B152" s="52" t="s">
        <v>378</v>
      </c>
      <c r="C152" s="53">
        <v>0</v>
      </c>
      <c r="D152" s="57">
        <v>0</v>
      </c>
      <c r="E152" s="52"/>
    </row>
    <row r="153" spans="1:5" x14ac:dyDescent="0.2">
      <c r="A153" s="56">
        <v>5282</v>
      </c>
      <c r="B153" s="52" t="s">
        <v>379</v>
      </c>
      <c r="C153" s="53">
        <v>0</v>
      </c>
      <c r="D153" s="57">
        <v>0</v>
      </c>
      <c r="E153" s="52"/>
    </row>
    <row r="154" spans="1:5" x14ac:dyDescent="0.2">
      <c r="A154" s="56">
        <v>5283</v>
      </c>
      <c r="B154" s="52" t="s">
        <v>380</v>
      </c>
      <c r="C154" s="53">
        <v>0</v>
      </c>
      <c r="D154" s="57">
        <v>0</v>
      </c>
      <c r="E154" s="52"/>
    </row>
    <row r="155" spans="1:5" x14ac:dyDescent="0.2">
      <c r="A155" s="56">
        <v>5284</v>
      </c>
      <c r="B155" s="52" t="s">
        <v>381</v>
      </c>
      <c r="C155" s="53">
        <v>0</v>
      </c>
      <c r="D155" s="57">
        <v>0</v>
      </c>
      <c r="E155" s="52"/>
    </row>
    <row r="156" spans="1:5" x14ac:dyDescent="0.2">
      <c r="A156" s="56">
        <v>5285</v>
      </c>
      <c r="B156" s="52" t="s">
        <v>382</v>
      </c>
      <c r="C156" s="53">
        <v>0</v>
      </c>
      <c r="D156" s="57">
        <v>0</v>
      </c>
      <c r="E156" s="52"/>
    </row>
    <row r="157" spans="1:5" x14ac:dyDescent="0.2">
      <c r="A157" s="56">
        <v>5290</v>
      </c>
      <c r="B157" s="52" t="s">
        <v>383</v>
      </c>
      <c r="C157" s="53">
        <v>0</v>
      </c>
      <c r="D157" s="57">
        <v>0</v>
      </c>
      <c r="E157" s="52"/>
    </row>
    <row r="158" spans="1:5" x14ac:dyDescent="0.2">
      <c r="A158" s="56">
        <v>5291</v>
      </c>
      <c r="B158" s="52" t="s">
        <v>384</v>
      </c>
      <c r="C158" s="53">
        <v>0</v>
      </c>
      <c r="D158" s="57">
        <v>0</v>
      </c>
      <c r="E158" s="52"/>
    </row>
    <row r="159" spans="1:5" x14ac:dyDescent="0.2">
      <c r="A159" s="56">
        <v>5292</v>
      </c>
      <c r="B159" s="52" t="s">
        <v>385</v>
      </c>
      <c r="C159" s="53">
        <v>0</v>
      </c>
      <c r="D159" s="57">
        <v>0</v>
      </c>
      <c r="E159" s="52"/>
    </row>
    <row r="160" spans="1:5" x14ac:dyDescent="0.2">
      <c r="A160" s="56">
        <v>5300</v>
      </c>
      <c r="B160" s="52" t="s">
        <v>386</v>
      </c>
      <c r="C160" s="53">
        <v>0</v>
      </c>
      <c r="D160" s="57">
        <v>0</v>
      </c>
      <c r="E160" s="52"/>
    </row>
    <row r="161" spans="1:5" x14ac:dyDescent="0.2">
      <c r="A161" s="56">
        <v>5310</v>
      </c>
      <c r="B161" s="52" t="s">
        <v>294</v>
      </c>
      <c r="C161" s="53">
        <v>0</v>
      </c>
      <c r="D161" s="57">
        <v>0</v>
      </c>
      <c r="E161" s="52"/>
    </row>
    <row r="162" spans="1:5" x14ac:dyDescent="0.2">
      <c r="A162" s="56">
        <v>5311</v>
      </c>
      <c r="B162" s="52" t="s">
        <v>387</v>
      </c>
      <c r="C162" s="53">
        <v>0</v>
      </c>
      <c r="D162" s="57">
        <v>0</v>
      </c>
      <c r="E162" s="52"/>
    </row>
    <row r="163" spans="1:5" x14ac:dyDescent="0.2">
      <c r="A163" s="56">
        <v>5312</v>
      </c>
      <c r="B163" s="52" t="s">
        <v>388</v>
      </c>
      <c r="C163" s="53">
        <v>0</v>
      </c>
      <c r="D163" s="57">
        <v>0</v>
      </c>
      <c r="E163" s="52"/>
    </row>
    <row r="164" spans="1:5" x14ac:dyDescent="0.2">
      <c r="A164" s="56">
        <v>5320</v>
      </c>
      <c r="B164" s="52" t="s">
        <v>295</v>
      </c>
      <c r="C164" s="53">
        <v>0</v>
      </c>
      <c r="D164" s="57">
        <v>0</v>
      </c>
      <c r="E164" s="52"/>
    </row>
    <row r="165" spans="1:5" x14ac:dyDescent="0.2">
      <c r="A165" s="56">
        <v>5321</v>
      </c>
      <c r="B165" s="52" t="s">
        <v>389</v>
      </c>
      <c r="C165" s="53">
        <v>0</v>
      </c>
      <c r="D165" s="57">
        <v>0</v>
      </c>
      <c r="E165" s="52"/>
    </row>
    <row r="166" spans="1:5" x14ac:dyDescent="0.2">
      <c r="A166" s="56">
        <v>5322</v>
      </c>
      <c r="B166" s="52" t="s">
        <v>390</v>
      </c>
      <c r="C166" s="53">
        <v>0</v>
      </c>
      <c r="D166" s="57">
        <v>0</v>
      </c>
      <c r="E166" s="52"/>
    </row>
    <row r="167" spans="1:5" x14ac:dyDescent="0.2">
      <c r="A167" s="56">
        <v>5330</v>
      </c>
      <c r="B167" s="52" t="s">
        <v>296</v>
      </c>
      <c r="C167" s="53">
        <v>0</v>
      </c>
      <c r="D167" s="57">
        <v>0</v>
      </c>
      <c r="E167" s="52"/>
    </row>
    <row r="168" spans="1:5" x14ac:dyDescent="0.2">
      <c r="A168" s="56">
        <v>5331</v>
      </c>
      <c r="B168" s="52" t="s">
        <v>391</v>
      </c>
      <c r="C168" s="53">
        <v>0</v>
      </c>
      <c r="D168" s="57">
        <v>0</v>
      </c>
      <c r="E168" s="52"/>
    </row>
    <row r="169" spans="1:5" x14ac:dyDescent="0.2">
      <c r="A169" s="56">
        <v>5332</v>
      </c>
      <c r="B169" s="52" t="s">
        <v>392</v>
      </c>
      <c r="C169" s="53">
        <v>0</v>
      </c>
      <c r="D169" s="57">
        <v>0</v>
      </c>
      <c r="E169" s="52"/>
    </row>
    <row r="170" spans="1:5" x14ac:dyDescent="0.2">
      <c r="A170" s="56">
        <v>5400</v>
      </c>
      <c r="B170" s="52" t="s">
        <v>393</v>
      </c>
      <c r="C170" s="53">
        <v>0</v>
      </c>
      <c r="D170" s="57">
        <v>0</v>
      </c>
      <c r="E170" s="52"/>
    </row>
    <row r="171" spans="1:5" x14ac:dyDescent="0.2">
      <c r="A171" s="56">
        <v>5410</v>
      </c>
      <c r="B171" s="52" t="s">
        <v>394</v>
      </c>
      <c r="C171" s="53">
        <v>0</v>
      </c>
      <c r="D171" s="57">
        <v>0</v>
      </c>
      <c r="E171" s="52"/>
    </row>
    <row r="172" spans="1:5" x14ac:dyDescent="0.2">
      <c r="A172" s="56">
        <v>5411</v>
      </c>
      <c r="B172" s="52" t="s">
        <v>395</v>
      </c>
      <c r="C172" s="53">
        <v>0</v>
      </c>
      <c r="D172" s="57">
        <v>0</v>
      </c>
      <c r="E172" s="52"/>
    </row>
    <row r="173" spans="1:5" x14ac:dyDescent="0.2">
      <c r="A173" s="56">
        <v>5412</v>
      </c>
      <c r="B173" s="52" t="s">
        <v>396</v>
      </c>
      <c r="C173" s="53">
        <v>0</v>
      </c>
      <c r="D173" s="57">
        <v>0</v>
      </c>
      <c r="E173" s="52"/>
    </row>
    <row r="174" spans="1:5" x14ac:dyDescent="0.2">
      <c r="A174" s="56">
        <v>5420</v>
      </c>
      <c r="B174" s="52" t="s">
        <v>397</v>
      </c>
      <c r="C174" s="53">
        <v>0</v>
      </c>
      <c r="D174" s="57">
        <v>0</v>
      </c>
      <c r="E174" s="52"/>
    </row>
    <row r="175" spans="1:5" x14ac:dyDescent="0.2">
      <c r="A175" s="56">
        <v>5421</v>
      </c>
      <c r="B175" s="52" t="s">
        <v>398</v>
      </c>
      <c r="C175" s="53">
        <v>0</v>
      </c>
      <c r="D175" s="57">
        <v>0</v>
      </c>
      <c r="E175" s="52"/>
    </row>
    <row r="176" spans="1:5" x14ac:dyDescent="0.2">
      <c r="A176" s="56">
        <v>5422</v>
      </c>
      <c r="B176" s="52" t="s">
        <v>399</v>
      </c>
      <c r="C176" s="53">
        <v>0</v>
      </c>
      <c r="D176" s="57">
        <v>0</v>
      </c>
      <c r="E176" s="52"/>
    </row>
    <row r="177" spans="1:5" x14ac:dyDescent="0.2">
      <c r="A177" s="56">
        <v>5430</v>
      </c>
      <c r="B177" s="52" t="s">
        <v>400</v>
      </c>
      <c r="C177" s="53">
        <v>0</v>
      </c>
      <c r="D177" s="57">
        <v>0</v>
      </c>
      <c r="E177" s="52"/>
    </row>
    <row r="178" spans="1:5" x14ac:dyDescent="0.2">
      <c r="A178" s="56">
        <v>5431</v>
      </c>
      <c r="B178" s="52" t="s">
        <v>401</v>
      </c>
      <c r="C178" s="53">
        <v>0</v>
      </c>
      <c r="D178" s="57">
        <v>0</v>
      </c>
      <c r="E178" s="52"/>
    </row>
    <row r="179" spans="1:5" x14ac:dyDescent="0.2">
      <c r="A179" s="56">
        <v>5432</v>
      </c>
      <c r="B179" s="52" t="s">
        <v>402</v>
      </c>
      <c r="C179" s="53">
        <v>0</v>
      </c>
      <c r="D179" s="57">
        <v>0</v>
      </c>
      <c r="E179" s="52"/>
    </row>
    <row r="180" spans="1:5" x14ac:dyDescent="0.2">
      <c r="A180" s="56">
        <v>5440</v>
      </c>
      <c r="B180" s="52" t="s">
        <v>403</v>
      </c>
      <c r="C180" s="53">
        <v>0</v>
      </c>
      <c r="D180" s="57">
        <v>0</v>
      </c>
      <c r="E180" s="52"/>
    </row>
    <row r="181" spans="1:5" x14ac:dyDescent="0.2">
      <c r="A181" s="56">
        <v>5441</v>
      </c>
      <c r="B181" s="52" t="s">
        <v>403</v>
      </c>
      <c r="C181" s="53">
        <v>0</v>
      </c>
      <c r="D181" s="57">
        <v>0</v>
      </c>
      <c r="E181" s="52"/>
    </row>
    <row r="182" spans="1:5" x14ac:dyDescent="0.2">
      <c r="A182" s="56">
        <v>5450</v>
      </c>
      <c r="B182" s="52" t="s">
        <v>404</v>
      </c>
      <c r="C182" s="53">
        <v>0</v>
      </c>
      <c r="D182" s="57">
        <v>0</v>
      </c>
      <c r="E182" s="52"/>
    </row>
    <row r="183" spans="1:5" x14ac:dyDescent="0.2">
      <c r="A183" s="56">
        <v>5451</v>
      </c>
      <c r="B183" s="52" t="s">
        <v>405</v>
      </c>
      <c r="C183" s="53">
        <v>0</v>
      </c>
      <c r="D183" s="57">
        <v>0</v>
      </c>
      <c r="E183" s="52"/>
    </row>
    <row r="184" spans="1:5" x14ac:dyDescent="0.2">
      <c r="A184" s="56">
        <v>5452</v>
      </c>
      <c r="B184" s="52" t="s">
        <v>406</v>
      </c>
      <c r="C184" s="53">
        <v>0</v>
      </c>
      <c r="D184" s="57">
        <v>0</v>
      </c>
      <c r="E184" s="52"/>
    </row>
    <row r="185" spans="1:5" x14ac:dyDescent="0.2">
      <c r="A185" s="56">
        <v>5500</v>
      </c>
      <c r="B185" s="52" t="s">
        <v>407</v>
      </c>
      <c r="C185" s="53">
        <v>0</v>
      </c>
      <c r="D185" s="57">
        <v>0</v>
      </c>
      <c r="E185" s="52"/>
    </row>
    <row r="186" spans="1:5" x14ac:dyDescent="0.2">
      <c r="A186" s="56">
        <v>5510</v>
      </c>
      <c r="B186" s="52" t="s">
        <v>408</v>
      </c>
      <c r="C186" s="53">
        <v>0</v>
      </c>
      <c r="D186" s="57">
        <v>0</v>
      </c>
      <c r="E186" s="52"/>
    </row>
    <row r="187" spans="1:5" x14ac:dyDescent="0.2">
      <c r="A187" s="56">
        <v>5511</v>
      </c>
      <c r="B187" s="52" t="s">
        <v>409</v>
      </c>
      <c r="C187" s="53">
        <v>0</v>
      </c>
      <c r="D187" s="57">
        <v>0</v>
      </c>
      <c r="E187" s="52"/>
    </row>
    <row r="188" spans="1:5" x14ac:dyDescent="0.2">
      <c r="A188" s="56">
        <v>5512</v>
      </c>
      <c r="B188" s="52" t="s">
        <v>410</v>
      </c>
      <c r="C188" s="53">
        <v>0</v>
      </c>
      <c r="D188" s="57">
        <v>0</v>
      </c>
      <c r="E188" s="52"/>
    </row>
    <row r="189" spans="1:5" x14ac:dyDescent="0.2">
      <c r="A189" s="56">
        <v>5513</v>
      </c>
      <c r="B189" s="52" t="s">
        <v>411</v>
      </c>
      <c r="C189" s="53">
        <v>0</v>
      </c>
      <c r="D189" s="57">
        <v>0</v>
      </c>
      <c r="E189" s="52"/>
    </row>
    <row r="190" spans="1:5" x14ac:dyDescent="0.2">
      <c r="A190" s="56">
        <v>5514</v>
      </c>
      <c r="B190" s="52" t="s">
        <v>412</v>
      </c>
      <c r="C190" s="53">
        <v>0</v>
      </c>
      <c r="D190" s="57">
        <v>0</v>
      </c>
      <c r="E190" s="52"/>
    </row>
    <row r="191" spans="1:5" x14ac:dyDescent="0.2">
      <c r="A191" s="56">
        <v>5515</v>
      </c>
      <c r="B191" s="52" t="s">
        <v>413</v>
      </c>
      <c r="C191" s="53">
        <v>0</v>
      </c>
      <c r="D191" s="57">
        <v>0</v>
      </c>
      <c r="E191" s="52"/>
    </row>
    <row r="192" spans="1:5" x14ac:dyDescent="0.2">
      <c r="A192" s="56">
        <v>5516</v>
      </c>
      <c r="B192" s="52" t="s">
        <v>414</v>
      </c>
      <c r="C192" s="53">
        <v>0</v>
      </c>
      <c r="D192" s="57">
        <v>0</v>
      </c>
      <c r="E192" s="52"/>
    </row>
    <row r="193" spans="1:5" x14ac:dyDescent="0.2">
      <c r="A193" s="56">
        <v>5517</v>
      </c>
      <c r="B193" s="52" t="s">
        <v>415</v>
      </c>
      <c r="C193" s="53">
        <v>0</v>
      </c>
      <c r="D193" s="57">
        <v>0</v>
      </c>
      <c r="E193" s="52"/>
    </row>
    <row r="194" spans="1:5" x14ac:dyDescent="0.2">
      <c r="A194" s="56">
        <v>5518</v>
      </c>
      <c r="B194" s="52" t="s">
        <v>416</v>
      </c>
      <c r="C194" s="53">
        <v>0</v>
      </c>
      <c r="D194" s="57">
        <v>0</v>
      </c>
      <c r="E194" s="52"/>
    </row>
    <row r="195" spans="1:5" x14ac:dyDescent="0.2">
      <c r="A195" s="56">
        <v>5520</v>
      </c>
      <c r="B195" s="52" t="s">
        <v>417</v>
      </c>
      <c r="C195" s="53">
        <v>0</v>
      </c>
      <c r="D195" s="57">
        <v>0</v>
      </c>
      <c r="E195" s="52"/>
    </row>
    <row r="196" spans="1:5" x14ac:dyDescent="0.2">
      <c r="A196" s="56">
        <v>5521</v>
      </c>
      <c r="B196" s="52" t="s">
        <v>418</v>
      </c>
      <c r="C196" s="53">
        <v>0</v>
      </c>
      <c r="D196" s="57">
        <v>0</v>
      </c>
      <c r="E196" s="52"/>
    </row>
    <row r="197" spans="1:5" x14ac:dyDescent="0.2">
      <c r="A197" s="56">
        <v>5522</v>
      </c>
      <c r="B197" s="52" t="s">
        <v>419</v>
      </c>
      <c r="C197" s="53">
        <v>0</v>
      </c>
      <c r="D197" s="57">
        <v>0</v>
      </c>
      <c r="E197" s="52"/>
    </row>
    <row r="198" spans="1:5" x14ac:dyDescent="0.2">
      <c r="A198" s="56">
        <v>5530</v>
      </c>
      <c r="B198" s="52" t="s">
        <v>420</v>
      </c>
      <c r="C198" s="53">
        <v>0</v>
      </c>
      <c r="D198" s="57">
        <v>0</v>
      </c>
      <c r="E198" s="52"/>
    </row>
    <row r="199" spans="1:5" x14ac:dyDescent="0.2">
      <c r="A199" s="56">
        <v>5531</v>
      </c>
      <c r="B199" s="52" t="s">
        <v>421</v>
      </c>
      <c r="C199" s="53">
        <v>0</v>
      </c>
      <c r="D199" s="57">
        <v>0</v>
      </c>
      <c r="E199" s="52"/>
    </row>
    <row r="200" spans="1:5" x14ac:dyDescent="0.2">
      <c r="A200" s="56">
        <v>5532</v>
      </c>
      <c r="B200" s="52" t="s">
        <v>422</v>
      </c>
      <c r="C200" s="53">
        <v>0</v>
      </c>
      <c r="D200" s="57">
        <v>0</v>
      </c>
      <c r="E200" s="52"/>
    </row>
    <row r="201" spans="1:5" x14ac:dyDescent="0.2">
      <c r="A201" s="56">
        <v>5533</v>
      </c>
      <c r="B201" s="52" t="s">
        <v>423</v>
      </c>
      <c r="C201" s="53">
        <v>0</v>
      </c>
      <c r="D201" s="57">
        <v>0</v>
      </c>
      <c r="E201" s="52"/>
    </row>
    <row r="202" spans="1:5" x14ac:dyDescent="0.2">
      <c r="A202" s="56">
        <v>5534</v>
      </c>
      <c r="B202" s="52" t="s">
        <v>424</v>
      </c>
      <c r="C202" s="53">
        <v>0</v>
      </c>
      <c r="D202" s="57">
        <v>0</v>
      </c>
      <c r="E202" s="52"/>
    </row>
    <row r="203" spans="1:5" x14ac:dyDescent="0.2">
      <c r="A203" s="56">
        <v>5535</v>
      </c>
      <c r="B203" s="52" t="s">
        <v>425</v>
      </c>
      <c r="C203" s="53">
        <v>0</v>
      </c>
      <c r="D203" s="57">
        <v>0</v>
      </c>
      <c r="E203" s="52"/>
    </row>
    <row r="204" spans="1:5" x14ac:dyDescent="0.2">
      <c r="A204" s="56">
        <v>5540</v>
      </c>
      <c r="B204" s="52" t="s">
        <v>426</v>
      </c>
      <c r="C204" s="53">
        <v>0</v>
      </c>
      <c r="D204" s="57">
        <v>0</v>
      </c>
      <c r="E204" s="52"/>
    </row>
    <row r="205" spans="1:5" x14ac:dyDescent="0.2">
      <c r="A205" s="56">
        <v>5541</v>
      </c>
      <c r="B205" s="52" t="s">
        <v>426</v>
      </c>
      <c r="C205" s="53">
        <v>0</v>
      </c>
      <c r="D205" s="57">
        <v>0</v>
      </c>
      <c r="E205" s="52"/>
    </row>
    <row r="206" spans="1:5" x14ac:dyDescent="0.2">
      <c r="A206" s="56">
        <v>5550</v>
      </c>
      <c r="B206" s="52" t="s">
        <v>427</v>
      </c>
      <c r="C206" s="53">
        <v>0</v>
      </c>
      <c r="D206" s="57">
        <v>0</v>
      </c>
      <c r="E206" s="52"/>
    </row>
    <row r="207" spans="1:5" x14ac:dyDescent="0.2">
      <c r="A207" s="56">
        <v>5551</v>
      </c>
      <c r="B207" s="52" t="s">
        <v>427</v>
      </c>
      <c r="C207" s="53">
        <v>0</v>
      </c>
      <c r="D207" s="57">
        <v>0</v>
      </c>
      <c r="E207" s="52"/>
    </row>
    <row r="208" spans="1:5" x14ac:dyDescent="0.2">
      <c r="A208" s="56">
        <v>5590</v>
      </c>
      <c r="B208" s="52" t="s">
        <v>428</v>
      </c>
      <c r="C208" s="53">
        <v>0</v>
      </c>
      <c r="D208" s="57">
        <v>0</v>
      </c>
      <c r="E208" s="52"/>
    </row>
    <row r="209" spans="1:6" x14ac:dyDescent="0.2">
      <c r="A209" s="56">
        <v>5591</v>
      </c>
      <c r="B209" s="52" t="s">
        <v>429</v>
      </c>
      <c r="C209" s="53">
        <v>0</v>
      </c>
      <c r="D209" s="57">
        <v>0</v>
      </c>
      <c r="E209" s="52"/>
    </row>
    <row r="210" spans="1:6" x14ac:dyDescent="0.2">
      <c r="A210" s="56">
        <v>5592</v>
      </c>
      <c r="B210" s="52" t="s">
        <v>430</v>
      </c>
      <c r="C210" s="53">
        <v>0</v>
      </c>
      <c r="D210" s="57">
        <v>0</v>
      </c>
      <c r="E210" s="52"/>
    </row>
    <row r="211" spans="1:6" x14ac:dyDescent="0.2">
      <c r="A211" s="56">
        <v>5593</v>
      </c>
      <c r="B211" s="52" t="s">
        <v>431</v>
      </c>
      <c r="C211" s="53">
        <v>0</v>
      </c>
      <c r="D211" s="57">
        <v>0</v>
      </c>
      <c r="E211" s="52"/>
    </row>
    <row r="212" spans="1:6" x14ac:dyDescent="0.2">
      <c r="A212" s="56">
        <v>5594</v>
      </c>
      <c r="B212" s="52" t="s">
        <v>432</v>
      </c>
      <c r="C212" s="53">
        <v>0</v>
      </c>
      <c r="D212" s="57">
        <v>0</v>
      </c>
      <c r="E212" s="52"/>
    </row>
    <row r="213" spans="1:6" x14ac:dyDescent="0.2">
      <c r="A213" s="56">
        <v>5595</v>
      </c>
      <c r="B213" s="52" t="s">
        <v>433</v>
      </c>
      <c r="C213" s="53">
        <v>0</v>
      </c>
      <c r="D213" s="57">
        <v>0</v>
      </c>
      <c r="E213" s="52"/>
    </row>
    <row r="214" spans="1:6" x14ac:dyDescent="0.2">
      <c r="A214" s="56">
        <v>5596</v>
      </c>
      <c r="B214" s="52" t="s">
        <v>321</v>
      </c>
      <c r="C214" s="53">
        <v>0</v>
      </c>
      <c r="D214" s="57">
        <v>0</v>
      </c>
      <c r="E214" s="52"/>
    </row>
    <row r="215" spans="1:6" x14ac:dyDescent="0.2">
      <c r="A215" s="56">
        <v>5597</v>
      </c>
      <c r="B215" s="52" t="s">
        <v>434</v>
      </c>
      <c r="C215" s="53">
        <v>0</v>
      </c>
      <c r="D215" s="57">
        <v>0</v>
      </c>
      <c r="E215" s="52"/>
    </row>
    <row r="216" spans="1:6" x14ac:dyDescent="0.2">
      <c r="A216" s="56">
        <v>5598</v>
      </c>
      <c r="B216" s="52" t="s">
        <v>435</v>
      </c>
      <c r="C216" s="53">
        <v>0</v>
      </c>
      <c r="D216" s="57">
        <v>0</v>
      </c>
      <c r="E216" s="52"/>
    </row>
    <row r="217" spans="1:6" x14ac:dyDescent="0.2">
      <c r="A217" s="56">
        <v>5599</v>
      </c>
      <c r="B217" s="52" t="s">
        <v>436</v>
      </c>
      <c r="C217" s="53">
        <v>0</v>
      </c>
      <c r="D217" s="57">
        <v>0</v>
      </c>
      <c r="E217" s="52"/>
    </row>
    <row r="218" spans="1:6" x14ac:dyDescent="0.2">
      <c r="A218" s="56">
        <v>5600</v>
      </c>
      <c r="B218" s="52" t="s">
        <v>437</v>
      </c>
      <c r="C218" s="53">
        <v>0</v>
      </c>
      <c r="D218" s="57">
        <v>0</v>
      </c>
      <c r="E218" s="52"/>
    </row>
    <row r="219" spans="1:6" x14ac:dyDescent="0.2">
      <c r="A219" s="56">
        <v>5610</v>
      </c>
      <c r="B219" s="52" t="s">
        <v>438</v>
      </c>
      <c r="C219" s="53">
        <v>0</v>
      </c>
      <c r="D219" s="57">
        <v>0</v>
      </c>
      <c r="E219" s="52"/>
    </row>
    <row r="220" spans="1:6" x14ac:dyDescent="0.2">
      <c r="A220" s="56">
        <v>5611</v>
      </c>
      <c r="B220" s="52" t="s">
        <v>439</v>
      </c>
      <c r="C220" s="53">
        <v>0</v>
      </c>
      <c r="D220" s="57">
        <v>0</v>
      </c>
      <c r="E220" s="52"/>
    </row>
    <row r="223" spans="1:6" ht="11.25" customHeight="1" x14ac:dyDescent="0.2">
      <c r="A223" s="879" t="s">
        <v>1708</v>
      </c>
      <c r="B223" s="879"/>
      <c r="C223" s="879"/>
      <c r="D223" s="879"/>
      <c r="E223" s="879"/>
      <c r="F223" s="262"/>
    </row>
    <row r="224" spans="1:6" x14ac:dyDescent="0.2">
      <c r="A224" s="262"/>
      <c r="B224" s="262"/>
      <c r="C224" s="262"/>
      <c r="D224" s="262"/>
      <c r="E224" s="262"/>
      <c r="F224" s="262"/>
    </row>
  </sheetData>
  <mergeCells count="4">
    <mergeCell ref="A1:C1"/>
    <mergeCell ref="A2:C2"/>
    <mergeCell ref="A3:C3"/>
    <mergeCell ref="A223:E223"/>
  </mergeCells>
  <pageMargins left="0.70866141732283472" right="0.70866141732283472" top="0.74803149606299213" bottom="0.74803149606299213" header="0.31496062992125984" footer="0.31496062992125984"/>
  <pageSetup paperSize="9" scale="94" fitToHeight="0"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x14ac:dyDescent="0.2">
      <c r="A1" s="830" t="s">
        <v>1709</v>
      </c>
      <c r="B1" s="830"/>
      <c r="C1" s="830"/>
      <c r="D1" s="58" t="s">
        <v>98</v>
      </c>
      <c r="E1" s="59">
        <v>2020</v>
      </c>
    </row>
    <row r="2" spans="1:5" x14ac:dyDescent="0.2">
      <c r="A2" s="830" t="s">
        <v>442</v>
      </c>
      <c r="B2" s="830"/>
      <c r="C2" s="830"/>
      <c r="D2" s="58" t="s">
        <v>100</v>
      </c>
      <c r="E2" s="59" t="s">
        <v>441</v>
      </c>
    </row>
    <row r="3" spans="1:5" x14ac:dyDescent="0.2">
      <c r="A3" s="830" t="s">
        <v>1710</v>
      </c>
      <c r="B3" s="830"/>
      <c r="C3" s="830"/>
      <c r="D3" s="58" t="s">
        <v>102</v>
      </c>
      <c r="E3" s="59">
        <v>1</v>
      </c>
    </row>
    <row r="4" spans="1:5" x14ac:dyDescent="0.2">
      <c r="A4" s="61" t="s">
        <v>103</v>
      </c>
      <c r="B4" s="62"/>
      <c r="C4" s="62"/>
      <c r="D4" s="62"/>
      <c r="E4" s="62"/>
    </row>
    <row r="6" spans="1:5" x14ac:dyDescent="0.2">
      <c r="A6" s="62" t="s">
        <v>443</v>
      </c>
      <c r="B6" s="62"/>
      <c r="C6" s="62"/>
      <c r="D6" s="62"/>
      <c r="E6" s="62"/>
    </row>
    <row r="7" spans="1:5" x14ac:dyDescent="0.2">
      <c r="A7" s="63" t="s">
        <v>105</v>
      </c>
      <c r="B7" s="63" t="s">
        <v>106</v>
      </c>
      <c r="C7" s="63" t="s">
        <v>107</v>
      </c>
      <c r="D7" s="63" t="s">
        <v>108</v>
      </c>
      <c r="E7" s="63" t="s">
        <v>219</v>
      </c>
    </row>
    <row r="8" spans="1:5" x14ac:dyDescent="0.2">
      <c r="A8" s="64">
        <v>3110</v>
      </c>
      <c r="B8" s="60" t="s">
        <v>295</v>
      </c>
      <c r="C8" s="65">
        <v>0</v>
      </c>
    </row>
    <row r="9" spans="1:5" x14ac:dyDescent="0.2">
      <c r="A9" s="64">
        <v>3120</v>
      </c>
      <c r="B9" s="60" t="s">
        <v>444</v>
      </c>
      <c r="C9" s="120">
        <v>-5242026.54</v>
      </c>
    </row>
    <row r="10" spans="1:5" x14ac:dyDescent="0.2">
      <c r="A10" s="64">
        <v>3130</v>
      </c>
      <c r="B10" s="60" t="s">
        <v>445</v>
      </c>
      <c r="C10" s="65">
        <v>0</v>
      </c>
    </row>
    <row r="12" spans="1:5" x14ac:dyDescent="0.2">
      <c r="A12" s="62" t="s">
        <v>446</v>
      </c>
      <c r="B12" s="62"/>
      <c r="C12" s="62"/>
      <c r="D12" s="62"/>
      <c r="E12" s="62"/>
    </row>
    <row r="13" spans="1:5" x14ac:dyDescent="0.2">
      <c r="A13" s="63" t="s">
        <v>105</v>
      </c>
      <c r="B13" s="63" t="s">
        <v>106</v>
      </c>
      <c r="C13" s="63" t="s">
        <v>107</v>
      </c>
      <c r="D13" s="63" t="s">
        <v>447</v>
      </c>
      <c r="E13" s="63"/>
    </row>
    <row r="14" spans="1:5" x14ac:dyDescent="0.2">
      <c r="A14" s="64">
        <v>3210</v>
      </c>
      <c r="B14" s="60" t="s">
        <v>448</v>
      </c>
      <c r="C14" s="65">
        <v>-312610.33</v>
      </c>
    </row>
    <row r="15" spans="1:5" x14ac:dyDescent="0.2">
      <c r="A15" s="64">
        <v>3220</v>
      </c>
      <c r="B15" s="60" t="s">
        <v>449</v>
      </c>
      <c r="C15" s="65">
        <v>29824396.280000001</v>
      </c>
    </row>
    <row r="16" spans="1:5" x14ac:dyDescent="0.2">
      <c r="A16" s="64">
        <v>3230</v>
      </c>
      <c r="B16" s="60" t="s">
        <v>450</v>
      </c>
      <c r="C16" s="65">
        <v>0</v>
      </c>
    </row>
    <row r="17" spans="1:5" x14ac:dyDescent="0.2">
      <c r="A17" s="64">
        <v>3231</v>
      </c>
      <c r="B17" s="60" t="s">
        <v>451</v>
      </c>
      <c r="C17" s="65">
        <v>0</v>
      </c>
    </row>
    <row r="18" spans="1:5" x14ac:dyDescent="0.2">
      <c r="A18" s="64">
        <v>3232</v>
      </c>
      <c r="B18" s="60" t="s">
        <v>452</v>
      </c>
      <c r="C18" s="65">
        <v>0</v>
      </c>
    </row>
    <row r="19" spans="1:5" x14ac:dyDescent="0.2">
      <c r="A19" s="64">
        <v>3233</v>
      </c>
      <c r="B19" s="60" t="s">
        <v>453</v>
      </c>
      <c r="C19" s="65">
        <v>0</v>
      </c>
    </row>
    <row r="20" spans="1:5" x14ac:dyDescent="0.2">
      <c r="A20" s="64">
        <v>3239</v>
      </c>
      <c r="B20" s="60" t="s">
        <v>454</v>
      </c>
      <c r="C20" s="65">
        <v>0</v>
      </c>
    </row>
    <row r="21" spans="1:5" x14ac:dyDescent="0.2">
      <c r="A21" s="64">
        <v>3240</v>
      </c>
      <c r="B21" s="60" t="s">
        <v>455</v>
      </c>
      <c r="C21" s="65">
        <v>0</v>
      </c>
    </row>
    <row r="22" spans="1:5" x14ac:dyDescent="0.2">
      <c r="A22" s="64">
        <v>3241</v>
      </c>
      <c r="B22" s="60" t="s">
        <v>456</v>
      </c>
      <c r="C22" s="65">
        <v>0</v>
      </c>
    </row>
    <row r="23" spans="1:5" x14ac:dyDescent="0.2">
      <c r="A23" s="64">
        <v>3242</v>
      </c>
      <c r="B23" s="60" t="s">
        <v>457</v>
      </c>
      <c r="C23" s="65">
        <v>0</v>
      </c>
    </row>
    <row r="24" spans="1:5" x14ac:dyDescent="0.2">
      <c r="A24" s="64">
        <v>3243</v>
      </c>
      <c r="B24" s="60" t="s">
        <v>458</v>
      </c>
      <c r="C24" s="65">
        <v>0</v>
      </c>
    </row>
    <row r="25" spans="1:5" x14ac:dyDescent="0.2">
      <c r="A25" s="64">
        <v>3250</v>
      </c>
      <c r="B25" s="60" t="s">
        <v>459</v>
      </c>
      <c r="C25" s="65">
        <v>0</v>
      </c>
    </row>
    <row r="26" spans="1:5" x14ac:dyDescent="0.2">
      <c r="A26" s="64">
        <v>3251</v>
      </c>
      <c r="B26" s="60" t="s">
        <v>460</v>
      </c>
      <c r="C26" s="65">
        <v>0</v>
      </c>
    </row>
    <row r="27" spans="1:5" x14ac:dyDescent="0.2">
      <c r="A27" s="64">
        <v>3252</v>
      </c>
      <c r="B27" s="60" t="s">
        <v>461</v>
      </c>
      <c r="C27" s="65">
        <v>0</v>
      </c>
    </row>
    <row r="30" spans="1:5" x14ac:dyDescent="0.2">
      <c r="A30" s="879" t="s">
        <v>1708</v>
      </c>
      <c r="B30" s="879"/>
      <c r="C30" s="879"/>
      <c r="D30" s="879"/>
      <c r="E30" s="879"/>
    </row>
  </sheetData>
  <mergeCells count="4">
    <mergeCell ref="A1:C1"/>
    <mergeCell ref="A2:C2"/>
    <mergeCell ref="A3:C3"/>
    <mergeCell ref="A30:E30"/>
  </mergeCells>
  <pageMargins left="0.7" right="0.7" top="0.75" bottom="0.75" header="0.3" footer="0.3"/>
  <pageSetup paperSize="9" fitToHeight="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3"/>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124" customWidth="1"/>
    <col min="6" max="16384" width="9.140625" style="60"/>
  </cols>
  <sheetData>
    <row r="1" spans="1:5" s="66" customFormat="1" x14ac:dyDescent="0.25">
      <c r="A1" s="830" t="s">
        <v>1709</v>
      </c>
      <c r="B1" s="830"/>
      <c r="C1" s="830"/>
      <c r="D1" s="58" t="s">
        <v>98</v>
      </c>
      <c r="E1" s="804">
        <v>2020</v>
      </c>
    </row>
    <row r="2" spans="1:5" s="66" customFormat="1" x14ac:dyDescent="0.25">
      <c r="A2" s="830" t="s">
        <v>462</v>
      </c>
      <c r="B2" s="830"/>
      <c r="C2" s="830"/>
      <c r="D2" s="58" t="s">
        <v>100</v>
      </c>
      <c r="E2" s="780" t="s">
        <v>441</v>
      </c>
    </row>
    <row r="3" spans="1:5" s="66" customFormat="1" x14ac:dyDescent="0.25">
      <c r="A3" s="830" t="s">
        <v>1710</v>
      </c>
      <c r="B3" s="830"/>
      <c r="C3" s="830"/>
      <c r="D3" s="58" t="s">
        <v>102</v>
      </c>
      <c r="E3" s="780">
        <v>1</v>
      </c>
    </row>
    <row r="4" spans="1:5" x14ac:dyDescent="0.2">
      <c r="A4" s="61" t="s">
        <v>103</v>
      </c>
      <c r="B4" s="62"/>
      <c r="C4" s="62"/>
      <c r="D4" s="62"/>
      <c r="E4" s="245"/>
    </row>
    <row r="6" spans="1:5" x14ac:dyDescent="0.2">
      <c r="A6" s="62" t="s">
        <v>463</v>
      </c>
      <c r="B6" s="62"/>
      <c r="C6" s="62"/>
      <c r="D6" s="62"/>
      <c r="E6" s="245"/>
    </row>
    <row r="7" spans="1:5" x14ac:dyDescent="0.2">
      <c r="A7" s="63" t="s">
        <v>105</v>
      </c>
      <c r="B7" s="63" t="s">
        <v>106</v>
      </c>
      <c r="C7" s="63" t="s">
        <v>464</v>
      </c>
      <c r="D7" s="63" t="s">
        <v>465</v>
      </c>
      <c r="E7" s="246"/>
    </row>
    <row r="8" spans="1:5" x14ac:dyDescent="0.2">
      <c r="A8" s="64">
        <v>1111</v>
      </c>
      <c r="B8" s="60" t="s">
        <v>466</v>
      </c>
      <c r="C8" s="65">
        <v>28000</v>
      </c>
      <c r="D8" s="65">
        <v>28000</v>
      </c>
    </row>
    <row r="9" spans="1:5" x14ac:dyDescent="0.2">
      <c r="A9" s="64">
        <v>1112</v>
      </c>
      <c r="B9" s="60" t="s">
        <v>467</v>
      </c>
      <c r="C9" s="65">
        <v>0</v>
      </c>
      <c r="D9" s="65">
        <v>0</v>
      </c>
    </row>
    <row r="10" spans="1:5" x14ac:dyDescent="0.2">
      <c r="A10" s="64">
        <v>1113</v>
      </c>
      <c r="B10" s="60" t="s">
        <v>468</v>
      </c>
      <c r="C10" s="65">
        <v>10056328.810000001</v>
      </c>
      <c r="D10" s="65">
        <v>11395698.279999999</v>
      </c>
    </row>
    <row r="11" spans="1:5" x14ac:dyDescent="0.2">
      <c r="A11" s="64">
        <v>1114</v>
      </c>
      <c r="B11" s="60" t="s">
        <v>109</v>
      </c>
      <c r="C11" s="65">
        <v>0</v>
      </c>
      <c r="D11" s="65">
        <v>0</v>
      </c>
    </row>
    <row r="12" spans="1:5" x14ac:dyDescent="0.2">
      <c r="A12" s="64">
        <v>1115</v>
      </c>
      <c r="B12" s="60" t="s">
        <v>110</v>
      </c>
      <c r="C12" s="65">
        <v>0</v>
      </c>
      <c r="D12" s="65">
        <v>0</v>
      </c>
    </row>
    <row r="13" spans="1:5" x14ac:dyDescent="0.2">
      <c r="A13" s="64">
        <v>1116</v>
      </c>
      <c r="B13" s="60" t="s">
        <v>469</v>
      </c>
      <c r="C13" s="65">
        <v>0</v>
      </c>
      <c r="D13" s="65">
        <v>0</v>
      </c>
    </row>
    <row r="14" spans="1:5" x14ac:dyDescent="0.2">
      <c r="A14" s="64">
        <v>1119</v>
      </c>
      <c r="B14" s="60" t="s">
        <v>470</v>
      </c>
      <c r="C14" s="65">
        <v>0</v>
      </c>
      <c r="D14" s="65">
        <v>0</v>
      </c>
    </row>
    <row r="15" spans="1:5" x14ac:dyDescent="0.2">
      <c r="A15" s="67">
        <v>1110</v>
      </c>
      <c r="B15" s="68" t="s">
        <v>471</v>
      </c>
      <c r="C15" s="69">
        <v>10084328.810000001</v>
      </c>
      <c r="D15" s="69">
        <v>11423698.279999999</v>
      </c>
    </row>
    <row r="18" spans="1:5" x14ac:dyDescent="0.2">
      <c r="A18" s="62" t="s">
        <v>472</v>
      </c>
      <c r="B18" s="62"/>
      <c r="C18" s="62"/>
      <c r="D18" s="62"/>
      <c r="E18" s="245"/>
    </row>
    <row r="19" spans="1:5" x14ac:dyDescent="0.2">
      <c r="A19" s="63" t="s">
        <v>105</v>
      </c>
      <c r="B19" s="63" t="s">
        <v>106</v>
      </c>
      <c r="C19" s="63" t="s">
        <v>107</v>
      </c>
      <c r="D19" s="63" t="s">
        <v>473</v>
      </c>
      <c r="E19" s="246" t="s">
        <v>474</v>
      </c>
    </row>
    <row r="20" spans="1:5" x14ac:dyDescent="0.2">
      <c r="A20" s="64">
        <v>1230</v>
      </c>
      <c r="B20" s="60" t="s">
        <v>158</v>
      </c>
      <c r="C20" s="65">
        <v>1488272.8</v>
      </c>
      <c r="E20" s="124">
        <v>146865</v>
      </c>
    </row>
    <row r="21" spans="1:5" x14ac:dyDescent="0.2">
      <c r="A21" s="64">
        <v>1231</v>
      </c>
      <c r="B21" s="60" t="s">
        <v>159</v>
      </c>
      <c r="C21" s="65">
        <v>0</v>
      </c>
      <c r="E21" s="124">
        <v>0</v>
      </c>
    </row>
    <row r="22" spans="1:5" x14ac:dyDescent="0.2">
      <c r="A22" s="64">
        <v>1232</v>
      </c>
      <c r="B22" s="60" t="s">
        <v>160</v>
      </c>
      <c r="C22" s="65">
        <v>0</v>
      </c>
      <c r="E22" s="124">
        <v>0</v>
      </c>
    </row>
    <row r="23" spans="1:5" x14ac:dyDescent="0.2">
      <c r="A23" s="64">
        <v>1233</v>
      </c>
      <c r="B23" s="60" t="s">
        <v>161</v>
      </c>
      <c r="C23" s="65">
        <v>0</v>
      </c>
      <c r="E23" s="124">
        <v>0</v>
      </c>
    </row>
    <row r="24" spans="1:5" x14ac:dyDescent="0.2">
      <c r="A24" s="64">
        <v>1234</v>
      </c>
      <c r="B24" s="60" t="s">
        <v>162</v>
      </c>
      <c r="C24" s="65">
        <v>0</v>
      </c>
      <c r="E24" s="124">
        <v>0</v>
      </c>
    </row>
    <row r="25" spans="1:5" x14ac:dyDescent="0.2">
      <c r="A25" s="64">
        <v>1235</v>
      </c>
      <c r="B25" s="60" t="s">
        <v>163</v>
      </c>
      <c r="C25" s="65">
        <v>0</v>
      </c>
      <c r="E25" s="124">
        <v>0</v>
      </c>
    </row>
    <row r="26" spans="1:5" x14ac:dyDescent="0.2">
      <c r="A26" s="64">
        <v>1236</v>
      </c>
      <c r="B26" s="60" t="s">
        <v>164</v>
      </c>
      <c r="C26" s="65">
        <v>0</v>
      </c>
      <c r="E26" s="124">
        <v>0</v>
      </c>
    </row>
    <row r="27" spans="1:5" x14ac:dyDescent="0.2">
      <c r="A27" s="64">
        <v>1239</v>
      </c>
      <c r="B27" s="60" t="s">
        <v>165</v>
      </c>
      <c r="C27" s="65">
        <v>0</v>
      </c>
      <c r="E27" s="124">
        <v>0</v>
      </c>
    </row>
    <row r="28" spans="1:5" x14ac:dyDescent="0.2">
      <c r="A28" s="64">
        <v>1240</v>
      </c>
      <c r="B28" s="60" t="s">
        <v>166</v>
      </c>
      <c r="C28" s="65">
        <v>11969044.550000001</v>
      </c>
      <c r="E28" s="124">
        <v>-1605232.85</v>
      </c>
    </row>
    <row r="29" spans="1:5" x14ac:dyDescent="0.2">
      <c r="A29" s="64">
        <v>1241</v>
      </c>
      <c r="B29" s="60" t="s">
        <v>167</v>
      </c>
      <c r="C29" s="65">
        <v>889843.31</v>
      </c>
      <c r="E29" s="124">
        <v>387979.48</v>
      </c>
    </row>
    <row r="30" spans="1:5" x14ac:dyDescent="0.2">
      <c r="A30" s="64">
        <v>1242</v>
      </c>
      <c r="B30" s="60" t="s">
        <v>168</v>
      </c>
      <c r="C30" s="65">
        <v>1769199</v>
      </c>
      <c r="E30" s="124">
        <v>130916.45</v>
      </c>
    </row>
    <row r="31" spans="1:5" x14ac:dyDescent="0.2">
      <c r="A31" s="64">
        <v>1243</v>
      </c>
      <c r="B31" s="60" t="s">
        <v>169</v>
      </c>
      <c r="C31" s="65">
        <v>0</v>
      </c>
      <c r="E31" s="124">
        <v>0</v>
      </c>
    </row>
    <row r="32" spans="1:5" x14ac:dyDescent="0.2">
      <c r="A32" s="64">
        <v>1244</v>
      </c>
      <c r="B32" s="60" t="s">
        <v>170</v>
      </c>
      <c r="C32" s="65">
        <v>2027247.65</v>
      </c>
      <c r="E32" s="124">
        <v>0</v>
      </c>
    </row>
    <row r="33" spans="1:5" x14ac:dyDescent="0.2">
      <c r="A33" s="64">
        <v>1245</v>
      </c>
      <c r="B33" s="60" t="s">
        <v>171</v>
      </c>
      <c r="C33" s="65">
        <v>0</v>
      </c>
      <c r="E33" s="124">
        <v>0</v>
      </c>
    </row>
    <row r="34" spans="1:5" x14ac:dyDescent="0.2">
      <c r="A34" s="64">
        <v>1246</v>
      </c>
      <c r="B34" s="60" t="s">
        <v>172</v>
      </c>
      <c r="C34" s="65">
        <v>7282754.5899999999</v>
      </c>
      <c r="E34" s="124">
        <v>-2124128.7799999998</v>
      </c>
    </row>
    <row r="35" spans="1:5" x14ac:dyDescent="0.2">
      <c r="A35" s="64">
        <v>1247</v>
      </c>
      <c r="B35" s="60" t="s">
        <v>173</v>
      </c>
      <c r="C35" s="65">
        <v>0</v>
      </c>
      <c r="E35" s="124">
        <v>0</v>
      </c>
    </row>
    <row r="36" spans="1:5" x14ac:dyDescent="0.2">
      <c r="A36" s="64">
        <v>1248</v>
      </c>
      <c r="B36" s="60" t="s">
        <v>174</v>
      </c>
      <c r="C36" s="65">
        <v>0</v>
      </c>
      <c r="E36" s="124">
        <v>0</v>
      </c>
    </row>
    <row r="37" spans="1:5" x14ac:dyDescent="0.2">
      <c r="A37" s="64">
        <v>1250</v>
      </c>
      <c r="B37" s="60" t="s">
        <v>178</v>
      </c>
      <c r="C37" s="65">
        <v>490970</v>
      </c>
      <c r="E37" s="124">
        <v>64090</v>
      </c>
    </row>
    <row r="38" spans="1:5" x14ac:dyDescent="0.2">
      <c r="A38" s="64">
        <v>1251</v>
      </c>
      <c r="B38" s="60" t="s">
        <v>179</v>
      </c>
      <c r="C38" s="65">
        <v>490970</v>
      </c>
      <c r="E38" s="124">
        <v>64090</v>
      </c>
    </row>
    <row r="39" spans="1:5" x14ac:dyDescent="0.2">
      <c r="A39" s="64">
        <v>1252</v>
      </c>
      <c r="B39" s="60" t="s">
        <v>180</v>
      </c>
      <c r="C39" s="65">
        <v>0</v>
      </c>
      <c r="E39" s="124">
        <v>0</v>
      </c>
    </row>
    <row r="40" spans="1:5" x14ac:dyDescent="0.2">
      <c r="A40" s="64">
        <v>1253</v>
      </c>
      <c r="B40" s="60" t="s">
        <v>181</v>
      </c>
      <c r="C40" s="65">
        <v>0</v>
      </c>
      <c r="E40" s="124">
        <v>0</v>
      </c>
    </row>
    <row r="41" spans="1:5" x14ac:dyDescent="0.2">
      <c r="A41" s="64">
        <v>1254</v>
      </c>
      <c r="B41" s="60" t="s">
        <v>182</v>
      </c>
      <c r="C41" s="65">
        <v>0</v>
      </c>
      <c r="E41" s="124">
        <v>0</v>
      </c>
    </row>
    <row r="42" spans="1:5" x14ac:dyDescent="0.2">
      <c r="A42" s="64">
        <v>1259</v>
      </c>
      <c r="B42" s="60" t="s">
        <v>183</v>
      </c>
      <c r="C42" s="65">
        <v>0</v>
      </c>
      <c r="E42" s="124">
        <v>0</v>
      </c>
    </row>
    <row r="44" spans="1:5" x14ac:dyDescent="0.2">
      <c r="A44" s="62" t="s">
        <v>475</v>
      </c>
      <c r="B44" s="62"/>
      <c r="C44" s="62"/>
      <c r="D44" s="62"/>
    </row>
    <row r="45" spans="1:5" x14ac:dyDescent="0.2">
      <c r="A45" s="63" t="s">
        <v>105</v>
      </c>
      <c r="B45" s="63" t="s">
        <v>106</v>
      </c>
      <c r="C45" s="70" t="s">
        <v>476</v>
      </c>
      <c r="D45" s="70" t="s">
        <v>464</v>
      </c>
    </row>
    <row r="46" spans="1:5" x14ac:dyDescent="0.2">
      <c r="A46" s="67">
        <v>5500</v>
      </c>
      <c r="B46" s="68" t="s">
        <v>407</v>
      </c>
      <c r="C46" s="65">
        <v>0</v>
      </c>
      <c r="D46" s="65">
        <v>0</v>
      </c>
    </row>
    <row r="47" spans="1:5" x14ac:dyDescent="0.2">
      <c r="A47" s="64">
        <v>5510</v>
      </c>
      <c r="B47" s="60" t="s">
        <v>408</v>
      </c>
      <c r="C47" s="65">
        <v>0</v>
      </c>
      <c r="D47" s="65">
        <v>0</v>
      </c>
    </row>
    <row r="48" spans="1:5" x14ac:dyDescent="0.2">
      <c r="A48" s="64">
        <v>5511</v>
      </c>
      <c r="B48" s="60" t="s">
        <v>409</v>
      </c>
      <c r="C48" s="65">
        <v>0</v>
      </c>
      <c r="D48" s="65">
        <v>0</v>
      </c>
    </row>
    <row r="49" spans="1:4" x14ac:dyDescent="0.2">
      <c r="A49" s="64">
        <v>5512</v>
      </c>
      <c r="B49" s="60" t="s">
        <v>410</v>
      </c>
      <c r="C49" s="65">
        <v>0</v>
      </c>
      <c r="D49" s="65">
        <v>0</v>
      </c>
    </row>
    <row r="50" spans="1:4" x14ac:dyDescent="0.2">
      <c r="A50" s="64">
        <v>5513</v>
      </c>
      <c r="B50" s="60" t="s">
        <v>411</v>
      </c>
      <c r="C50" s="65">
        <v>0</v>
      </c>
      <c r="D50" s="65">
        <v>0</v>
      </c>
    </row>
    <row r="51" spans="1:4" x14ac:dyDescent="0.2">
      <c r="A51" s="64">
        <v>5514</v>
      </c>
      <c r="B51" s="60" t="s">
        <v>412</v>
      </c>
      <c r="C51" s="65">
        <v>0</v>
      </c>
      <c r="D51" s="65">
        <v>0</v>
      </c>
    </row>
    <row r="52" spans="1:4" x14ac:dyDescent="0.2">
      <c r="A52" s="64">
        <v>5515</v>
      </c>
      <c r="B52" s="60" t="s">
        <v>413</v>
      </c>
      <c r="C52" s="65">
        <v>0</v>
      </c>
      <c r="D52" s="65">
        <v>0</v>
      </c>
    </row>
    <row r="53" spans="1:4" x14ac:dyDescent="0.2">
      <c r="A53" s="64">
        <v>5516</v>
      </c>
      <c r="B53" s="60" t="s">
        <v>414</v>
      </c>
      <c r="C53" s="65">
        <v>0</v>
      </c>
      <c r="D53" s="65">
        <v>0</v>
      </c>
    </row>
    <row r="54" spans="1:4" x14ac:dyDescent="0.2">
      <c r="A54" s="64">
        <v>5517</v>
      </c>
      <c r="B54" s="60" t="s">
        <v>415</v>
      </c>
      <c r="C54" s="65">
        <v>0</v>
      </c>
      <c r="D54" s="65">
        <v>0</v>
      </c>
    </row>
    <row r="55" spans="1:4" x14ac:dyDescent="0.2">
      <c r="A55" s="64">
        <v>5518</v>
      </c>
      <c r="B55" s="60" t="s">
        <v>416</v>
      </c>
      <c r="C55" s="65">
        <v>0</v>
      </c>
      <c r="D55" s="65">
        <v>0</v>
      </c>
    </row>
    <row r="56" spans="1:4" x14ac:dyDescent="0.2">
      <c r="A56" s="64">
        <v>5520</v>
      </c>
      <c r="B56" s="60" t="s">
        <v>417</v>
      </c>
      <c r="C56" s="65">
        <v>0</v>
      </c>
      <c r="D56" s="65">
        <v>0</v>
      </c>
    </row>
    <row r="57" spans="1:4" x14ac:dyDescent="0.2">
      <c r="A57" s="64">
        <v>5521</v>
      </c>
      <c r="B57" s="60" t="s">
        <v>418</v>
      </c>
      <c r="C57" s="65">
        <v>0</v>
      </c>
      <c r="D57" s="65">
        <v>0</v>
      </c>
    </row>
    <row r="58" spans="1:4" x14ac:dyDescent="0.2">
      <c r="A58" s="64">
        <v>5522</v>
      </c>
      <c r="B58" s="60" t="s">
        <v>419</v>
      </c>
      <c r="C58" s="65">
        <v>0</v>
      </c>
      <c r="D58" s="65">
        <v>0</v>
      </c>
    </row>
    <row r="59" spans="1:4" x14ac:dyDescent="0.2">
      <c r="A59" s="64">
        <v>5530</v>
      </c>
      <c r="B59" s="60" t="s">
        <v>420</v>
      </c>
      <c r="C59" s="65">
        <v>0</v>
      </c>
      <c r="D59" s="65">
        <v>0</v>
      </c>
    </row>
    <row r="60" spans="1:4" x14ac:dyDescent="0.2">
      <c r="A60" s="64">
        <v>5531</v>
      </c>
      <c r="B60" s="60" t="s">
        <v>421</v>
      </c>
      <c r="C60" s="65">
        <v>0</v>
      </c>
      <c r="D60" s="65">
        <v>0</v>
      </c>
    </row>
    <row r="61" spans="1:4" x14ac:dyDescent="0.2">
      <c r="A61" s="64">
        <v>5532</v>
      </c>
      <c r="B61" s="60" t="s">
        <v>422</v>
      </c>
      <c r="C61" s="65">
        <v>0</v>
      </c>
      <c r="D61" s="65">
        <v>0</v>
      </c>
    </row>
    <row r="62" spans="1:4" x14ac:dyDescent="0.2">
      <c r="A62" s="64">
        <v>5533</v>
      </c>
      <c r="B62" s="60" t="s">
        <v>423</v>
      </c>
      <c r="C62" s="65">
        <v>0</v>
      </c>
      <c r="D62" s="65">
        <v>0</v>
      </c>
    </row>
    <row r="63" spans="1:4" x14ac:dyDescent="0.2">
      <c r="A63" s="64">
        <v>5534</v>
      </c>
      <c r="B63" s="60" t="s">
        <v>424</v>
      </c>
      <c r="C63" s="65">
        <v>0</v>
      </c>
      <c r="D63" s="65">
        <v>0</v>
      </c>
    </row>
    <row r="64" spans="1:4" x14ac:dyDescent="0.2">
      <c r="A64" s="64">
        <v>5535</v>
      </c>
      <c r="B64" s="60" t="s">
        <v>425</v>
      </c>
      <c r="C64" s="65">
        <v>0</v>
      </c>
      <c r="D64" s="65">
        <v>0</v>
      </c>
    </row>
    <row r="65" spans="1:4" x14ac:dyDescent="0.2">
      <c r="A65" s="64">
        <v>5540</v>
      </c>
      <c r="B65" s="60" t="s">
        <v>426</v>
      </c>
      <c r="C65" s="65">
        <v>0</v>
      </c>
      <c r="D65" s="65">
        <v>0</v>
      </c>
    </row>
    <row r="66" spans="1:4" x14ac:dyDescent="0.2">
      <c r="A66" s="64">
        <v>5541</v>
      </c>
      <c r="B66" s="60" t="s">
        <v>426</v>
      </c>
      <c r="C66" s="65">
        <v>0</v>
      </c>
      <c r="D66" s="65">
        <v>0</v>
      </c>
    </row>
    <row r="67" spans="1:4" x14ac:dyDescent="0.2">
      <c r="A67" s="64">
        <v>5550</v>
      </c>
      <c r="B67" s="60" t="s">
        <v>427</v>
      </c>
      <c r="C67" s="65">
        <v>0</v>
      </c>
      <c r="D67" s="65">
        <v>0</v>
      </c>
    </row>
    <row r="68" spans="1:4" x14ac:dyDescent="0.2">
      <c r="A68" s="64">
        <v>5551</v>
      </c>
      <c r="B68" s="60" t="s">
        <v>427</v>
      </c>
      <c r="C68" s="65">
        <v>0</v>
      </c>
      <c r="D68" s="65">
        <v>0</v>
      </c>
    </row>
    <row r="69" spans="1:4" x14ac:dyDescent="0.2">
      <c r="A69" s="64">
        <v>5590</v>
      </c>
      <c r="B69" s="60" t="s">
        <v>428</v>
      </c>
      <c r="C69" s="65">
        <v>0</v>
      </c>
      <c r="D69" s="65">
        <v>0</v>
      </c>
    </row>
    <row r="70" spans="1:4" x14ac:dyDescent="0.2">
      <c r="A70" s="64">
        <v>5591</v>
      </c>
      <c r="B70" s="60" t="s">
        <v>429</v>
      </c>
      <c r="C70" s="65">
        <v>0</v>
      </c>
      <c r="D70" s="65">
        <v>0</v>
      </c>
    </row>
    <row r="71" spans="1:4" x14ac:dyDescent="0.2">
      <c r="A71" s="64">
        <v>5592</v>
      </c>
      <c r="B71" s="60" t="s">
        <v>430</v>
      </c>
      <c r="C71" s="65">
        <v>0</v>
      </c>
      <c r="D71" s="65">
        <v>0</v>
      </c>
    </row>
    <row r="72" spans="1:4" x14ac:dyDescent="0.2">
      <c r="A72" s="64">
        <v>5593</v>
      </c>
      <c r="B72" s="60" t="s">
        <v>431</v>
      </c>
      <c r="C72" s="65">
        <v>0</v>
      </c>
      <c r="D72" s="65">
        <v>0</v>
      </c>
    </row>
    <row r="73" spans="1:4" x14ac:dyDescent="0.2">
      <c r="A73" s="64">
        <v>5594</v>
      </c>
      <c r="B73" s="60" t="s">
        <v>477</v>
      </c>
      <c r="C73" s="65">
        <v>0</v>
      </c>
      <c r="D73" s="65">
        <v>0</v>
      </c>
    </row>
    <row r="74" spans="1:4" x14ac:dyDescent="0.2">
      <c r="A74" s="64">
        <v>5595</v>
      </c>
      <c r="B74" s="60" t="s">
        <v>433</v>
      </c>
      <c r="C74" s="65">
        <v>0</v>
      </c>
      <c r="D74" s="65">
        <v>0</v>
      </c>
    </row>
    <row r="75" spans="1:4" x14ac:dyDescent="0.2">
      <c r="A75" s="64">
        <v>5596</v>
      </c>
      <c r="B75" s="60" t="s">
        <v>321</v>
      </c>
      <c r="C75" s="65">
        <v>0</v>
      </c>
      <c r="D75" s="65">
        <v>0</v>
      </c>
    </row>
    <row r="76" spans="1:4" x14ac:dyDescent="0.2">
      <c r="A76" s="64">
        <v>5597</v>
      </c>
      <c r="B76" s="60" t="s">
        <v>434</v>
      </c>
      <c r="C76" s="65">
        <v>0</v>
      </c>
      <c r="D76" s="65">
        <v>0</v>
      </c>
    </row>
    <row r="77" spans="1:4" x14ac:dyDescent="0.2">
      <c r="A77" s="64">
        <v>5599</v>
      </c>
      <c r="B77" s="60" t="s">
        <v>436</v>
      </c>
      <c r="C77" s="65">
        <v>0</v>
      </c>
      <c r="D77" s="65">
        <v>0</v>
      </c>
    </row>
    <row r="78" spans="1:4" x14ac:dyDescent="0.2">
      <c r="A78" s="67">
        <v>5600</v>
      </c>
      <c r="B78" s="68" t="s">
        <v>437</v>
      </c>
      <c r="C78" s="65">
        <v>0</v>
      </c>
      <c r="D78" s="65">
        <v>0</v>
      </c>
    </row>
    <row r="79" spans="1:4" x14ac:dyDescent="0.2">
      <c r="A79" s="64">
        <v>5610</v>
      </c>
      <c r="B79" s="60" t="s">
        <v>438</v>
      </c>
      <c r="C79" s="65">
        <v>0</v>
      </c>
      <c r="D79" s="65">
        <v>0</v>
      </c>
    </row>
    <row r="80" spans="1:4" x14ac:dyDescent="0.2">
      <c r="A80" s="64">
        <v>5611</v>
      </c>
      <c r="B80" s="60" t="s">
        <v>439</v>
      </c>
      <c r="C80" s="65">
        <v>0</v>
      </c>
      <c r="D80" s="65">
        <v>0</v>
      </c>
    </row>
    <row r="83" spans="1:5" x14ac:dyDescent="0.2">
      <c r="A83" s="879" t="s">
        <v>1708</v>
      </c>
      <c r="B83" s="879"/>
      <c r="C83" s="879"/>
      <c r="D83" s="879"/>
      <c r="E83" s="879"/>
    </row>
  </sheetData>
  <mergeCells count="4">
    <mergeCell ref="A1:C1"/>
    <mergeCell ref="A2:C2"/>
    <mergeCell ref="A3:C3"/>
    <mergeCell ref="A83:E83"/>
  </mergeCells>
  <dataValidations disablePrompts="1" count="3">
    <dataValidation allowBlank="1" showInputMessage="1" showErrorMessage="1" prompt="Importe del trimestre anterior." sqref="C45"/>
    <dataValidation allowBlank="1" showInputMessage="1" showErrorMessage="1" prompt="Saldo al 31 de diciembre del año anterior que se presenta" sqref="D7"/>
    <dataValidation allowBlank="1" showInputMessage="1" showErrorMessage="1" prompt="Importe final del periodo que corresponde la información financiera trimestral que se presenta." sqref="C7 C19 D45"/>
  </dataValidations>
  <pageMargins left="0.7" right="0.7" top="0.75" bottom="0.75" header="0.3" footer="0.3"/>
  <pageSetup paperSize="9" scale="70"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view="pageBreakPreview" zoomScaleNormal="100" zoomScaleSheetLayoutView="100" workbookViewId="0">
      <selection sqref="A1:C1"/>
    </sheetView>
  </sheetViews>
  <sheetFormatPr baseColWidth="10" defaultRowHeight="11.25" x14ac:dyDescent="0.2"/>
  <cols>
    <col min="1" max="1" width="3.28515625" style="75" customWidth="1"/>
    <col min="2" max="2" width="63.140625" style="75" customWidth="1"/>
    <col min="3" max="3" width="17.7109375" style="75" customWidth="1"/>
    <col min="4" max="16384" width="11.42578125" style="75"/>
  </cols>
  <sheetData>
    <row r="1" spans="1:3" s="71" customFormat="1" x14ac:dyDescent="0.25">
      <c r="A1" s="831" t="s">
        <v>1711</v>
      </c>
      <c r="B1" s="832"/>
      <c r="C1" s="833"/>
    </row>
    <row r="2" spans="1:3" s="71" customFormat="1" x14ac:dyDescent="0.25">
      <c r="A2" s="834" t="s">
        <v>478</v>
      </c>
      <c r="B2" s="835"/>
      <c r="C2" s="836"/>
    </row>
    <row r="3" spans="1:3" s="71" customFormat="1" x14ac:dyDescent="0.25">
      <c r="A3" s="834" t="s">
        <v>1712</v>
      </c>
      <c r="B3" s="835"/>
      <c r="C3" s="836"/>
    </row>
    <row r="4" spans="1:3" s="72" customFormat="1" x14ac:dyDescent="0.2">
      <c r="A4" s="837" t="s">
        <v>479</v>
      </c>
      <c r="B4" s="838"/>
      <c r="C4" s="839"/>
    </row>
    <row r="5" spans="1:3" x14ac:dyDescent="0.2">
      <c r="A5" s="73" t="s">
        <v>480</v>
      </c>
      <c r="B5" s="73"/>
      <c r="C5" s="74">
        <v>26540033.27</v>
      </c>
    </row>
    <row r="6" spans="1:3" x14ac:dyDescent="0.2">
      <c r="B6" s="76"/>
      <c r="C6" s="77"/>
    </row>
    <row r="7" spans="1:3" x14ac:dyDescent="0.2">
      <c r="A7" s="78" t="s">
        <v>481</v>
      </c>
      <c r="B7" s="78"/>
      <c r="C7" s="79">
        <v>0</v>
      </c>
    </row>
    <row r="8" spans="1:3" x14ac:dyDescent="0.2">
      <c r="A8" s="80" t="s">
        <v>482</v>
      </c>
      <c r="B8" s="81" t="s">
        <v>306</v>
      </c>
      <c r="C8" s="82">
        <v>0</v>
      </c>
    </row>
    <row r="9" spans="1:3" x14ac:dyDescent="0.2">
      <c r="A9" s="83" t="s">
        <v>483</v>
      </c>
      <c r="B9" s="84" t="s">
        <v>484</v>
      </c>
      <c r="C9" s="82">
        <v>0</v>
      </c>
    </row>
    <row r="10" spans="1:3" x14ac:dyDescent="0.2">
      <c r="A10" s="83" t="s">
        <v>485</v>
      </c>
      <c r="B10" s="84" t="s">
        <v>315</v>
      </c>
      <c r="C10" s="82">
        <v>0</v>
      </c>
    </row>
    <row r="11" spans="1:3" x14ac:dyDescent="0.2">
      <c r="A11" s="83" t="s">
        <v>486</v>
      </c>
      <c r="B11" s="84" t="s">
        <v>316</v>
      </c>
      <c r="C11" s="82">
        <v>0</v>
      </c>
    </row>
    <row r="12" spans="1:3" x14ac:dyDescent="0.2">
      <c r="A12" s="83" t="s">
        <v>487</v>
      </c>
      <c r="B12" s="84" t="s">
        <v>317</v>
      </c>
      <c r="C12" s="82">
        <v>0</v>
      </c>
    </row>
    <row r="13" spans="1:3" x14ac:dyDescent="0.2">
      <c r="A13" s="85" t="s">
        <v>488</v>
      </c>
      <c r="B13" s="86" t="s">
        <v>489</v>
      </c>
      <c r="C13" s="82">
        <v>0</v>
      </c>
    </row>
    <row r="14" spans="1:3" x14ac:dyDescent="0.2">
      <c r="B14" s="87"/>
      <c r="C14" s="88"/>
    </row>
    <row r="15" spans="1:3" x14ac:dyDescent="0.2">
      <c r="A15" s="78" t="s">
        <v>490</v>
      </c>
      <c r="B15" s="76"/>
      <c r="C15" s="79">
        <v>0</v>
      </c>
    </row>
    <row r="16" spans="1:3" x14ac:dyDescent="0.2">
      <c r="A16" s="89">
        <v>3.1</v>
      </c>
      <c r="B16" s="84" t="s">
        <v>491</v>
      </c>
      <c r="C16" s="82">
        <v>0</v>
      </c>
    </row>
    <row r="17" spans="1:5" x14ac:dyDescent="0.2">
      <c r="A17" s="90">
        <v>3.2</v>
      </c>
      <c r="B17" s="84" t="s">
        <v>492</v>
      </c>
      <c r="C17" s="82">
        <v>0</v>
      </c>
    </row>
    <row r="18" spans="1:5" x14ac:dyDescent="0.2">
      <c r="A18" s="90">
        <v>3.3</v>
      </c>
      <c r="B18" s="86" t="s">
        <v>493</v>
      </c>
      <c r="C18" s="91">
        <v>0</v>
      </c>
    </row>
    <row r="19" spans="1:5" x14ac:dyDescent="0.2">
      <c r="B19" s="92"/>
      <c r="C19" s="93"/>
    </row>
    <row r="20" spans="1:5" x14ac:dyDescent="0.2">
      <c r="A20" s="94" t="s">
        <v>494</v>
      </c>
      <c r="B20" s="94"/>
      <c r="C20" s="74">
        <v>26540033.27</v>
      </c>
    </row>
    <row r="23" spans="1:5" x14ac:dyDescent="0.2">
      <c r="A23" s="880" t="s">
        <v>1708</v>
      </c>
      <c r="B23" s="880"/>
      <c r="C23" s="880"/>
      <c r="D23" s="262"/>
      <c r="E23" s="262"/>
    </row>
    <row r="24" spans="1:5" x14ac:dyDescent="0.2">
      <c r="A24" s="880"/>
      <c r="B24" s="880"/>
      <c r="C24" s="880"/>
    </row>
  </sheetData>
  <mergeCells count="5">
    <mergeCell ref="A1:C1"/>
    <mergeCell ref="A2:C2"/>
    <mergeCell ref="A3:C3"/>
    <mergeCell ref="A4:C4"/>
    <mergeCell ref="A23:C24"/>
  </mergeCells>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view="pageBreakPreview" zoomScaleNormal="100" zoomScaleSheetLayoutView="100" workbookViewId="0">
      <selection sqref="A1:C1"/>
    </sheetView>
  </sheetViews>
  <sheetFormatPr baseColWidth="10" defaultRowHeight="11.25" x14ac:dyDescent="0.2"/>
  <cols>
    <col min="1" max="1" width="3.7109375" style="75" customWidth="1"/>
    <col min="2" max="2" width="62.140625" style="75" customWidth="1"/>
    <col min="3" max="3" width="20" style="75" customWidth="1"/>
    <col min="4" max="16384" width="11.42578125" style="75"/>
  </cols>
  <sheetData>
    <row r="1" spans="1:3" s="95" customFormat="1" x14ac:dyDescent="0.25">
      <c r="A1" s="840" t="s">
        <v>1711</v>
      </c>
      <c r="B1" s="841"/>
      <c r="C1" s="842"/>
    </row>
    <row r="2" spans="1:3" s="95" customFormat="1" x14ac:dyDescent="0.25">
      <c r="A2" s="843" t="s">
        <v>495</v>
      </c>
      <c r="B2" s="844"/>
      <c r="C2" s="845"/>
    </row>
    <row r="3" spans="1:3" s="95" customFormat="1" x14ac:dyDescent="0.25">
      <c r="A3" s="843" t="s">
        <v>1713</v>
      </c>
      <c r="B3" s="844"/>
      <c r="C3" s="845"/>
    </row>
    <row r="4" spans="1:3" x14ac:dyDescent="0.2">
      <c r="A4" s="837" t="s">
        <v>479</v>
      </c>
      <c r="B4" s="838"/>
      <c r="C4" s="839"/>
    </row>
    <row r="5" spans="1:3" x14ac:dyDescent="0.2">
      <c r="A5" s="96" t="s">
        <v>496</v>
      </c>
      <c r="B5" s="73"/>
      <c r="C5" s="97">
        <v>27864812.510000002</v>
      </c>
    </row>
    <row r="6" spans="1:3" x14ac:dyDescent="0.2">
      <c r="A6" s="98"/>
      <c r="B6" s="76"/>
      <c r="C6" s="99"/>
    </row>
    <row r="7" spans="1:3" x14ac:dyDescent="0.2">
      <c r="A7" s="78" t="s">
        <v>497</v>
      </c>
      <c r="B7" s="100"/>
      <c r="C7" s="79">
        <f>SUM(C8:C28)</f>
        <v>215696</v>
      </c>
    </row>
    <row r="8" spans="1:3" x14ac:dyDescent="0.2">
      <c r="A8" s="101">
        <v>2.1</v>
      </c>
      <c r="B8" s="102" t="s">
        <v>338</v>
      </c>
      <c r="C8" s="103">
        <v>0</v>
      </c>
    </row>
    <row r="9" spans="1:3" x14ac:dyDescent="0.2">
      <c r="A9" s="101">
        <v>2.2000000000000002</v>
      </c>
      <c r="B9" s="102" t="s">
        <v>335</v>
      </c>
      <c r="C9" s="103">
        <v>0</v>
      </c>
    </row>
    <row r="10" spans="1:3" x14ac:dyDescent="0.2">
      <c r="A10" s="104">
        <v>2.2999999999999998</v>
      </c>
      <c r="B10" s="105" t="s">
        <v>167</v>
      </c>
      <c r="C10" s="103">
        <v>0</v>
      </c>
    </row>
    <row r="11" spans="1:3" x14ac:dyDescent="0.2">
      <c r="A11" s="104">
        <v>2.4</v>
      </c>
      <c r="B11" s="105" t="s">
        <v>168</v>
      </c>
      <c r="C11" s="103">
        <v>0</v>
      </c>
    </row>
    <row r="12" spans="1:3" x14ac:dyDescent="0.2">
      <c r="A12" s="104">
        <v>2.5</v>
      </c>
      <c r="B12" s="105" t="s">
        <v>169</v>
      </c>
      <c r="C12" s="103">
        <v>0</v>
      </c>
    </row>
    <row r="13" spans="1:3" x14ac:dyDescent="0.2">
      <c r="A13" s="104">
        <v>2.6</v>
      </c>
      <c r="B13" s="105" t="s">
        <v>170</v>
      </c>
      <c r="C13" s="103">
        <v>0</v>
      </c>
    </row>
    <row r="14" spans="1:3" x14ac:dyDescent="0.2">
      <c r="A14" s="104">
        <v>2.7</v>
      </c>
      <c r="B14" s="105" t="s">
        <v>171</v>
      </c>
      <c r="C14" s="103">
        <v>0</v>
      </c>
    </row>
    <row r="15" spans="1:3" x14ac:dyDescent="0.2">
      <c r="A15" s="104">
        <v>2.8</v>
      </c>
      <c r="B15" s="105" t="s">
        <v>172</v>
      </c>
      <c r="C15" s="103">
        <v>0</v>
      </c>
    </row>
    <row r="16" spans="1:3" x14ac:dyDescent="0.2">
      <c r="A16" s="104">
        <v>2.9</v>
      </c>
      <c r="B16" s="105" t="s">
        <v>174</v>
      </c>
      <c r="C16" s="103">
        <v>0</v>
      </c>
    </row>
    <row r="17" spans="1:3" x14ac:dyDescent="0.2">
      <c r="A17" s="104" t="s">
        <v>498</v>
      </c>
      <c r="B17" s="105" t="s">
        <v>499</v>
      </c>
      <c r="C17" s="103">
        <v>215696</v>
      </c>
    </row>
    <row r="18" spans="1:3" x14ac:dyDescent="0.2">
      <c r="A18" s="104" t="s">
        <v>500</v>
      </c>
      <c r="B18" s="105" t="s">
        <v>178</v>
      </c>
      <c r="C18" s="103">
        <v>0</v>
      </c>
    </row>
    <row r="19" spans="1:3" x14ac:dyDescent="0.2">
      <c r="A19" s="104" t="s">
        <v>501</v>
      </c>
      <c r="B19" s="105" t="s">
        <v>502</v>
      </c>
      <c r="C19" s="103">
        <v>0</v>
      </c>
    </row>
    <row r="20" spans="1:3" x14ac:dyDescent="0.2">
      <c r="A20" s="104" t="s">
        <v>503</v>
      </c>
      <c r="B20" s="105" t="s">
        <v>504</v>
      </c>
      <c r="C20" s="103">
        <v>0</v>
      </c>
    </row>
    <row r="21" spans="1:3" x14ac:dyDescent="0.2">
      <c r="A21" s="104" t="s">
        <v>505</v>
      </c>
      <c r="B21" s="105" t="s">
        <v>506</v>
      </c>
      <c r="C21" s="103">
        <v>0</v>
      </c>
    </row>
    <row r="22" spans="1:3" x14ac:dyDescent="0.2">
      <c r="A22" s="104" t="s">
        <v>507</v>
      </c>
      <c r="B22" s="105" t="s">
        <v>508</v>
      </c>
      <c r="C22" s="103">
        <v>0</v>
      </c>
    </row>
    <row r="23" spans="1:3" x14ac:dyDescent="0.2">
      <c r="A23" s="104" t="s">
        <v>509</v>
      </c>
      <c r="B23" s="105" t="s">
        <v>510</v>
      </c>
      <c r="C23" s="103">
        <v>0</v>
      </c>
    </row>
    <row r="24" spans="1:3" x14ac:dyDescent="0.2">
      <c r="A24" s="104" t="s">
        <v>511</v>
      </c>
      <c r="B24" s="105" t="s">
        <v>512</v>
      </c>
      <c r="C24" s="103">
        <v>0</v>
      </c>
    </row>
    <row r="25" spans="1:3" x14ac:dyDescent="0.2">
      <c r="A25" s="104" t="s">
        <v>513</v>
      </c>
      <c r="B25" s="105" t="s">
        <v>514</v>
      </c>
      <c r="C25" s="103">
        <v>0</v>
      </c>
    </row>
    <row r="26" spans="1:3" x14ac:dyDescent="0.2">
      <c r="A26" s="104" t="s">
        <v>515</v>
      </c>
      <c r="B26" s="105" t="s">
        <v>516</v>
      </c>
      <c r="C26" s="103">
        <v>0</v>
      </c>
    </row>
    <row r="27" spans="1:3" x14ac:dyDescent="0.2">
      <c r="A27" s="104" t="s">
        <v>517</v>
      </c>
      <c r="B27" s="105" t="s">
        <v>518</v>
      </c>
      <c r="C27" s="103">
        <v>0</v>
      </c>
    </row>
    <row r="28" spans="1:3" x14ac:dyDescent="0.2">
      <c r="A28" s="104" t="s">
        <v>519</v>
      </c>
      <c r="B28" s="102" t="s">
        <v>520</v>
      </c>
      <c r="C28" s="103">
        <v>0</v>
      </c>
    </row>
    <row r="29" spans="1:3" x14ac:dyDescent="0.2">
      <c r="A29" s="106"/>
      <c r="B29" s="107"/>
      <c r="C29" s="108"/>
    </row>
    <row r="30" spans="1:3" x14ac:dyDescent="0.2">
      <c r="A30" s="109" t="s">
        <v>521</v>
      </c>
      <c r="B30" s="110"/>
      <c r="C30" s="111">
        <f>SUM(C31:C37)</f>
        <v>0</v>
      </c>
    </row>
    <row r="31" spans="1:3" x14ac:dyDescent="0.2">
      <c r="A31" s="104" t="s">
        <v>522</v>
      </c>
      <c r="B31" s="105" t="s">
        <v>408</v>
      </c>
      <c r="C31" s="103">
        <v>0</v>
      </c>
    </row>
    <row r="32" spans="1:3" x14ac:dyDescent="0.2">
      <c r="A32" s="104" t="s">
        <v>523</v>
      </c>
      <c r="B32" s="105" t="s">
        <v>417</v>
      </c>
      <c r="C32" s="103">
        <v>0</v>
      </c>
    </row>
    <row r="33" spans="1:4" x14ac:dyDescent="0.2">
      <c r="A33" s="104" t="s">
        <v>524</v>
      </c>
      <c r="B33" s="105" t="s">
        <v>420</v>
      </c>
      <c r="C33" s="103">
        <v>0</v>
      </c>
    </row>
    <row r="34" spans="1:4" x14ac:dyDescent="0.2">
      <c r="A34" s="104" t="s">
        <v>525</v>
      </c>
      <c r="B34" s="105" t="s">
        <v>526</v>
      </c>
      <c r="C34" s="103">
        <v>0</v>
      </c>
    </row>
    <row r="35" spans="1:4" x14ac:dyDescent="0.2">
      <c r="A35" s="104" t="s">
        <v>527</v>
      </c>
      <c r="B35" s="105" t="s">
        <v>528</v>
      </c>
      <c r="C35" s="103">
        <v>0</v>
      </c>
    </row>
    <row r="36" spans="1:4" x14ac:dyDescent="0.2">
      <c r="A36" s="104" t="s">
        <v>529</v>
      </c>
      <c r="B36" s="105" t="s">
        <v>428</v>
      </c>
      <c r="C36" s="103">
        <v>0</v>
      </c>
    </row>
    <row r="37" spans="1:4" x14ac:dyDescent="0.2">
      <c r="A37" s="104" t="s">
        <v>530</v>
      </c>
      <c r="B37" s="102" t="s">
        <v>531</v>
      </c>
      <c r="C37" s="112">
        <v>0</v>
      </c>
    </row>
    <row r="38" spans="1:4" x14ac:dyDescent="0.2">
      <c r="A38" s="98"/>
      <c r="B38" s="113"/>
      <c r="C38" s="114"/>
    </row>
    <row r="39" spans="1:4" x14ac:dyDescent="0.2">
      <c r="A39" s="115" t="s">
        <v>532</v>
      </c>
      <c r="B39" s="73"/>
      <c r="C39" s="74">
        <f>C5-C7+C30</f>
        <v>27649116.510000002</v>
      </c>
      <c r="D39" s="122"/>
    </row>
    <row r="41" spans="1:4" x14ac:dyDescent="0.2">
      <c r="A41" s="880" t="s">
        <v>1708</v>
      </c>
      <c r="B41" s="880"/>
      <c r="C41" s="880"/>
    </row>
    <row r="42" spans="1:4" x14ac:dyDescent="0.2">
      <c r="A42" s="880"/>
      <c r="B42" s="880"/>
      <c r="C42" s="880"/>
    </row>
  </sheetData>
  <mergeCells count="5">
    <mergeCell ref="A1:C1"/>
    <mergeCell ref="A2:C2"/>
    <mergeCell ref="A3:C3"/>
    <mergeCell ref="A4:C4"/>
    <mergeCell ref="A41:C42"/>
  </mergeCells>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60" customWidth="1"/>
    <col min="2" max="2" width="68.5703125" style="60" bestFit="1" customWidth="1"/>
    <col min="3" max="3" width="17.42578125" style="60" bestFit="1" customWidth="1"/>
    <col min="4" max="5" width="23.7109375" style="60" bestFit="1" customWidth="1"/>
    <col min="6" max="6" width="19.28515625" style="60" customWidth="1"/>
    <col min="7" max="7" width="20.5703125" style="60" customWidth="1"/>
    <col min="8" max="10" width="20.28515625" style="60" customWidth="1"/>
    <col min="11" max="16384" width="9.140625" style="60"/>
  </cols>
  <sheetData>
    <row r="1" spans="1:10" x14ac:dyDescent="0.2">
      <c r="A1" s="830" t="s">
        <v>1709</v>
      </c>
      <c r="B1" s="847"/>
      <c r="C1" s="847"/>
      <c r="D1" s="847"/>
      <c r="E1" s="847"/>
      <c r="F1" s="847"/>
      <c r="G1" s="58" t="s">
        <v>98</v>
      </c>
      <c r="H1" s="59">
        <v>2020</v>
      </c>
    </row>
    <row r="2" spans="1:10" x14ac:dyDescent="0.2">
      <c r="A2" s="830" t="s">
        <v>533</v>
      </c>
      <c r="B2" s="847"/>
      <c r="C2" s="847"/>
      <c r="D2" s="847"/>
      <c r="E2" s="847"/>
      <c r="F2" s="847"/>
      <c r="G2" s="58" t="s">
        <v>100</v>
      </c>
      <c r="H2" s="59" t="s">
        <v>441</v>
      </c>
    </row>
    <row r="3" spans="1:10" x14ac:dyDescent="0.2">
      <c r="A3" s="848" t="s">
        <v>1710</v>
      </c>
      <c r="B3" s="849"/>
      <c r="C3" s="849"/>
      <c r="D3" s="849"/>
      <c r="E3" s="849"/>
      <c r="F3" s="849"/>
      <c r="G3" s="58" t="s">
        <v>102</v>
      </c>
      <c r="H3" s="59">
        <v>1</v>
      </c>
    </row>
    <row r="4" spans="1:10" x14ac:dyDescent="0.2">
      <c r="A4" s="61" t="s">
        <v>103</v>
      </c>
      <c r="B4" s="62"/>
      <c r="C4" s="62"/>
      <c r="D4" s="62"/>
      <c r="E4" s="62"/>
      <c r="F4" s="62"/>
      <c r="G4" s="62"/>
      <c r="H4" s="62"/>
    </row>
    <row r="7" spans="1:10" x14ac:dyDescent="0.2">
      <c r="A7" s="63" t="s">
        <v>105</v>
      </c>
      <c r="B7" s="63" t="s">
        <v>534</v>
      </c>
      <c r="C7" s="63" t="s">
        <v>465</v>
      </c>
      <c r="D7" s="63" t="s">
        <v>535</v>
      </c>
      <c r="E7" s="63" t="s">
        <v>536</v>
      </c>
      <c r="F7" s="63" t="s">
        <v>464</v>
      </c>
      <c r="G7" s="63" t="s">
        <v>537</v>
      </c>
      <c r="H7" s="63" t="s">
        <v>538</v>
      </c>
      <c r="I7" s="63" t="s">
        <v>539</v>
      </c>
      <c r="J7" s="63" t="s">
        <v>540</v>
      </c>
    </row>
    <row r="8" spans="1:10" s="68" customFormat="1" x14ac:dyDescent="0.2">
      <c r="A8" s="67">
        <v>7000</v>
      </c>
      <c r="B8" s="68" t="s">
        <v>541</v>
      </c>
      <c r="C8" s="68">
        <v>0</v>
      </c>
      <c r="D8" s="68">
        <v>0</v>
      </c>
      <c r="E8" s="68">
        <v>0</v>
      </c>
      <c r="F8" s="68">
        <v>0</v>
      </c>
    </row>
    <row r="9" spans="1:10" x14ac:dyDescent="0.2">
      <c r="A9" s="60">
        <v>7110</v>
      </c>
      <c r="B9" s="60" t="s">
        <v>537</v>
      </c>
      <c r="C9" s="65">
        <v>0</v>
      </c>
      <c r="D9" s="65">
        <v>0</v>
      </c>
      <c r="E9" s="65">
        <v>0</v>
      </c>
      <c r="F9" s="65">
        <v>0</v>
      </c>
    </row>
    <row r="10" spans="1:10" x14ac:dyDescent="0.2">
      <c r="A10" s="60">
        <v>7120</v>
      </c>
      <c r="B10" s="60" t="s">
        <v>542</v>
      </c>
      <c r="C10" s="65">
        <v>0</v>
      </c>
      <c r="D10" s="65">
        <v>0</v>
      </c>
      <c r="E10" s="65">
        <v>0</v>
      </c>
      <c r="F10" s="65">
        <v>0</v>
      </c>
    </row>
    <row r="11" spans="1:10" x14ac:dyDescent="0.2">
      <c r="A11" s="60">
        <v>7130</v>
      </c>
      <c r="B11" s="60" t="s">
        <v>543</v>
      </c>
      <c r="C11" s="65">
        <v>0</v>
      </c>
      <c r="D11" s="65">
        <v>0</v>
      </c>
      <c r="E11" s="65">
        <v>0</v>
      </c>
      <c r="F11" s="65">
        <v>0</v>
      </c>
    </row>
    <row r="12" spans="1:10" x14ac:dyDescent="0.2">
      <c r="A12" s="60">
        <v>7140</v>
      </c>
      <c r="B12" s="60" t="s">
        <v>544</v>
      </c>
      <c r="C12" s="65">
        <v>0</v>
      </c>
      <c r="D12" s="65">
        <v>0</v>
      </c>
      <c r="E12" s="65">
        <v>0</v>
      </c>
      <c r="F12" s="65">
        <v>0</v>
      </c>
    </row>
    <row r="13" spans="1:10" x14ac:dyDescent="0.2">
      <c r="A13" s="60">
        <v>7150</v>
      </c>
      <c r="B13" s="60" t="s">
        <v>545</v>
      </c>
      <c r="C13" s="65">
        <v>0</v>
      </c>
      <c r="D13" s="65">
        <v>0</v>
      </c>
      <c r="E13" s="65">
        <v>0</v>
      </c>
      <c r="F13" s="65">
        <v>0</v>
      </c>
    </row>
    <row r="14" spans="1:10" x14ac:dyDescent="0.2">
      <c r="A14" s="60">
        <v>7160</v>
      </c>
      <c r="B14" s="60" t="s">
        <v>546</v>
      </c>
      <c r="C14" s="65">
        <v>0</v>
      </c>
      <c r="D14" s="65">
        <v>0</v>
      </c>
      <c r="E14" s="65">
        <v>0</v>
      </c>
      <c r="F14" s="65">
        <v>0</v>
      </c>
    </row>
    <row r="15" spans="1:10" x14ac:dyDescent="0.2">
      <c r="A15" s="60">
        <v>7210</v>
      </c>
      <c r="B15" s="60" t="s">
        <v>547</v>
      </c>
      <c r="C15" s="65">
        <v>0</v>
      </c>
      <c r="D15" s="65">
        <v>0</v>
      </c>
      <c r="E15" s="65">
        <v>0</v>
      </c>
      <c r="F15" s="65">
        <v>0</v>
      </c>
    </row>
    <row r="16" spans="1:10" x14ac:dyDescent="0.2">
      <c r="A16" s="60">
        <v>7220</v>
      </c>
      <c r="B16" s="60" t="s">
        <v>548</v>
      </c>
      <c r="C16" s="65">
        <v>0</v>
      </c>
      <c r="D16" s="65">
        <v>0</v>
      </c>
      <c r="E16" s="65">
        <v>0</v>
      </c>
      <c r="F16" s="65">
        <v>0</v>
      </c>
    </row>
    <row r="17" spans="1:6" x14ac:dyDescent="0.2">
      <c r="A17" s="60">
        <v>7230</v>
      </c>
      <c r="B17" s="60" t="s">
        <v>549</v>
      </c>
      <c r="C17" s="65">
        <v>0</v>
      </c>
      <c r="D17" s="65">
        <v>0</v>
      </c>
      <c r="E17" s="65">
        <v>0</v>
      </c>
      <c r="F17" s="65">
        <v>0</v>
      </c>
    </row>
    <row r="18" spans="1:6" x14ac:dyDescent="0.2">
      <c r="A18" s="60">
        <v>7240</v>
      </c>
      <c r="B18" s="60" t="s">
        <v>550</v>
      </c>
      <c r="C18" s="65">
        <v>0</v>
      </c>
      <c r="D18" s="65">
        <v>0</v>
      </c>
      <c r="E18" s="65">
        <v>0</v>
      </c>
      <c r="F18" s="65">
        <v>0</v>
      </c>
    </row>
    <row r="19" spans="1:6" x14ac:dyDescent="0.2">
      <c r="A19" s="60">
        <v>7250</v>
      </c>
      <c r="B19" s="60" t="s">
        <v>551</v>
      </c>
      <c r="C19" s="65">
        <v>0</v>
      </c>
      <c r="D19" s="65">
        <v>0</v>
      </c>
      <c r="E19" s="65">
        <v>0</v>
      </c>
      <c r="F19" s="65">
        <v>0</v>
      </c>
    </row>
    <row r="20" spans="1:6" x14ac:dyDescent="0.2">
      <c r="A20" s="60">
        <v>7260</v>
      </c>
      <c r="B20" s="60" t="s">
        <v>552</v>
      </c>
      <c r="C20" s="65">
        <v>0</v>
      </c>
      <c r="D20" s="65">
        <v>0</v>
      </c>
      <c r="E20" s="65">
        <v>0</v>
      </c>
      <c r="F20" s="65">
        <v>0</v>
      </c>
    </row>
    <row r="21" spans="1:6" x14ac:dyDescent="0.2">
      <c r="A21" s="60">
        <v>7310</v>
      </c>
      <c r="B21" s="60" t="s">
        <v>553</v>
      </c>
      <c r="C21" s="65">
        <v>0</v>
      </c>
      <c r="D21" s="65">
        <v>0</v>
      </c>
      <c r="E21" s="65">
        <v>0</v>
      </c>
      <c r="F21" s="65">
        <v>0</v>
      </c>
    </row>
    <row r="22" spans="1:6" x14ac:dyDescent="0.2">
      <c r="A22" s="60">
        <v>7320</v>
      </c>
      <c r="B22" s="60" t="s">
        <v>554</v>
      </c>
      <c r="C22" s="65">
        <v>0</v>
      </c>
      <c r="D22" s="65">
        <v>0</v>
      </c>
      <c r="E22" s="65">
        <v>0</v>
      </c>
      <c r="F22" s="65">
        <v>0</v>
      </c>
    </row>
    <row r="23" spans="1:6" x14ac:dyDescent="0.2">
      <c r="A23" s="60">
        <v>7330</v>
      </c>
      <c r="B23" s="60" t="s">
        <v>555</v>
      </c>
      <c r="C23" s="65">
        <v>0</v>
      </c>
      <c r="D23" s="65">
        <v>0</v>
      </c>
      <c r="E23" s="65">
        <v>0</v>
      </c>
      <c r="F23" s="65">
        <v>0</v>
      </c>
    </row>
    <row r="24" spans="1:6" x14ac:dyDescent="0.2">
      <c r="A24" s="60">
        <v>7340</v>
      </c>
      <c r="B24" s="60" t="s">
        <v>556</v>
      </c>
      <c r="C24" s="65">
        <v>0</v>
      </c>
      <c r="D24" s="65">
        <v>0</v>
      </c>
      <c r="E24" s="65">
        <v>0</v>
      </c>
      <c r="F24" s="65">
        <v>0</v>
      </c>
    </row>
    <row r="25" spans="1:6" x14ac:dyDescent="0.2">
      <c r="A25" s="60">
        <v>7350</v>
      </c>
      <c r="B25" s="60" t="s">
        <v>557</v>
      </c>
      <c r="C25" s="65">
        <v>0</v>
      </c>
      <c r="D25" s="65">
        <v>0</v>
      </c>
      <c r="E25" s="65">
        <v>0</v>
      </c>
      <c r="F25" s="65">
        <v>0</v>
      </c>
    </row>
    <row r="26" spans="1:6" x14ac:dyDescent="0.2">
      <c r="A26" s="60">
        <v>7360</v>
      </c>
      <c r="B26" s="60" t="s">
        <v>558</v>
      </c>
      <c r="C26" s="65">
        <v>0</v>
      </c>
      <c r="D26" s="65">
        <v>0</v>
      </c>
      <c r="E26" s="65">
        <v>0</v>
      </c>
      <c r="F26" s="65">
        <v>0</v>
      </c>
    </row>
    <row r="27" spans="1:6" x14ac:dyDescent="0.2">
      <c r="A27" s="60">
        <v>7410</v>
      </c>
      <c r="B27" s="60" t="s">
        <v>559</v>
      </c>
      <c r="C27" s="65">
        <v>0</v>
      </c>
      <c r="D27" s="65">
        <v>0</v>
      </c>
      <c r="E27" s="65">
        <v>0</v>
      </c>
      <c r="F27" s="65">
        <v>0</v>
      </c>
    </row>
    <row r="28" spans="1:6" x14ac:dyDescent="0.2">
      <c r="A28" s="60">
        <v>7420</v>
      </c>
      <c r="B28" s="60" t="s">
        <v>560</v>
      </c>
      <c r="C28" s="65">
        <v>0</v>
      </c>
      <c r="D28" s="65">
        <v>0</v>
      </c>
      <c r="E28" s="65">
        <v>0</v>
      </c>
      <c r="F28" s="65">
        <v>0</v>
      </c>
    </row>
    <row r="29" spans="1:6" x14ac:dyDescent="0.2">
      <c r="A29" s="60">
        <v>7510</v>
      </c>
      <c r="B29" s="60" t="s">
        <v>561</v>
      </c>
      <c r="C29" s="65">
        <v>0</v>
      </c>
      <c r="D29" s="65">
        <v>0</v>
      </c>
      <c r="E29" s="65">
        <v>0</v>
      </c>
      <c r="F29" s="65">
        <v>0</v>
      </c>
    </row>
    <row r="30" spans="1:6" x14ac:dyDescent="0.2">
      <c r="A30" s="60">
        <v>7520</v>
      </c>
      <c r="B30" s="60" t="s">
        <v>562</v>
      </c>
      <c r="C30" s="65">
        <v>0</v>
      </c>
      <c r="D30" s="65">
        <v>0</v>
      </c>
      <c r="E30" s="65">
        <v>0</v>
      </c>
      <c r="F30" s="65">
        <v>0</v>
      </c>
    </row>
    <row r="31" spans="1:6" x14ac:dyDescent="0.2">
      <c r="A31" s="60">
        <v>7610</v>
      </c>
      <c r="B31" s="60" t="s">
        <v>563</v>
      </c>
      <c r="C31" s="65">
        <v>0</v>
      </c>
      <c r="D31" s="65">
        <v>0</v>
      </c>
      <c r="E31" s="65">
        <v>0</v>
      </c>
      <c r="F31" s="65">
        <v>0</v>
      </c>
    </row>
    <row r="32" spans="1:6" x14ac:dyDescent="0.2">
      <c r="A32" s="60">
        <v>7620</v>
      </c>
      <c r="B32" s="60" t="s">
        <v>564</v>
      </c>
      <c r="C32" s="65">
        <v>0</v>
      </c>
      <c r="D32" s="65">
        <v>0</v>
      </c>
      <c r="E32" s="65">
        <v>0</v>
      </c>
      <c r="F32" s="65">
        <v>0</v>
      </c>
    </row>
    <row r="33" spans="1:6" x14ac:dyDescent="0.2">
      <c r="A33" s="60">
        <v>7630</v>
      </c>
      <c r="B33" s="60" t="s">
        <v>565</v>
      </c>
      <c r="C33" s="65">
        <v>0</v>
      </c>
      <c r="D33" s="65">
        <v>0</v>
      </c>
      <c r="E33" s="65">
        <v>0</v>
      </c>
      <c r="F33" s="65">
        <v>0</v>
      </c>
    </row>
    <row r="34" spans="1:6" x14ac:dyDescent="0.2">
      <c r="A34" s="60">
        <v>7640</v>
      </c>
      <c r="B34" s="60" t="s">
        <v>566</v>
      </c>
      <c r="C34" s="65">
        <v>0</v>
      </c>
      <c r="D34" s="65">
        <v>0</v>
      </c>
      <c r="E34" s="65">
        <v>0</v>
      </c>
      <c r="F34" s="65">
        <v>0</v>
      </c>
    </row>
    <row r="35" spans="1:6" s="68" customFormat="1" x14ac:dyDescent="0.2">
      <c r="A35" s="67">
        <v>8000</v>
      </c>
      <c r="B35" s="68" t="s">
        <v>567</v>
      </c>
      <c r="C35" s="68">
        <v>0</v>
      </c>
      <c r="D35" s="68">
        <v>167673282.24000001</v>
      </c>
      <c r="E35" s="68">
        <v>167673282.24000001</v>
      </c>
      <c r="F35" s="68">
        <v>0</v>
      </c>
    </row>
    <row r="36" spans="1:6" x14ac:dyDescent="0.2">
      <c r="A36" s="60">
        <v>8110</v>
      </c>
      <c r="B36" s="60" t="s">
        <v>568</v>
      </c>
      <c r="C36" s="65">
        <v>38567979.200000003</v>
      </c>
      <c r="D36" s="65">
        <v>0</v>
      </c>
      <c r="E36" s="65">
        <v>0</v>
      </c>
      <c r="F36" s="65">
        <v>38567979.200000003</v>
      </c>
    </row>
    <row r="37" spans="1:6" x14ac:dyDescent="0.2">
      <c r="A37" s="60">
        <v>8120</v>
      </c>
      <c r="B37" s="60" t="s">
        <v>569</v>
      </c>
      <c r="C37" s="65">
        <v>38567979.200000003</v>
      </c>
      <c r="D37" s="65">
        <v>26545443.27</v>
      </c>
      <c r="E37" s="65">
        <v>5410</v>
      </c>
      <c r="F37" s="65">
        <v>12027945.93</v>
      </c>
    </row>
    <row r="38" spans="1:6" x14ac:dyDescent="0.2">
      <c r="A38" s="60">
        <v>8130</v>
      </c>
      <c r="B38" s="60" t="s">
        <v>570</v>
      </c>
      <c r="C38" s="65">
        <v>0</v>
      </c>
      <c r="D38" s="65">
        <v>0</v>
      </c>
      <c r="E38" s="65">
        <v>0</v>
      </c>
      <c r="F38" s="65">
        <v>0</v>
      </c>
    </row>
    <row r="39" spans="1:6" x14ac:dyDescent="0.2">
      <c r="A39" s="60">
        <v>8140</v>
      </c>
      <c r="B39" s="60" t="s">
        <v>571</v>
      </c>
      <c r="C39" s="65">
        <v>0</v>
      </c>
      <c r="D39" s="65">
        <v>26550853.27</v>
      </c>
      <c r="E39" s="65">
        <v>26550853.27</v>
      </c>
      <c r="F39" s="65">
        <v>0</v>
      </c>
    </row>
    <row r="40" spans="1:6" x14ac:dyDescent="0.2">
      <c r="A40" s="60">
        <v>8150</v>
      </c>
      <c r="B40" s="60" t="s">
        <v>572</v>
      </c>
      <c r="C40" s="65">
        <v>0</v>
      </c>
      <c r="D40" s="65">
        <v>5410</v>
      </c>
      <c r="E40" s="65">
        <v>26545443.27</v>
      </c>
      <c r="F40" s="65">
        <v>26540033.27</v>
      </c>
    </row>
    <row r="41" spans="1:6" x14ac:dyDescent="0.2">
      <c r="A41" s="60">
        <v>8210</v>
      </c>
      <c r="B41" s="60" t="s">
        <v>573</v>
      </c>
      <c r="C41" s="65">
        <v>38565029.649999999</v>
      </c>
      <c r="D41" s="65">
        <v>0</v>
      </c>
      <c r="E41" s="65">
        <v>0</v>
      </c>
      <c r="F41" s="65">
        <v>38565029.649999999</v>
      </c>
    </row>
    <row r="42" spans="1:6" x14ac:dyDescent="0.2">
      <c r="A42" s="60">
        <v>8220</v>
      </c>
      <c r="B42" s="60" t="s">
        <v>574</v>
      </c>
      <c r="C42" s="65">
        <v>38565029.649999999</v>
      </c>
      <c r="D42" s="65">
        <v>19553.84</v>
      </c>
      <c r="E42" s="65">
        <v>30794198.329999998</v>
      </c>
      <c r="F42" s="65">
        <v>7790385.1600000001</v>
      </c>
    </row>
    <row r="43" spans="1:6" x14ac:dyDescent="0.2">
      <c r="A43" s="60">
        <v>8230</v>
      </c>
      <c r="B43" s="60" t="s">
        <v>575</v>
      </c>
      <c r="C43" s="65">
        <v>0</v>
      </c>
      <c r="D43" s="65">
        <v>0</v>
      </c>
      <c r="E43" s="65">
        <v>0</v>
      </c>
      <c r="F43" s="65">
        <v>0</v>
      </c>
    </row>
    <row r="44" spans="1:6" x14ac:dyDescent="0.2">
      <c r="A44" s="60">
        <v>8240</v>
      </c>
      <c r="B44" s="60" t="s">
        <v>576</v>
      </c>
      <c r="C44" s="65">
        <v>0</v>
      </c>
      <c r="D44" s="65">
        <v>30813752.170000002</v>
      </c>
      <c r="E44" s="65">
        <v>27864812.510000002</v>
      </c>
      <c r="F44" s="65">
        <v>2948939.66</v>
      </c>
    </row>
    <row r="45" spans="1:6" x14ac:dyDescent="0.2">
      <c r="A45" s="60">
        <v>8250</v>
      </c>
      <c r="B45" s="60" t="s">
        <v>577</v>
      </c>
      <c r="C45" s="65">
        <v>0</v>
      </c>
      <c r="D45" s="65">
        <v>27864812.510000002</v>
      </c>
      <c r="E45" s="65">
        <v>27864812.510000002</v>
      </c>
      <c r="F45" s="65">
        <v>0</v>
      </c>
    </row>
    <row r="46" spans="1:6" x14ac:dyDescent="0.2">
      <c r="A46" s="60">
        <v>8260</v>
      </c>
      <c r="B46" s="60" t="s">
        <v>578</v>
      </c>
      <c r="C46" s="65">
        <v>0</v>
      </c>
      <c r="D46" s="65">
        <v>27864812.510000002</v>
      </c>
      <c r="E46" s="65">
        <v>28028198.510000002</v>
      </c>
      <c r="F46" s="65">
        <v>-163386</v>
      </c>
    </row>
    <row r="47" spans="1:6" x14ac:dyDescent="0.2">
      <c r="A47" s="60">
        <v>8270</v>
      </c>
      <c r="B47" s="60" t="s">
        <v>579</v>
      </c>
      <c r="C47" s="65">
        <v>0</v>
      </c>
      <c r="D47" s="65">
        <v>28008644.670000002</v>
      </c>
      <c r="E47" s="65">
        <v>19553.84</v>
      </c>
      <c r="F47" s="65">
        <v>27989090.829999998</v>
      </c>
    </row>
    <row r="49" spans="1:7" ht="11.25" customHeight="1" x14ac:dyDescent="0.2">
      <c r="A49" s="881" t="s">
        <v>1708</v>
      </c>
      <c r="B49" s="881"/>
      <c r="C49" s="881"/>
      <c r="D49" s="881"/>
      <c r="E49" s="881"/>
      <c r="F49" s="881"/>
      <c r="G49" s="881"/>
    </row>
    <row r="50" spans="1:7" x14ac:dyDescent="0.2">
      <c r="A50" s="881"/>
      <c r="B50" s="881"/>
      <c r="C50" s="881"/>
      <c r="D50" s="881"/>
      <c r="E50" s="881"/>
      <c r="F50" s="881"/>
      <c r="G50" s="881"/>
    </row>
    <row r="55" spans="1:7" ht="15" x14ac:dyDescent="0.2">
      <c r="B55" s="263"/>
      <c r="E55" s="264"/>
    </row>
    <row r="56" spans="1:7" x14ac:dyDescent="0.2">
      <c r="B56" s="265"/>
      <c r="E56" s="260"/>
    </row>
    <row r="57" spans="1:7" x14ac:dyDescent="0.2">
      <c r="B57" s="259"/>
      <c r="E57" s="261"/>
    </row>
  </sheetData>
  <mergeCells count="4">
    <mergeCell ref="A1:F1"/>
    <mergeCell ref="A2:F2"/>
    <mergeCell ref="A3:F3"/>
    <mergeCell ref="A49:G50"/>
  </mergeCells>
  <pageMargins left="0.7" right="0.7" top="0.75" bottom="0.75" header="0.3" footer="0.3"/>
  <pageSetup paperSize="9" scale="53" fitToHeight="0"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2"/>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8" style="41" customWidth="1"/>
    <col min="6" max="6" width="22.7109375" style="41" customWidth="1"/>
    <col min="7" max="8" width="16.7109375" style="41" customWidth="1"/>
    <col min="9" max="16384" width="9.140625" style="41"/>
  </cols>
  <sheetData>
    <row r="1" spans="1:8" s="38" customFormat="1" x14ac:dyDescent="0.25">
      <c r="A1" s="828" t="s">
        <v>1730</v>
      </c>
      <c r="B1" s="829"/>
      <c r="C1" s="829"/>
      <c r="D1" s="829"/>
      <c r="E1" s="829"/>
      <c r="F1" s="829"/>
      <c r="G1" s="36" t="s">
        <v>98</v>
      </c>
      <c r="H1" s="37">
        <v>2020</v>
      </c>
    </row>
    <row r="2" spans="1:8" s="38" customFormat="1" x14ac:dyDescent="0.25">
      <c r="A2" s="828" t="s">
        <v>99</v>
      </c>
      <c r="B2" s="829"/>
      <c r="C2" s="829"/>
      <c r="D2" s="829"/>
      <c r="E2" s="829"/>
      <c r="F2" s="829"/>
      <c r="G2" s="36" t="s">
        <v>100</v>
      </c>
      <c r="H2" s="37" t="s">
        <v>441</v>
      </c>
    </row>
    <row r="3" spans="1:8" s="38" customFormat="1" x14ac:dyDescent="0.25">
      <c r="A3" s="828" t="s">
        <v>1731</v>
      </c>
      <c r="B3" s="829"/>
      <c r="C3" s="829"/>
      <c r="D3" s="829"/>
      <c r="E3" s="829"/>
      <c r="F3" s="829"/>
      <c r="G3" s="36" t="s">
        <v>102</v>
      </c>
      <c r="H3" s="37">
        <v>4</v>
      </c>
    </row>
    <row r="4" spans="1:8" x14ac:dyDescent="0.2">
      <c r="A4" s="39" t="s">
        <v>103</v>
      </c>
      <c r="B4" s="40"/>
      <c r="C4" s="40"/>
      <c r="D4" s="40"/>
      <c r="E4" s="40"/>
      <c r="F4" s="40"/>
      <c r="G4" s="40"/>
      <c r="H4" s="40"/>
    </row>
    <row r="6" spans="1:8" x14ac:dyDescent="0.2">
      <c r="A6" s="40" t="s">
        <v>104</v>
      </c>
      <c r="B6" s="40"/>
      <c r="C6" s="40"/>
      <c r="D6" s="40"/>
      <c r="E6" s="40"/>
      <c r="F6" s="40"/>
      <c r="G6" s="40"/>
      <c r="H6" s="40"/>
    </row>
    <row r="7" spans="1:8" x14ac:dyDescent="0.2">
      <c r="A7" s="42" t="s">
        <v>105</v>
      </c>
      <c r="B7" s="42" t="s">
        <v>106</v>
      </c>
      <c r="C7" s="42" t="s">
        <v>107</v>
      </c>
      <c r="D7" s="42" t="s">
        <v>108</v>
      </c>
      <c r="E7" s="42"/>
      <c r="F7" s="42"/>
      <c r="G7" s="42"/>
      <c r="H7" s="42"/>
    </row>
    <row r="8" spans="1:8" x14ac:dyDescent="0.2">
      <c r="A8" s="43">
        <v>1114</v>
      </c>
      <c r="B8" s="41" t="s">
        <v>109</v>
      </c>
      <c r="C8" s="44">
        <v>0</v>
      </c>
    </row>
    <row r="9" spans="1:8" x14ac:dyDescent="0.2">
      <c r="A9" s="43">
        <v>1115</v>
      </c>
      <c r="B9" s="41" t="s">
        <v>110</v>
      </c>
      <c r="C9" s="44">
        <v>0</v>
      </c>
    </row>
    <row r="10" spans="1:8" x14ac:dyDescent="0.2">
      <c r="A10" s="43">
        <v>1121</v>
      </c>
      <c r="B10" s="41" t="s">
        <v>111</v>
      </c>
      <c r="C10" s="44">
        <v>0</v>
      </c>
    </row>
    <row r="11" spans="1:8" x14ac:dyDescent="0.2">
      <c r="A11" s="43">
        <v>1211</v>
      </c>
      <c r="B11" s="41" t="s">
        <v>112</v>
      </c>
      <c r="C11" s="44">
        <v>0</v>
      </c>
    </row>
    <row r="13" spans="1:8" x14ac:dyDescent="0.2">
      <c r="A13" s="40" t="s">
        <v>113</v>
      </c>
      <c r="B13" s="40"/>
      <c r="C13" s="40"/>
      <c r="D13" s="40"/>
      <c r="E13" s="40"/>
      <c r="F13" s="40"/>
      <c r="G13" s="40"/>
      <c r="H13" s="40"/>
    </row>
    <row r="14" spans="1:8" x14ac:dyDescent="0.2">
      <c r="A14" s="42" t="s">
        <v>105</v>
      </c>
      <c r="B14" s="42" t="s">
        <v>106</v>
      </c>
      <c r="C14" s="42" t="s">
        <v>107</v>
      </c>
      <c r="D14" s="42">
        <v>2019</v>
      </c>
      <c r="E14" s="42">
        <v>2018</v>
      </c>
      <c r="F14" s="42">
        <v>2017</v>
      </c>
      <c r="G14" s="42">
        <v>2016</v>
      </c>
      <c r="H14" s="42" t="s">
        <v>114</v>
      </c>
    </row>
    <row r="15" spans="1:8" x14ac:dyDescent="0.2">
      <c r="A15" s="43">
        <v>1122</v>
      </c>
      <c r="B15" s="41" t="s">
        <v>115</v>
      </c>
      <c r="C15" s="44">
        <v>40896735.049999997</v>
      </c>
      <c r="D15" s="44">
        <v>48953482.789999999</v>
      </c>
      <c r="E15" s="44">
        <v>41921977.560000002</v>
      </c>
      <c r="F15" s="44">
        <v>0</v>
      </c>
      <c r="G15" s="44">
        <v>0</v>
      </c>
      <c r="H15" s="41" t="s">
        <v>1714</v>
      </c>
    </row>
    <row r="16" spans="1:8" x14ac:dyDescent="0.2">
      <c r="A16" s="43">
        <v>1124</v>
      </c>
      <c r="B16" s="41" t="s">
        <v>116</v>
      </c>
      <c r="C16" s="44">
        <v>0</v>
      </c>
      <c r="D16" s="44">
        <v>0</v>
      </c>
      <c r="E16" s="44">
        <v>0</v>
      </c>
      <c r="F16" s="44">
        <v>0</v>
      </c>
      <c r="G16" s="44">
        <v>0</v>
      </c>
    </row>
    <row r="18" spans="1:8" x14ac:dyDescent="0.2">
      <c r="A18" s="40" t="s">
        <v>117</v>
      </c>
      <c r="B18" s="40"/>
      <c r="C18" s="40"/>
      <c r="D18" s="40"/>
      <c r="E18" s="40"/>
      <c r="F18" s="40"/>
      <c r="G18" s="40"/>
      <c r="H18" s="40"/>
    </row>
    <row r="19" spans="1:8" x14ac:dyDescent="0.2">
      <c r="A19" s="42" t="s">
        <v>105</v>
      </c>
      <c r="B19" s="42" t="s">
        <v>106</v>
      </c>
      <c r="C19" s="42" t="s">
        <v>107</v>
      </c>
      <c r="D19" s="42" t="s">
        <v>118</v>
      </c>
      <c r="E19" s="42" t="s">
        <v>119</v>
      </c>
      <c r="F19" s="42" t="s">
        <v>120</v>
      </c>
      <c r="G19" s="42" t="s">
        <v>121</v>
      </c>
      <c r="H19" s="42" t="s">
        <v>122</v>
      </c>
    </row>
    <row r="20" spans="1:8" x14ac:dyDescent="0.2">
      <c r="A20" s="43">
        <v>1123</v>
      </c>
      <c r="B20" s="41" t="s">
        <v>123</v>
      </c>
      <c r="C20" s="44">
        <v>434525.4</v>
      </c>
      <c r="D20" s="44">
        <v>43677.119999999995</v>
      </c>
      <c r="E20" s="44">
        <v>1447.76</v>
      </c>
      <c r="F20" s="44">
        <v>389400.52</v>
      </c>
      <c r="G20" s="44">
        <v>0</v>
      </c>
    </row>
    <row r="21" spans="1:8" x14ac:dyDescent="0.2">
      <c r="A21" s="43">
        <v>1125</v>
      </c>
      <c r="B21" s="41" t="s">
        <v>124</v>
      </c>
      <c r="C21" s="44">
        <v>0</v>
      </c>
      <c r="D21" s="44">
        <v>0</v>
      </c>
      <c r="E21" s="44">
        <v>0</v>
      </c>
      <c r="F21" s="44">
        <v>0</v>
      </c>
      <c r="G21" s="44">
        <v>0</v>
      </c>
    </row>
    <row r="22" spans="1:8" x14ac:dyDescent="0.2">
      <c r="A22" s="45">
        <v>1126</v>
      </c>
      <c r="B22" s="46" t="s">
        <v>125</v>
      </c>
      <c r="C22" s="44">
        <v>0</v>
      </c>
      <c r="D22" s="44">
        <v>0</v>
      </c>
      <c r="E22" s="44">
        <v>0</v>
      </c>
      <c r="F22" s="44">
        <v>0</v>
      </c>
      <c r="G22" s="44">
        <v>0</v>
      </c>
    </row>
    <row r="23" spans="1:8" x14ac:dyDescent="0.2">
      <c r="A23" s="45">
        <v>1129</v>
      </c>
      <c r="B23" s="46" t="s">
        <v>126</v>
      </c>
      <c r="C23" s="44">
        <v>0</v>
      </c>
      <c r="D23" s="44">
        <v>0</v>
      </c>
      <c r="E23" s="44">
        <v>0</v>
      </c>
      <c r="F23" s="44">
        <v>0</v>
      </c>
      <c r="G23" s="44">
        <v>0</v>
      </c>
    </row>
    <row r="24" spans="1:8" x14ac:dyDescent="0.2">
      <c r="A24" s="43">
        <v>1131</v>
      </c>
      <c r="B24" s="41" t="s">
        <v>127</v>
      </c>
      <c r="C24" s="44">
        <v>0</v>
      </c>
      <c r="D24" s="44">
        <v>0</v>
      </c>
      <c r="E24" s="44">
        <v>0</v>
      </c>
      <c r="F24" s="44">
        <v>0</v>
      </c>
      <c r="G24" s="44">
        <v>0</v>
      </c>
    </row>
    <row r="25" spans="1:8" x14ac:dyDescent="0.2">
      <c r="A25" s="43">
        <v>1132</v>
      </c>
      <c r="B25" s="41" t="s">
        <v>128</v>
      </c>
      <c r="C25" s="44">
        <v>0</v>
      </c>
      <c r="D25" s="44">
        <v>0</v>
      </c>
      <c r="E25" s="44">
        <v>0</v>
      </c>
      <c r="F25" s="44">
        <v>0</v>
      </c>
      <c r="G25" s="44">
        <v>0</v>
      </c>
    </row>
    <row r="26" spans="1:8" x14ac:dyDescent="0.2">
      <c r="A26" s="43">
        <v>1133</v>
      </c>
      <c r="B26" s="41" t="s">
        <v>129</v>
      </c>
      <c r="C26" s="44">
        <v>0</v>
      </c>
      <c r="D26" s="44">
        <v>0</v>
      </c>
      <c r="E26" s="44">
        <v>0</v>
      </c>
      <c r="F26" s="44">
        <v>0</v>
      </c>
      <c r="G26" s="44">
        <v>0</v>
      </c>
    </row>
    <row r="27" spans="1:8" x14ac:dyDescent="0.2">
      <c r="A27" s="43">
        <v>1134</v>
      </c>
      <c r="B27" s="41" t="s">
        <v>130</v>
      </c>
      <c r="C27" s="44">
        <v>8564354.6099999994</v>
      </c>
      <c r="D27" s="44">
        <v>76616.44</v>
      </c>
      <c r="E27" s="44">
        <v>3205179.7800000003</v>
      </c>
      <c r="F27" s="44">
        <v>0</v>
      </c>
      <c r="G27" s="44">
        <v>5282558.3899999997</v>
      </c>
    </row>
    <row r="28" spans="1:8" x14ac:dyDescent="0.2">
      <c r="A28" s="43">
        <v>1139</v>
      </c>
      <c r="B28" s="41" t="s">
        <v>131</v>
      </c>
      <c r="C28" s="44">
        <v>0</v>
      </c>
      <c r="D28" s="44">
        <v>0</v>
      </c>
      <c r="E28" s="44">
        <v>0</v>
      </c>
      <c r="F28" s="44">
        <v>0</v>
      </c>
      <c r="G28" s="44">
        <v>0</v>
      </c>
    </row>
    <row r="30" spans="1:8" x14ac:dyDescent="0.2">
      <c r="A30" s="40" t="s">
        <v>132</v>
      </c>
      <c r="B30" s="40"/>
      <c r="C30" s="40"/>
      <c r="D30" s="40"/>
      <c r="E30" s="40"/>
      <c r="F30" s="40"/>
      <c r="G30" s="40"/>
      <c r="H30" s="40"/>
    </row>
    <row r="31" spans="1:8" x14ac:dyDescent="0.2">
      <c r="A31" s="42" t="s">
        <v>105</v>
      </c>
      <c r="B31" s="42" t="s">
        <v>106</v>
      </c>
      <c r="C31" s="42" t="s">
        <v>107</v>
      </c>
      <c r="D31" s="42" t="s">
        <v>133</v>
      </c>
      <c r="E31" s="42" t="s">
        <v>134</v>
      </c>
      <c r="F31" s="42" t="s">
        <v>135</v>
      </c>
      <c r="G31" s="42" t="s">
        <v>136</v>
      </c>
      <c r="H31" s="42"/>
    </row>
    <row r="32" spans="1:8" x14ac:dyDescent="0.2">
      <c r="A32" s="43">
        <v>1140</v>
      </c>
      <c r="B32" s="41" t="s">
        <v>137</v>
      </c>
      <c r="C32" s="44">
        <v>231742862.81</v>
      </c>
    </row>
    <row r="33" spans="1:8" x14ac:dyDescent="0.2">
      <c r="A33" s="43">
        <v>1141</v>
      </c>
      <c r="B33" s="41" t="s">
        <v>138</v>
      </c>
      <c r="C33" s="44">
        <v>0</v>
      </c>
    </row>
    <row r="34" spans="1:8" x14ac:dyDescent="0.2">
      <c r="A34" s="43">
        <v>1142</v>
      </c>
      <c r="B34" s="41" t="s">
        <v>139</v>
      </c>
      <c r="C34" s="44">
        <v>17800137.629999999</v>
      </c>
      <c r="D34" s="41" t="s">
        <v>1715</v>
      </c>
      <c r="E34" s="41" t="s">
        <v>1716</v>
      </c>
      <c r="F34" s="41" t="s">
        <v>1717</v>
      </c>
      <c r="G34" s="41" t="s">
        <v>1718</v>
      </c>
    </row>
    <row r="35" spans="1:8" x14ac:dyDescent="0.2">
      <c r="A35" s="43">
        <v>1143</v>
      </c>
      <c r="B35" s="41" t="s">
        <v>140</v>
      </c>
      <c r="C35" s="44">
        <v>45709042.170000002</v>
      </c>
      <c r="D35" s="41" t="s">
        <v>1719</v>
      </c>
      <c r="E35" s="41" t="s">
        <v>1718</v>
      </c>
      <c r="F35" s="41" t="s">
        <v>1718</v>
      </c>
      <c r="G35" s="41" t="s">
        <v>1718</v>
      </c>
    </row>
    <row r="36" spans="1:8" x14ac:dyDescent="0.2">
      <c r="A36" s="43">
        <v>1144</v>
      </c>
      <c r="B36" s="41" t="s">
        <v>141</v>
      </c>
      <c r="C36" s="44">
        <v>168233683.00999999</v>
      </c>
      <c r="D36" s="41" t="s">
        <v>1720</v>
      </c>
      <c r="E36" s="41" t="s">
        <v>1718</v>
      </c>
      <c r="F36" s="41" t="s">
        <v>1718</v>
      </c>
      <c r="G36" s="41" t="s">
        <v>1718</v>
      </c>
    </row>
    <row r="37" spans="1:8" x14ac:dyDescent="0.2">
      <c r="A37" s="43">
        <v>1145</v>
      </c>
      <c r="B37" s="41" t="s">
        <v>142</v>
      </c>
      <c r="C37" s="44">
        <v>0</v>
      </c>
    </row>
    <row r="39" spans="1:8" x14ac:dyDescent="0.2">
      <c r="A39" s="40" t="s">
        <v>143</v>
      </c>
      <c r="B39" s="40"/>
      <c r="C39" s="40"/>
      <c r="D39" s="40"/>
      <c r="E39" s="40"/>
      <c r="F39" s="40"/>
      <c r="G39" s="40"/>
      <c r="H39" s="40"/>
    </row>
    <row r="40" spans="1:8" x14ac:dyDescent="0.2">
      <c r="A40" s="42" t="s">
        <v>105</v>
      </c>
      <c r="B40" s="42" t="s">
        <v>106</v>
      </c>
      <c r="C40" s="42" t="s">
        <v>107</v>
      </c>
      <c r="D40" s="42" t="s">
        <v>144</v>
      </c>
      <c r="E40" s="42" t="s">
        <v>145</v>
      </c>
      <c r="F40" s="42" t="s">
        <v>146</v>
      </c>
      <c r="G40" s="42"/>
      <c r="H40" s="42"/>
    </row>
    <row r="41" spans="1:8" x14ac:dyDescent="0.2">
      <c r="A41" s="43">
        <v>1150</v>
      </c>
      <c r="B41" s="41" t="s">
        <v>147</v>
      </c>
      <c r="C41" s="44">
        <v>0</v>
      </c>
    </row>
    <row r="42" spans="1:8" x14ac:dyDescent="0.2">
      <c r="A42" s="43">
        <v>1151</v>
      </c>
      <c r="B42" s="41" t="s">
        <v>148</v>
      </c>
      <c r="C42" s="44">
        <v>0</v>
      </c>
    </row>
    <row r="44" spans="1:8" x14ac:dyDescent="0.2">
      <c r="A44" s="40" t="s">
        <v>149</v>
      </c>
      <c r="B44" s="40"/>
      <c r="C44" s="40"/>
      <c r="D44" s="40"/>
      <c r="E44" s="40"/>
      <c r="F44" s="40"/>
      <c r="G44" s="40"/>
      <c r="H44" s="40"/>
    </row>
    <row r="45" spans="1:8" x14ac:dyDescent="0.2">
      <c r="A45" s="42" t="s">
        <v>105</v>
      </c>
      <c r="B45" s="42" t="s">
        <v>106</v>
      </c>
      <c r="C45" s="42" t="s">
        <v>107</v>
      </c>
      <c r="D45" s="42" t="s">
        <v>108</v>
      </c>
      <c r="E45" s="42" t="s">
        <v>122</v>
      </c>
      <c r="F45" s="42"/>
      <c r="G45" s="42"/>
      <c r="H45" s="42"/>
    </row>
    <row r="46" spans="1:8" x14ac:dyDescent="0.2">
      <c r="A46" s="43">
        <v>1213</v>
      </c>
      <c r="B46" s="41" t="s">
        <v>150</v>
      </c>
      <c r="C46" s="44">
        <v>0</v>
      </c>
    </row>
    <row r="48" spans="1:8" x14ac:dyDescent="0.2">
      <c r="A48" s="40" t="s">
        <v>151</v>
      </c>
      <c r="B48" s="40"/>
      <c r="C48" s="40"/>
      <c r="D48" s="40"/>
      <c r="E48" s="40"/>
      <c r="F48" s="40"/>
      <c r="G48" s="40"/>
      <c r="H48" s="40"/>
    </row>
    <row r="49" spans="1:8" x14ac:dyDescent="0.2">
      <c r="A49" s="42" t="s">
        <v>105</v>
      </c>
      <c r="B49" s="42" t="s">
        <v>106</v>
      </c>
      <c r="C49" s="42" t="s">
        <v>107</v>
      </c>
      <c r="D49" s="42"/>
      <c r="E49" s="42"/>
      <c r="F49" s="42"/>
      <c r="G49" s="42"/>
      <c r="H49" s="42"/>
    </row>
    <row r="50" spans="1:8" x14ac:dyDescent="0.2">
      <c r="A50" s="43">
        <v>1214</v>
      </c>
      <c r="B50" s="41" t="s">
        <v>152</v>
      </c>
      <c r="C50" s="44">
        <v>0</v>
      </c>
    </row>
    <row r="52" spans="1:8" x14ac:dyDescent="0.2">
      <c r="A52" s="40" t="s">
        <v>153</v>
      </c>
      <c r="B52" s="40"/>
      <c r="C52" s="40"/>
      <c r="D52" s="40"/>
      <c r="E52" s="40"/>
      <c r="F52" s="40"/>
      <c r="G52" s="40"/>
      <c r="H52" s="40"/>
    </row>
    <row r="53" spans="1:8" x14ac:dyDescent="0.2">
      <c r="A53" s="42" t="s">
        <v>105</v>
      </c>
      <c r="B53" s="42" t="s">
        <v>106</v>
      </c>
      <c r="C53" s="42" t="s">
        <v>107</v>
      </c>
      <c r="D53" s="42" t="s">
        <v>154</v>
      </c>
      <c r="E53" s="42" t="s">
        <v>155</v>
      </c>
      <c r="F53" s="42" t="s">
        <v>144</v>
      </c>
      <c r="G53" s="42" t="s">
        <v>156</v>
      </c>
      <c r="H53" s="42" t="s">
        <v>157</v>
      </c>
    </row>
    <row r="54" spans="1:8" x14ac:dyDescent="0.2">
      <c r="A54" s="43">
        <v>1230</v>
      </c>
      <c r="B54" s="41" t="s">
        <v>158</v>
      </c>
      <c r="C54" s="44">
        <v>49294868.660000004</v>
      </c>
      <c r="D54" s="44">
        <v>2135685.5299999998</v>
      </c>
      <c r="E54" s="44">
        <v>-14211561.859999999</v>
      </c>
    </row>
    <row r="55" spans="1:8" x14ac:dyDescent="0.2">
      <c r="A55" s="43">
        <v>1231</v>
      </c>
      <c r="B55" s="41" t="s">
        <v>159</v>
      </c>
      <c r="C55" s="44">
        <v>3061714.35</v>
      </c>
      <c r="D55" s="44">
        <v>0</v>
      </c>
      <c r="E55" s="44">
        <v>0</v>
      </c>
    </row>
    <row r="56" spans="1:8" x14ac:dyDescent="0.2">
      <c r="A56" s="43">
        <v>1232</v>
      </c>
      <c r="B56" s="41" t="s">
        <v>160</v>
      </c>
      <c r="C56" s="44">
        <v>0</v>
      </c>
      <c r="D56" s="44">
        <v>0</v>
      </c>
      <c r="E56" s="44">
        <v>0</v>
      </c>
    </row>
    <row r="57" spans="1:8" ht="33.75" x14ac:dyDescent="0.2">
      <c r="A57" s="43">
        <v>1233</v>
      </c>
      <c r="B57" s="41" t="s">
        <v>161</v>
      </c>
      <c r="C57" s="44">
        <v>46233154.310000002</v>
      </c>
      <c r="D57" s="44">
        <v>2135685.5299999998</v>
      </c>
      <c r="E57" s="44">
        <v>-14211561.859999999</v>
      </c>
      <c r="F57" s="41" t="s">
        <v>1721</v>
      </c>
      <c r="G57" s="41">
        <v>0.05</v>
      </c>
      <c r="H57" s="196" t="s">
        <v>1722</v>
      </c>
    </row>
    <row r="58" spans="1:8" x14ac:dyDescent="0.2">
      <c r="A58" s="43">
        <v>1234</v>
      </c>
      <c r="B58" s="41" t="s">
        <v>162</v>
      </c>
      <c r="C58" s="44">
        <v>0</v>
      </c>
      <c r="D58" s="44">
        <v>0</v>
      </c>
      <c r="E58" s="44">
        <v>0</v>
      </c>
    </row>
    <row r="59" spans="1:8" x14ac:dyDescent="0.2">
      <c r="A59" s="43">
        <v>1235</v>
      </c>
      <c r="B59" s="41" t="s">
        <v>163</v>
      </c>
      <c r="C59" s="44">
        <v>0</v>
      </c>
      <c r="D59" s="44">
        <v>0</v>
      </c>
      <c r="E59" s="44">
        <v>0</v>
      </c>
    </row>
    <row r="60" spans="1:8" x14ac:dyDescent="0.2">
      <c r="A60" s="43">
        <v>1236</v>
      </c>
      <c r="B60" s="41" t="s">
        <v>164</v>
      </c>
      <c r="C60" s="44">
        <v>0</v>
      </c>
      <c r="D60" s="44">
        <v>0</v>
      </c>
      <c r="E60" s="44">
        <v>0</v>
      </c>
    </row>
    <row r="61" spans="1:8" x14ac:dyDescent="0.2">
      <c r="A61" s="43">
        <v>1239</v>
      </c>
      <c r="B61" s="41" t="s">
        <v>165</v>
      </c>
      <c r="C61" s="44">
        <v>0</v>
      </c>
      <c r="D61" s="44">
        <v>0</v>
      </c>
      <c r="E61" s="44">
        <v>0</v>
      </c>
    </row>
    <row r="62" spans="1:8" x14ac:dyDescent="0.2">
      <c r="A62" s="43">
        <v>1240</v>
      </c>
      <c r="B62" s="41" t="s">
        <v>166</v>
      </c>
      <c r="C62" s="44">
        <v>16074017</v>
      </c>
      <c r="D62" s="44">
        <v>1276431.46</v>
      </c>
      <c r="E62" s="44">
        <v>-12500381.07</v>
      </c>
    </row>
    <row r="63" spans="1:8" ht="33.75" x14ac:dyDescent="0.2">
      <c r="A63" s="43">
        <v>1241</v>
      </c>
      <c r="B63" s="41" t="s">
        <v>167</v>
      </c>
      <c r="C63" s="44">
        <v>5924697.3399999999</v>
      </c>
      <c r="D63" s="44">
        <v>390045.67</v>
      </c>
      <c r="E63" s="44">
        <v>-4708873.42</v>
      </c>
      <c r="F63" s="41" t="s">
        <v>1721</v>
      </c>
      <c r="G63" s="41">
        <v>0.1</v>
      </c>
      <c r="H63" s="196" t="s">
        <v>1722</v>
      </c>
    </row>
    <row r="64" spans="1:8" x14ac:dyDescent="0.2">
      <c r="A64" s="43">
        <v>1242</v>
      </c>
      <c r="B64" s="41" t="s">
        <v>168</v>
      </c>
      <c r="C64" s="44">
        <v>29342</v>
      </c>
      <c r="D64" s="44">
        <v>0</v>
      </c>
      <c r="E64" s="44">
        <v>0</v>
      </c>
      <c r="H64" s="196"/>
    </row>
    <row r="65" spans="1:9" x14ac:dyDescent="0.2">
      <c r="A65" s="43">
        <v>1243</v>
      </c>
      <c r="B65" s="41" t="s">
        <v>169</v>
      </c>
      <c r="C65" s="44">
        <v>0</v>
      </c>
      <c r="D65" s="44">
        <v>0</v>
      </c>
      <c r="E65" s="44">
        <v>0</v>
      </c>
    </row>
    <row r="66" spans="1:9" ht="33.75" x14ac:dyDescent="0.2">
      <c r="A66" s="43">
        <v>1244</v>
      </c>
      <c r="B66" s="41" t="s">
        <v>170</v>
      </c>
      <c r="C66" s="44">
        <v>9536283.0999999996</v>
      </c>
      <c r="D66" s="44">
        <v>822798.64</v>
      </c>
      <c r="E66" s="44">
        <v>-7452094.8799999999</v>
      </c>
      <c r="F66" s="41" t="s">
        <v>1721</v>
      </c>
      <c r="G66" s="41">
        <v>0.3</v>
      </c>
      <c r="H66" s="196" t="s">
        <v>1722</v>
      </c>
    </row>
    <row r="67" spans="1:9" x14ac:dyDescent="0.2">
      <c r="A67" s="43">
        <v>1245</v>
      </c>
      <c r="B67" s="41" t="s">
        <v>171</v>
      </c>
      <c r="C67" s="44">
        <v>0</v>
      </c>
      <c r="D67" s="44">
        <v>0</v>
      </c>
      <c r="E67" s="44">
        <v>0</v>
      </c>
    </row>
    <row r="68" spans="1:9" ht="33.75" x14ac:dyDescent="0.2">
      <c r="A68" s="43">
        <v>1246</v>
      </c>
      <c r="B68" s="41" t="s">
        <v>172</v>
      </c>
      <c r="C68" s="44">
        <v>583694.56000000006</v>
      </c>
      <c r="D68" s="44">
        <v>63587.15</v>
      </c>
      <c r="E68" s="44">
        <v>-339412.77</v>
      </c>
      <c r="F68" s="41" t="s">
        <v>1721</v>
      </c>
      <c r="G68" s="41">
        <v>0.1</v>
      </c>
      <c r="H68" s="196" t="s">
        <v>1722</v>
      </c>
    </row>
    <row r="69" spans="1:9" x14ac:dyDescent="0.2">
      <c r="A69" s="43">
        <v>1247</v>
      </c>
      <c r="B69" s="41" t="s">
        <v>173</v>
      </c>
      <c r="C69" s="44">
        <v>0</v>
      </c>
      <c r="D69" s="44">
        <v>0</v>
      </c>
      <c r="E69" s="44">
        <v>0</v>
      </c>
      <c r="H69" s="196"/>
    </row>
    <row r="70" spans="1:9" x14ac:dyDescent="0.2">
      <c r="A70" s="43">
        <v>1248</v>
      </c>
      <c r="B70" s="41" t="s">
        <v>174</v>
      </c>
      <c r="C70" s="44">
        <v>0</v>
      </c>
      <c r="D70" s="44">
        <v>0</v>
      </c>
      <c r="E70" s="44">
        <v>0</v>
      </c>
    </row>
    <row r="72" spans="1:9" x14ac:dyDescent="0.2">
      <c r="A72" s="40" t="s">
        <v>175</v>
      </c>
      <c r="B72" s="40"/>
      <c r="C72" s="40"/>
      <c r="D72" s="40"/>
      <c r="E72" s="40"/>
      <c r="F72" s="40"/>
      <c r="G72" s="40"/>
      <c r="H72" s="40"/>
    </row>
    <row r="73" spans="1:9" x14ac:dyDescent="0.2">
      <c r="A73" s="42" t="s">
        <v>105</v>
      </c>
      <c r="B73" s="42" t="s">
        <v>106</v>
      </c>
      <c r="C73" s="42" t="s">
        <v>107</v>
      </c>
      <c r="D73" s="42" t="s">
        <v>176</v>
      </c>
      <c r="E73" s="42" t="s">
        <v>177</v>
      </c>
      <c r="F73" s="42" t="s">
        <v>144</v>
      </c>
      <c r="G73" s="42" t="s">
        <v>156</v>
      </c>
      <c r="H73" s="42" t="s">
        <v>157</v>
      </c>
    </row>
    <row r="74" spans="1:9" x14ac:dyDescent="0.2">
      <c r="A74" s="43">
        <v>1250</v>
      </c>
      <c r="B74" s="41" t="s">
        <v>178</v>
      </c>
      <c r="C74" s="44">
        <v>1492363.5</v>
      </c>
      <c r="D74" s="44">
        <v>216710.63</v>
      </c>
      <c r="E74" s="44">
        <v>-1400471.06</v>
      </c>
    </row>
    <row r="75" spans="1:9" x14ac:dyDescent="0.2">
      <c r="A75" s="43">
        <v>1251</v>
      </c>
      <c r="B75" s="41" t="s">
        <v>179</v>
      </c>
      <c r="C75" s="44">
        <v>46866.8</v>
      </c>
      <c r="D75" s="44">
        <v>0</v>
      </c>
      <c r="E75" s="44">
        <v>-46866.8</v>
      </c>
      <c r="F75" s="41" t="s">
        <v>1723</v>
      </c>
    </row>
    <row r="76" spans="1:9" x14ac:dyDescent="0.2">
      <c r="A76" s="43">
        <v>1252</v>
      </c>
      <c r="B76" s="41" t="s">
        <v>180</v>
      </c>
      <c r="C76" s="44">
        <v>0</v>
      </c>
      <c r="D76" s="44">
        <v>0</v>
      </c>
      <c r="E76" s="44">
        <v>0</v>
      </c>
    </row>
    <row r="77" spans="1:9" x14ac:dyDescent="0.2">
      <c r="A77" s="43">
        <v>1253</v>
      </c>
      <c r="B77" s="41" t="s">
        <v>181</v>
      </c>
      <c r="C77" s="44">
        <v>0</v>
      </c>
      <c r="D77" s="44">
        <v>0</v>
      </c>
      <c r="E77" s="44">
        <v>0</v>
      </c>
    </row>
    <row r="78" spans="1:9" x14ac:dyDescent="0.2">
      <c r="A78" s="43">
        <v>1254</v>
      </c>
      <c r="B78" s="41" t="s">
        <v>182</v>
      </c>
      <c r="C78" s="44">
        <v>1445496.7</v>
      </c>
      <c r="D78" s="44">
        <v>216710.63</v>
      </c>
      <c r="E78" s="44">
        <v>-1353604.26</v>
      </c>
      <c r="F78" s="41" t="s">
        <v>1724</v>
      </c>
      <c r="G78" s="41" t="s">
        <v>1718</v>
      </c>
      <c r="H78" s="41" t="s">
        <v>1718</v>
      </c>
      <c r="I78" s="41" t="s">
        <v>1725</v>
      </c>
    </row>
    <row r="79" spans="1:9" x14ac:dyDescent="0.2">
      <c r="A79" s="43">
        <v>1259</v>
      </c>
      <c r="B79" s="41" t="s">
        <v>183</v>
      </c>
      <c r="C79" s="44">
        <v>0</v>
      </c>
      <c r="D79" s="44">
        <v>0</v>
      </c>
      <c r="E79" s="44">
        <v>0</v>
      </c>
    </row>
    <row r="80" spans="1:9" x14ac:dyDescent="0.2">
      <c r="A80" s="43">
        <v>1270</v>
      </c>
      <c r="B80" s="41" t="s">
        <v>184</v>
      </c>
      <c r="C80" s="44">
        <v>0</v>
      </c>
      <c r="D80" s="44">
        <v>0</v>
      </c>
      <c r="E80" s="44">
        <v>0</v>
      </c>
    </row>
    <row r="81" spans="1:8" x14ac:dyDescent="0.2">
      <c r="A81" s="43">
        <v>1271</v>
      </c>
      <c r="B81" s="41" t="s">
        <v>185</v>
      </c>
      <c r="C81" s="44">
        <v>0</v>
      </c>
      <c r="D81" s="44">
        <v>0</v>
      </c>
      <c r="E81" s="44">
        <v>0</v>
      </c>
    </row>
    <row r="82" spans="1:8" x14ac:dyDescent="0.2">
      <c r="A82" s="43">
        <v>1272</v>
      </c>
      <c r="B82" s="41" t="s">
        <v>186</v>
      </c>
      <c r="C82" s="44">
        <v>0</v>
      </c>
      <c r="D82" s="44">
        <v>0</v>
      </c>
      <c r="E82" s="44">
        <v>0</v>
      </c>
    </row>
    <row r="83" spans="1:8" x14ac:dyDescent="0.2">
      <c r="A83" s="43">
        <v>1273</v>
      </c>
      <c r="B83" s="41" t="s">
        <v>187</v>
      </c>
      <c r="C83" s="44">
        <v>0</v>
      </c>
      <c r="D83" s="44">
        <v>0</v>
      </c>
      <c r="E83" s="44">
        <v>0</v>
      </c>
    </row>
    <row r="84" spans="1:8" x14ac:dyDescent="0.2">
      <c r="A84" s="43">
        <v>1274</v>
      </c>
      <c r="B84" s="41" t="s">
        <v>188</v>
      </c>
      <c r="C84" s="44">
        <v>0</v>
      </c>
      <c r="D84" s="44">
        <v>0</v>
      </c>
      <c r="E84" s="44">
        <v>0</v>
      </c>
    </row>
    <row r="85" spans="1:8" x14ac:dyDescent="0.2">
      <c r="A85" s="43">
        <v>1275</v>
      </c>
      <c r="B85" s="41" t="s">
        <v>189</v>
      </c>
      <c r="C85" s="44">
        <v>0</v>
      </c>
      <c r="D85" s="44">
        <v>0</v>
      </c>
      <c r="E85" s="44">
        <v>0</v>
      </c>
    </row>
    <row r="86" spans="1:8" x14ac:dyDescent="0.2">
      <c r="A86" s="43">
        <v>1279</v>
      </c>
      <c r="B86" s="41" t="s">
        <v>190</v>
      </c>
      <c r="C86" s="44">
        <v>0</v>
      </c>
      <c r="D86" s="44">
        <v>0</v>
      </c>
      <c r="E86" s="44">
        <v>0</v>
      </c>
    </row>
    <row r="88" spans="1:8" x14ac:dyDescent="0.2">
      <c r="A88" s="40" t="s">
        <v>191</v>
      </c>
      <c r="B88" s="40"/>
      <c r="C88" s="40"/>
      <c r="D88" s="40"/>
      <c r="E88" s="40"/>
      <c r="F88" s="40"/>
      <c r="G88" s="40"/>
      <c r="H88" s="40"/>
    </row>
    <row r="89" spans="1:8" x14ac:dyDescent="0.2">
      <c r="A89" s="42" t="s">
        <v>105</v>
      </c>
      <c r="B89" s="42" t="s">
        <v>106</v>
      </c>
      <c r="C89" s="42" t="s">
        <v>107</v>
      </c>
      <c r="D89" s="42" t="s">
        <v>192</v>
      </c>
      <c r="E89" s="42"/>
      <c r="F89" s="42"/>
      <c r="G89" s="42"/>
      <c r="H89" s="42"/>
    </row>
    <row r="90" spans="1:8" x14ac:dyDescent="0.2">
      <c r="A90" s="43">
        <v>1160</v>
      </c>
      <c r="B90" s="41" t="s">
        <v>193</v>
      </c>
      <c r="C90" s="44">
        <v>-1650088.71</v>
      </c>
    </row>
    <row r="91" spans="1:8" ht="101.25" x14ac:dyDescent="0.2">
      <c r="A91" s="43">
        <v>1161</v>
      </c>
      <c r="B91" s="41" t="s">
        <v>194</v>
      </c>
      <c r="C91" s="44">
        <v>-1650088.71</v>
      </c>
      <c r="D91" s="196" t="s">
        <v>1726</v>
      </c>
    </row>
    <row r="92" spans="1:8" x14ac:dyDescent="0.2">
      <c r="A92" s="43">
        <v>1162</v>
      </c>
      <c r="B92" s="41" t="s">
        <v>195</v>
      </c>
      <c r="C92" s="44">
        <v>0</v>
      </c>
    </row>
    <row r="94" spans="1:8" x14ac:dyDescent="0.2">
      <c r="A94" s="40" t="s">
        <v>196</v>
      </c>
      <c r="B94" s="40"/>
      <c r="C94" s="40"/>
      <c r="D94" s="40"/>
      <c r="E94" s="40"/>
      <c r="F94" s="40"/>
      <c r="G94" s="40"/>
      <c r="H94" s="40"/>
    </row>
    <row r="95" spans="1:8" x14ac:dyDescent="0.2">
      <c r="A95" s="42" t="s">
        <v>105</v>
      </c>
      <c r="B95" s="42" t="s">
        <v>106</v>
      </c>
      <c r="C95" s="42" t="s">
        <v>107</v>
      </c>
      <c r="D95" s="42" t="s">
        <v>122</v>
      </c>
      <c r="E95" s="42"/>
      <c r="F95" s="42"/>
      <c r="G95" s="42"/>
      <c r="H95" s="42"/>
    </row>
    <row r="96" spans="1:8" x14ac:dyDescent="0.2">
      <c r="A96" s="43">
        <v>1290</v>
      </c>
      <c r="B96" s="41" t="s">
        <v>197</v>
      </c>
      <c r="C96" s="44">
        <v>0</v>
      </c>
    </row>
    <row r="97" spans="1:8" x14ac:dyDescent="0.2">
      <c r="A97" s="43">
        <v>1291</v>
      </c>
      <c r="B97" s="41" t="s">
        <v>198</v>
      </c>
      <c r="C97" s="44">
        <v>0</v>
      </c>
    </row>
    <row r="98" spans="1:8" x14ac:dyDescent="0.2">
      <c r="A98" s="43">
        <v>1292</v>
      </c>
      <c r="B98" s="41" t="s">
        <v>199</v>
      </c>
      <c r="C98" s="44">
        <v>0</v>
      </c>
    </row>
    <row r="99" spans="1:8" x14ac:dyDescent="0.2">
      <c r="A99" s="43">
        <v>1293</v>
      </c>
      <c r="B99" s="41" t="s">
        <v>200</v>
      </c>
      <c r="C99" s="44">
        <v>0</v>
      </c>
    </row>
    <row r="101" spans="1:8" x14ac:dyDescent="0.2">
      <c r="A101" s="40" t="s">
        <v>201</v>
      </c>
      <c r="B101" s="40"/>
      <c r="C101" s="40"/>
      <c r="D101" s="40"/>
      <c r="E101" s="40"/>
      <c r="F101" s="40"/>
      <c r="G101" s="40"/>
      <c r="H101" s="40"/>
    </row>
    <row r="102" spans="1:8" x14ac:dyDescent="0.2">
      <c r="A102" s="42" t="s">
        <v>105</v>
      </c>
      <c r="B102" s="42" t="s">
        <v>106</v>
      </c>
      <c r="C102" s="42" t="s">
        <v>107</v>
      </c>
      <c r="D102" s="42" t="s">
        <v>118</v>
      </c>
      <c r="E102" s="42" t="s">
        <v>119</v>
      </c>
      <c r="F102" s="42" t="s">
        <v>120</v>
      </c>
      <c r="G102" s="42" t="s">
        <v>202</v>
      </c>
      <c r="H102" s="42" t="s">
        <v>203</v>
      </c>
    </row>
    <row r="103" spans="1:8" x14ac:dyDescent="0.2">
      <c r="A103" s="43">
        <v>2110</v>
      </c>
      <c r="B103" s="41" t="s">
        <v>204</v>
      </c>
      <c r="C103" s="44">
        <v>8576647.8600000013</v>
      </c>
      <c r="D103" s="44">
        <v>4048361.22</v>
      </c>
      <c r="E103" s="44">
        <v>3367685.72</v>
      </c>
      <c r="F103" s="44">
        <v>0</v>
      </c>
      <c r="G103" s="44">
        <v>1160600.92</v>
      </c>
    </row>
    <row r="104" spans="1:8" x14ac:dyDescent="0.2">
      <c r="A104" s="43">
        <v>2111</v>
      </c>
      <c r="B104" s="41" t="s">
        <v>205</v>
      </c>
      <c r="C104" s="44">
        <v>0</v>
      </c>
      <c r="D104" s="44">
        <v>0</v>
      </c>
      <c r="E104" s="44">
        <v>0</v>
      </c>
      <c r="F104" s="44">
        <v>0</v>
      </c>
      <c r="G104" s="44">
        <v>0</v>
      </c>
    </row>
    <row r="105" spans="1:8" x14ac:dyDescent="0.2">
      <c r="A105" s="43">
        <v>2112</v>
      </c>
      <c r="B105" s="41" t="s">
        <v>206</v>
      </c>
      <c r="C105" s="44">
        <v>493221.49</v>
      </c>
      <c r="D105" s="44">
        <v>493221.49</v>
      </c>
      <c r="E105" s="44">
        <v>0</v>
      </c>
      <c r="F105" s="44">
        <v>0</v>
      </c>
      <c r="G105" s="44">
        <v>0</v>
      </c>
      <c r="H105" s="41" t="s">
        <v>1727</v>
      </c>
    </row>
    <row r="106" spans="1:8" x14ac:dyDescent="0.2">
      <c r="A106" s="43">
        <v>2113</v>
      </c>
      <c r="B106" s="41" t="s">
        <v>207</v>
      </c>
      <c r="C106" s="44">
        <v>4381133.4800000004</v>
      </c>
      <c r="D106" s="44">
        <v>728128.27000000025</v>
      </c>
      <c r="E106" s="44">
        <v>3367685.72</v>
      </c>
      <c r="F106" s="44">
        <v>0</v>
      </c>
      <c r="G106" s="44">
        <v>285319.49</v>
      </c>
      <c r="H106" s="41" t="s">
        <v>1727</v>
      </c>
    </row>
    <row r="107" spans="1:8" x14ac:dyDescent="0.2">
      <c r="A107" s="43">
        <v>2114</v>
      </c>
      <c r="B107" s="41" t="s">
        <v>208</v>
      </c>
      <c r="C107" s="44">
        <v>0</v>
      </c>
      <c r="D107" s="44">
        <v>0</v>
      </c>
      <c r="E107" s="44">
        <v>0</v>
      </c>
      <c r="F107" s="44">
        <v>0</v>
      </c>
      <c r="G107" s="44">
        <v>0</v>
      </c>
    </row>
    <row r="108" spans="1:8" x14ac:dyDescent="0.2">
      <c r="A108" s="43">
        <v>2115</v>
      </c>
      <c r="B108" s="41" t="s">
        <v>209</v>
      </c>
      <c r="C108" s="44">
        <v>0</v>
      </c>
      <c r="D108" s="44">
        <v>0</v>
      </c>
      <c r="E108" s="44">
        <v>0</v>
      </c>
      <c r="F108" s="44">
        <v>0</v>
      </c>
      <c r="G108" s="44">
        <v>0</v>
      </c>
    </row>
    <row r="109" spans="1:8" x14ac:dyDescent="0.2">
      <c r="A109" s="43">
        <v>2116</v>
      </c>
      <c r="B109" s="41" t="s">
        <v>210</v>
      </c>
      <c r="C109" s="44">
        <v>0</v>
      </c>
      <c r="D109" s="44">
        <v>0</v>
      </c>
      <c r="E109" s="44">
        <v>0</v>
      </c>
      <c r="F109" s="44">
        <v>0</v>
      </c>
      <c r="G109" s="44">
        <v>0</v>
      </c>
    </row>
    <row r="110" spans="1:8" x14ac:dyDescent="0.2">
      <c r="A110" s="43">
        <v>2117</v>
      </c>
      <c r="B110" s="41" t="s">
        <v>211</v>
      </c>
      <c r="C110" s="44">
        <v>2054142.61</v>
      </c>
      <c r="D110" s="44">
        <v>2054142.61</v>
      </c>
      <c r="E110" s="44">
        <v>0</v>
      </c>
      <c r="F110" s="44">
        <v>0</v>
      </c>
      <c r="G110" s="44">
        <v>0</v>
      </c>
      <c r="H110" s="41" t="s">
        <v>1727</v>
      </c>
    </row>
    <row r="111" spans="1:8" x14ac:dyDescent="0.2">
      <c r="A111" s="43">
        <v>2118</v>
      </c>
      <c r="B111" s="41" t="s">
        <v>212</v>
      </c>
      <c r="C111" s="44">
        <v>0</v>
      </c>
      <c r="D111" s="44">
        <v>0</v>
      </c>
      <c r="E111" s="44">
        <v>0</v>
      </c>
      <c r="F111" s="44">
        <v>0</v>
      </c>
      <c r="G111" s="44">
        <v>0</v>
      </c>
    </row>
    <row r="112" spans="1:8" x14ac:dyDescent="0.2">
      <c r="A112" s="43">
        <v>2119</v>
      </c>
      <c r="B112" s="41" t="s">
        <v>213</v>
      </c>
      <c r="C112" s="44">
        <v>1648150.28</v>
      </c>
      <c r="D112" s="44">
        <v>772868.85</v>
      </c>
      <c r="E112" s="44">
        <v>0</v>
      </c>
      <c r="F112" s="44">
        <v>0</v>
      </c>
      <c r="G112" s="44">
        <v>875281.43</v>
      </c>
      <c r="H112" s="41" t="s">
        <v>1727</v>
      </c>
    </row>
    <row r="113" spans="1:8" x14ac:dyDescent="0.2">
      <c r="A113" s="43">
        <v>2120</v>
      </c>
      <c r="B113" s="41" t="s">
        <v>214</v>
      </c>
      <c r="C113" s="44">
        <v>0</v>
      </c>
      <c r="D113" s="44">
        <v>0</v>
      </c>
      <c r="E113" s="44">
        <v>0</v>
      </c>
      <c r="F113" s="44">
        <v>0</v>
      </c>
      <c r="G113" s="44">
        <v>0</v>
      </c>
    </row>
    <row r="114" spans="1:8" x14ac:dyDescent="0.2">
      <c r="A114" s="43">
        <v>2121</v>
      </c>
      <c r="B114" s="41" t="s">
        <v>215</v>
      </c>
      <c r="C114" s="44">
        <v>0</v>
      </c>
      <c r="D114" s="44">
        <v>0</v>
      </c>
      <c r="E114" s="44">
        <v>0</v>
      </c>
      <c r="F114" s="44">
        <v>0</v>
      </c>
      <c r="G114" s="44">
        <v>0</v>
      </c>
    </row>
    <row r="115" spans="1:8" x14ac:dyDescent="0.2">
      <c r="A115" s="43">
        <v>2122</v>
      </c>
      <c r="B115" s="41" t="s">
        <v>216</v>
      </c>
      <c r="C115" s="44">
        <v>0</v>
      </c>
      <c r="D115" s="44">
        <v>0</v>
      </c>
      <c r="E115" s="44">
        <v>0</v>
      </c>
      <c r="F115" s="44">
        <v>0</v>
      </c>
      <c r="G115" s="44">
        <v>0</v>
      </c>
    </row>
    <row r="116" spans="1:8" x14ac:dyDescent="0.2">
      <c r="A116" s="43">
        <v>2129</v>
      </c>
      <c r="B116" s="41" t="s">
        <v>217</v>
      </c>
      <c r="C116" s="44">
        <v>0</v>
      </c>
      <c r="D116" s="44">
        <v>0</v>
      </c>
      <c r="E116" s="44">
        <v>0</v>
      </c>
      <c r="F116" s="44">
        <v>0</v>
      </c>
      <c r="G116" s="44">
        <v>0</v>
      </c>
    </row>
    <row r="118" spans="1:8" x14ac:dyDescent="0.2">
      <c r="A118" s="40" t="s">
        <v>218</v>
      </c>
      <c r="B118" s="40"/>
      <c r="C118" s="40"/>
      <c r="D118" s="40"/>
      <c r="E118" s="40"/>
      <c r="F118" s="40"/>
      <c r="G118" s="40"/>
      <c r="H118" s="40"/>
    </row>
    <row r="119" spans="1:8" x14ac:dyDescent="0.2">
      <c r="A119" s="42" t="s">
        <v>105</v>
      </c>
      <c r="B119" s="42" t="s">
        <v>106</v>
      </c>
      <c r="C119" s="42" t="s">
        <v>107</v>
      </c>
      <c r="D119" s="42" t="s">
        <v>219</v>
      </c>
      <c r="E119" s="42" t="s">
        <v>122</v>
      </c>
      <c r="F119" s="42"/>
      <c r="G119" s="42"/>
      <c r="H119" s="42"/>
    </row>
    <row r="120" spans="1:8" x14ac:dyDescent="0.2">
      <c r="A120" s="43">
        <v>2160</v>
      </c>
      <c r="B120" s="41" t="s">
        <v>220</v>
      </c>
      <c r="C120" s="44">
        <v>22606270.109999999</v>
      </c>
    </row>
    <row r="121" spans="1:8" x14ac:dyDescent="0.2">
      <c r="A121" s="43">
        <v>2161</v>
      </c>
      <c r="B121" s="41" t="s">
        <v>221</v>
      </c>
      <c r="C121" s="44">
        <v>0</v>
      </c>
    </row>
    <row r="122" spans="1:8" ht="78.75" x14ac:dyDescent="0.2">
      <c r="A122" s="43">
        <v>2162</v>
      </c>
      <c r="B122" s="41" t="s">
        <v>222</v>
      </c>
      <c r="C122" s="44">
        <v>22606270.109999999</v>
      </c>
      <c r="D122" s="41" t="s">
        <v>1728</v>
      </c>
      <c r="E122" s="196" t="s">
        <v>1729</v>
      </c>
    </row>
    <row r="123" spans="1:8" x14ac:dyDescent="0.2">
      <c r="A123" s="43">
        <v>2163</v>
      </c>
      <c r="B123" s="41" t="s">
        <v>223</v>
      </c>
      <c r="C123" s="44">
        <v>0</v>
      </c>
    </row>
    <row r="124" spans="1:8" x14ac:dyDescent="0.2">
      <c r="A124" s="43">
        <v>2164</v>
      </c>
      <c r="B124" s="41" t="s">
        <v>224</v>
      </c>
      <c r="C124" s="44">
        <v>0</v>
      </c>
    </row>
    <row r="125" spans="1:8" x14ac:dyDescent="0.2">
      <c r="A125" s="43">
        <v>2165</v>
      </c>
      <c r="B125" s="41" t="s">
        <v>225</v>
      </c>
      <c r="C125" s="44">
        <v>0</v>
      </c>
    </row>
    <row r="126" spans="1:8" x14ac:dyDescent="0.2">
      <c r="A126" s="43">
        <v>2166</v>
      </c>
      <c r="B126" s="41" t="s">
        <v>226</v>
      </c>
      <c r="C126" s="44">
        <v>0</v>
      </c>
    </row>
    <row r="127" spans="1:8" x14ac:dyDescent="0.2">
      <c r="A127" s="43">
        <v>2250</v>
      </c>
      <c r="B127" s="41" t="s">
        <v>227</v>
      </c>
      <c r="C127" s="44">
        <v>0</v>
      </c>
    </row>
    <row r="128" spans="1:8" x14ac:dyDescent="0.2">
      <c r="A128" s="43">
        <v>2251</v>
      </c>
      <c r="B128" s="41" t="s">
        <v>228</v>
      </c>
      <c r="C128" s="44">
        <v>0</v>
      </c>
    </row>
    <row r="129" spans="1:8" x14ac:dyDescent="0.2">
      <c r="A129" s="43">
        <v>2252</v>
      </c>
      <c r="B129" s="41" t="s">
        <v>229</v>
      </c>
      <c r="C129" s="44">
        <v>0</v>
      </c>
    </row>
    <row r="130" spans="1:8" x14ac:dyDescent="0.2">
      <c r="A130" s="43">
        <v>2253</v>
      </c>
      <c r="B130" s="41" t="s">
        <v>230</v>
      </c>
      <c r="C130" s="44">
        <v>0</v>
      </c>
    </row>
    <row r="131" spans="1:8" x14ac:dyDescent="0.2">
      <c r="A131" s="43">
        <v>2254</v>
      </c>
      <c r="B131" s="41" t="s">
        <v>231</v>
      </c>
      <c r="C131" s="44">
        <v>0</v>
      </c>
    </row>
    <row r="132" spans="1:8" x14ac:dyDescent="0.2">
      <c r="A132" s="43">
        <v>2255</v>
      </c>
      <c r="B132" s="41" t="s">
        <v>232</v>
      </c>
      <c r="C132" s="44">
        <v>0</v>
      </c>
    </row>
    <row r="133" spans="1:8" x14ac:dyDescent="0.2">
      <c r="A133" s="43">
        <v>2256</v>
      </c>
      <c r="B133" s="41" t="s">
        <v>233</v>
      </c>
      <c r="C133" s="44">
        <v>0</v>
      </c>
    </row>
    <row r="135" spans="1:8" x14ac:dyDescent="0.2">
      <c r="A135" s="40" t="s">
        <v>234</v>
      </c>
      <c r="B135" s="40"/>
      <c r="C135" s="40"/>
      <c r="D135" s="40"/>
      <c r="E135" s="40"/>
      <c r="F135" s="40"/>
      <c r="G135" s="40"/>
      <c r="H135" s="40"/>
    </row>
    <row r="136" spans="1:8" x14ac:dyDescent="0.2">
      <c r="A136" s="47" t="s">
        <v>105</v>
      </c>
      <c r="B136" s="47" t="s">
        <v>106</v>
      </c>
      <c r="C136" s="47" t="s">
        <v>107</v>
      </c>
      <c r="D136" s="47" t="s">
        <v>219</v>
      </c>
      <c r="E136" s="47" t="s">
        <v>122</v>
      </c>
      <c r="F136" s="47"/>
      <c r="G136" s="47"/>
      <c r="H136" s="47"/>
    </row>
    <row r="137" spans="1:8" x14ac:dyDescent="0.2">
      <c r="A137" s="43">
        <v>2159</v>
      </c>
      <c r="B137" s="41" t="s">
        <v>235</v>
      </c>
      <c r="C137" s="44">
        <v>0</v>
      </c>
    </row>
    <row r="138" spans="1:8" x14ac:dyDescent="0.2">
      <c r="A138" s="43">
        <v>2199</v>
      </c>
      <c r="B138" s="41" t="s">
        <v>236</v>
      </c>
      <c r="C138" s="44">
        <v>0</v>
      </c>
    </row>
    <row r="139" spans="1:8" x14ac:dyDescent="0.2">
      <c r="A139" s="43">
        <v>2240</v>
      </c>
      <c r="B139" s="41" t="s">
        <v>237</v>
      </c>
      <c r="C139" s="44">
        <v>0</v>
      </c>
    </row>
    <row r="140" spans="1:8" x14ac:dyDescent="0.2">
      <c r="A140" s="43">
        <v>2241</v>
      </c>
      <c r="B140" s="41" t="s">
        <v>238</v>
      </c>
      <c r="C140" s="44">
        <v>0</v>
      </c>
    </row>
    <row r="141" spans="1:8" x14ac:dyDescent="0.2">
      <c r="A141" s="43">
        <v>2242</v>
      </c>
      <c r="B141" s="41" t="s">
        <v>239</v>
      </c>
      <c r="C141" s="44">
        <v>0</v>
      </c>
    </row>
    <row r="142" spans="1:8" x14ac:dyDescent="0.2">
      <c r="A142" s="43">
        <v>2249</v>
      </c>
      <c r="B142" s="41" t="s">
        <v>240</v>
      </c>
      <c r="C142" s="44">
        <v>0</v>
      </c>
    </row>
  </sheetData>
  <mergeCells count="3">
    <mergeCell ref="A1:F1"/>
    <mergeCell ref="A2:F2"/>
    <mergeCell ref="A3:F3"/>
  </mergeCells>
  <pageMargins left="0.7" right="0.7" top="0.75" bottom="0.75" header="0.3" footer="0.3"/>
  <pageSetup paperSize="9" scale="64" fitToHeight="0"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16384" width="9.140625" style="41"/>
  </cols>
  <sheetData>
    <row r="1" spans="1:5" s="48" customFormat="1" x14ac:dyDescent="0.25">
      <c r="A1" s="809" t="s">
        <v>1730</v>
      </c>
      <c r="B1" s="809"/>
      <c r="C1" s="809"/>
      <c r="D1" s="36" t="s">
        <v>98</v>
      </c>
      <c r="E1" s="37">
        <v>2020</v>
      </c>
    </row>
    <row r="2" spans="1:5" s="38" customFormat="1" x14ac:dyDescent="0.25">
      <c r="A2" s="809" t="s">
        <v>242</v>
      </c>
      <c r="B2" s="809"/>
      <c r="C2" s="809"/>
      <c r="D2" s="36" t="s">
        <v>100</v>
      </c>
      <c r="E2" s="37" t="s">
        <v>441</v>
      </c>
    </row>
    <row r="3" spans="1:5" s="38" customFormat="1" x14ac:dyDescent="0.25">
      <c r="A3" s="809" t="s">
        <v>1731</v>
      </c>
      <c r="B3" s="809"/>
      <c r="C3" s="809"/>
      <c r="D3" s="36" t="s">
        <v>102</v>
      </c>
      <c r="E3" s="37">
        <v>4</v>
      </c>
    </row>
    <row r="4" spans="1:5" x14ac:dyDescent="0.2">
      <c r="A4" s="39" t="s">
        <v>103</v>
      </c>
      <c r="B4" s="40"/>
      <c r="C4" s="40"/>
      <c r="D4" s="40"/>
      <c r="E4" s="40"/>
    </row>
    <row r="6" spans="1:5" x14ac:dyDescent="0.2">
      <c r="A6" s="49" t="s">
        <v>243</v>
      </c>
      <c r="B6" s="49"/>
      <c r="C6" s="49"/>
      <c r="D6" s="49"/>
      <c r="E6" s="49"/>
    </row>
    <row r="7" spans="1:5" x14ac:dyDescent="0.2">
      <c r="A7" s="50" t="s">
        <v>105</v>
      </c>
      <c r="B7" s="50" t="s">
        <v>106</v>
      </c>
      <c r="C7" s="50" t="s">
        <v>107</v>
      </c>
      <c r="D7" s="50" t="s">
        <v>244</v>
      </c>
      <c r="E7" s="50"/>
    </row>
    <row r="8" spans="1:5" x14ac:dyDescent="0.2">
      <c r="A8" s="51">
        <v>4100</v>
      </c>
      <c r="B8" s="52" t="s">
        <v>245</v>
      </c>
      <c r="C8" s="53">
        <v>23710938.84</v>
      </c>
      <c r="D8" s="52"/>
      <c r="E8" s="54"/>
    </row>
    <row r="9" spans="1:5" x14ac:dyDescent="0.2">
      <c r="A9" s="51">
        <v>4110</v>
      </c>
      <c r="B9" s="52" t="s">
        <v>246</v>
      </c>
      <c r="C9" s="53">
        <v>0</v>
      </c>
      <c r="D9" s="52"/>
      <c r="E9" s="54"/>
    </row>
    <row r="10" spans="1:5" x14ac:dyDescent="0.2">
      <c r="A10" s="51">
        <v>4111</v>
      </c>
      <c r="B10" s="52" t="s">
        <v>247</v>
      </c>
      <c r="C10" s="53">
        <v>0</v>
      </c>
      <c r="D10" s="52"/>
      <c r="E10" s="54"/>
    </row>
    <row r="11" spans="1:5" x14ac:dyDescent="0.2">
      <c r="A11" s="51">
        <v>4112</v>
      </c>
      <c r="B11" s="52" t="s">
        <v>248</v>
      </c>
      <c r="C11" s="53">
        <v>0</v>
      </c>
      <c r="D11" s="52"/>
      <c r="E11" s="54"/>
    </row>
    <row r="12" spans="1:5" x14ac:dyDescent="0.2">
      <c r="A12" s="51">
        <v>4113</v>
      </c>
      <c r="B12" s="52" t="s">
        <v>249</v>
      </c>
      <c r="C12" s="53">
        <v>0</v>
      </c>
      <c r="D12" s="52"/>
      <c r="E12" s="54"/>
    </row>
    <row r="13" spans="1:5" x14ac:dyDescent="0.2">
      <c r="A13" s="51">
        <v>4114</v>
      </c>
      <c r="B13" s="52" t="s">
        <v>250</v>
      </c>
      <c r="C13" s="53">
        <v>0</v>
      </c>
      <c r="D13" s="52"/>
      <c r="E13" s="54"/>
    </row>
    <row r="14" spans="1:5" x14ac:dyDescent="0.2">
      <c r="A14" s="51">
        <v>4115</v>
      </c>
      <c r="B14" s="52" t="s">
        <v>251</v>
      </c>
      <c r="C14" s="53">
        <v>0</v>
      </c>
      <c r="D14" s="52"/>
      <c r="E14" s="54"/>
    </row>
    <row r="15" spans="1:5" x14ac:dyDescent="0.2">
      <c r="A15" s="51">
        <v>4116</v>
      </c>
      <c r="B15" s="52" t="s">
        <v>252</v>
      </c>
      <c r="C15" s="53">
        <v>0</v>
      </c>
      <c r="D15" s="52"/>
      <c r="E15" s="54"/>
    </row>
    <row r="16" spans="1:5" x14ac:dyDescent="0.2">
      <c r="A16" s="51">
        <v>4117</v>
      </c>
      <c r="B16" s="52" t="s">
        <v>253</v>
      </c>
      <c r="C16" s="53">
        <v>0</v>
      </c>
      <c r="D16" s="52"/>
      <c r="E16" s="54"/>
    </row>
    <row r="17" spans="1:5" ht="22.5" x14ac:dyDescent="0.2">
      <c r="A17" s="51">
        <v>4118</v>
      </c>
      <c r="B17" s="55" t="s">
        <v>254</v>
      </c>
      <c r="C17" s="53">
        <v>0</v>
      </c>
      <c r="D17" s="52"/>
      <c r="E17" s="54"/>
    </row>
    <row r="18" spans="1:5" x14ac:dyDescent="0.2">
      <c r="A18" s="51">
        <v>4119</v>
      </c>
      <c r="B18" s="52" t="s">
        <v>255</v>
      </c>
      <c r="C18" s="53">
        <v>0</v>
      </c>
      <c r="D18" s="52"/>
      <c r="E18" s="54"/>
    </row>
    <row r="19" spans="1:5" x14ac:dyDescent="0.2">
      <c r="A19" s="51">
        <v>4120</v>
      </c>
      <c r="B19" s="52" t="s">
        <v>256</v>
      </c>
      <c r="C19" s="53">
        <v>0</v>
      </c>
      <c r="D19" s="52"/>
      <c r="E19" s="54"/>
    </row>
    <row r="20" spans="1:5" x14ac:dyDescent="0.2">
      <c r="A20" s="51">
        <v>4121</v>
      </c>
      <c r="B20" s="52" t="s">
        <v>257</v>
      </c>
      <c r="C20" s="53">
        <v>0</v>
      </c>
      <c r="D20" s="52"/>
      <c r="E20" s="54"/>
    </row>
    <row r="21" spans="1:5" x14ac:dyDescent="0.2">
      <c r="A21" s="51">
        <v>4122</v>
      </c>
      <c r="B21" s="52" t="s">
        <v>258</v>
      </c>
      <c r="C21" s="53">
        <v>0</v>
      </c>
      <c r="D21" s="52"/>
      <c r="E21" s="54"/>
    </row>
    <row r="22" spans="1:5" x14ac:dyDescent="0.2">
      <c r="A22" s="51">
        <v>4123</v>
      </c>
      <c r="B22" s="52" t="s">
        <v>259</v>
      </c>
      <c r="C22" s="53">
        <v>0</v>
      </c>
      <c r="D22" s="52"/>
      <c r="E22" s="54"/>
    </row>
    <row r="23" spans="1:5" x14ac:dyDescent="0.2">
      <c r="A23" s="51">
        <v>4124</v>
      </c>
      <c r="B23" s="52" t="s">
        <v>260</v>
      </c>
      <c r="C23" s="53">
        <v>0</v>
      </c>
      <c r="D23" s="52"/>
      <c r="E23" s="54"/>
    </row>
    <row r="24" spans="1:5" x14ac:dyDescent="0.2">
      <c r="A24" s="51">
        <v>4129</v>
      </c>
      <c r="B24" s="52" t="s">
        <v>261</v>
      </c>
      <c r="C24" s="53">
        <v>0</v>
      </c>
      <c r="D24" s="52"/>
      <c r="E24" s="54"/>
    </row>
    <row r="25" spans="1:5" x14ac:dyDescent="0.2">
      <c r="A25" s="51">
        <v>4130</v>
      </c>
      <c r="B25" s="52" t="s">
        <v>262</v>
      </c>
      <c r="C25" s="53">
        <v>0</v>
      </c>
      <c r="D25" s="52"/>
      <c r="E25" s="54"/>
    </row>
    <row r="26" spans="1:5" x14ac:dyDescent="0.2">
      <c r="A26" s="51">
        <v>4131</v>
      </c>
      <c r="B26" s="52" t="s">
        <v>263</v>
      </c>
      <c r="C26" s="53">
        <v>0</v>
      </c>
      <c r="D26" s="52"/>
      <c r="E26" s="54"/>
    </row>
    <row r="27" spans="1:5" ht="22.5" x14ac:dyDescent="0.2">
      <c r="A27" s="51">
        <v>4132</v>
      </c>
      <c r="B27" s="55" t="s">
        <v>264</v>
      </c>
      <c r="C27" s="53">
        <v>0</v>
      </c>
      <c r="D27" s="52"/>
      <c r="E27" s="54"/>
    </row>
    <row r="28" spans="1:5" x14ac:dyDescent="0.2">
      <c r="A28" s="51">
        <v>4140</v>
      </c>
      <c r="B28" s="52" t="s">
        <v>265</v>
      </c>
      <c r="C28" s="53">
        <v>0</v>
      </c>
      <c r="D28" s="52"/>
      <c r="E28" s="54"/>
    </row>
    <row r="29" spans="1:5" x14ac:dyDescent="0.2">
      <c r="A29" s="51">
        <v>4141</v>
      </c>
      <c r="B29" s="52" t="s">
        <v>266</v>
      </c>
      <c r="C29" s="53">
        <v>0</v>
      </c>
      <c r="D29" s="52"/>
      <c r="E29" s="54"/>
    </row>
    <row r="30" spans="1:5" x14ac:dyDescent="0.2">
      <c r="A30" s="51">
        <v>4143</v>
      </c>
      <c r="B30" s="52" t="s">
        <v>267</v>
      </c>
      <c r="C30" s="53">
        <v>0</v>
      </c>
      <c r="D30" s="52"/>
      <c r="E30" s="54"/>
    </row>
    <row r="31" spans="1:5" x14ac:dyDescent="0.2">
      <c r="A31" s="51">
        <v>4144</v>
      </c>
      <c r="B31" s="52" t="s">
        <v>268</v>
      </c>
      <c r="C31" s="53">
        <v>0</v>
      </c>
      <c r="D31" s="52"/>
      <c r="E31" s="54"/>
    </row>
    <row r="32" spans="1:5" ht="22.5" x14ac:dyDescent="0.2">
      <c r="A32" s="51">
        <v>4145</v>
      </c>
      <c r="B32" s="55" t="s">
        <v>269</v>
      </c>
      <c r="C32" s="53">
        <v>0</v>
      </c>
      <c r="D32" s="52"/>
      <c r="E32" s="54"/>
    </row>
    <row r="33" spans="1:5" x14ac:dyDescent="0.2">
      <c r="A33" s="51">
        <v>4149</v>
      </c>
      <c r="B33" s="52" t="s">
        <v>270</v>
      </c>
      <c r="C33" s="53">
        <v>0</v>
      </c>
      <c r="D33" s="52"/>
      <c r="E33" s="54"/>
    </row>
    <row r="34" spans="1:5" x14ac:dyDescent="0.2">
      <c r="A34" s="51">
        <v>4150</v>
      </c>
      <c r="B34" s="52" t="s">
        <v>271</v>
      </c>
      <c r="C34" s="53">
        <v>0</v>
      </c>
      <c r="D34" s="52"/>
      <c r="E34" s="54"/>
    </row>
    <row r="35" spans="1:5" x14ac:dyDescent="0.2">
      <c r="A35" s="51">
        <v>4151</v>
      </c>
      <c r="B35" s="52" t="s">
        <v>271</v>
      </c>
      <c r="C35" s="53">
        <v>0</v>
      </c>
      <c r="D35" s="52"/>
      <c r="E35" s="54"/>
    </row>
    <row r="36" spans="1:5" ht="22.5" x14ac:dyDescent="0.2">
      <c r="A36" s="51">
        <v>4154</v>
      </c>
      <c r="B36" s="55" t="s">
        <v>272</v>
      </c>
      <c r="C36" s="53">
        <v>0</v>
      </c>
      <c r="D36" s="52"/>
      <c r="E36" s="54"/>
    </row>
    <row r="37" spans="1:5" x14ac:dyDescent="0.2">
      <c r="A37" s="51">
        <v>4160</v>
      </c>
      <c r="B37" s="52" t="s">
        <v>273</v>
      </c>
      <c r="C37" s="53">
        <v>0</v>
      </c>
      <c r="D37" s="52"/>
      <c r="E37" s="54"/>
    </row>
    <row r="38" spans="1:5" x14ac:dyDescent="0.2">
      <c r="A38" s="51">
        <v>4161</v>
      </c>
      <c r="B38" s="52" t="s">
        <v>274</v>
      </c>
      <c r="C38" s="53">
        <v>0</v>
      </c>
      <c r="D38" s="52"/>
      <c r="E38" s="54"/>
    </row>
    <row r="39" spans="1:5" x14ac:dyDescent="0.2">
      <c r="A39" s="51">
        <v>4162</v>
      </c>
      <c r="B39" s="52" t="s">
        <v>275</v>
      </c>
      <c r="C39" s="53">
        <v>0</v>
      </c>
      <c r="D39" s="52"/>
      <c r="E39" s="54"/>
    </row>
    <row r="40" spans="1:5" x14ac:dyDescent="0.2">
      <c r="A40" s="51">
        <v>4163</v>
      </c>
      <c r="B40" s="52" t="s">
        <v>276</v>
      </c>
      <c r="C40" s="53">
        <v>0</v>
      </c>
      <c r="D40" s="52"/>
      <c r="E40" s="54"/>
    </row>
    <row r="41" spans="1:5" x14ac:dyDescent="0.2">
      <c r="A41" s="51">
        <v>4164</v>
      </c>
      <c r="B41" s="52" t="s">
        <v>277</v>
      </c>
      <c r="C41" s="53">
        <v>0</v>
      </c>
      <c r="D41" s="52"/>
      <c r="E41" s="54"/>
    </row>
    <row r="42" spans="1:5" x14ac:dyDescent="0.2">
      <c r="A42" s="51">
        <v>4165</v>
      </c>
      <c r="B42" s="52" t="s">
        <v>278</v>
      </c>
      <c r="C42" s="53">
        <v>0</v>
      </c>
      <c r="D42" s="52"/>
      <c r="E42" s="54"/>
    </row>
    <row r="43" spans="1:5" ht="22.5" x14ac:dyDescent="0.2">
      <c r="A43" s="51">
        <v>4166</v>
      </c>
      <c r="B43" s="55" t="s">
        <v>279</v>
      </c>
      <c r="C43" s="53">
        <v>0</v>
      </c>
      <c r="D43" s="52"/>
      <c r="E43" s="54"/>
    </row>
    <row r="44" spans="1:5" x14ac:dyDescent="0.2">
      <c r="A44" s="51">
        <v>4168</v>
      </c>
      <c r="B44" s="52" t="s">
        <v>280</v>
      </c>
      <c r="C44" s="53">
        <v>0</v>
      </c>
      <c r="D44" s="52"/>
      <c r="E44" s="54"/>
    </row>
    <row r="45" spans="1:5" x14ac:dyDescent="0.2">
      <c r="A45" s="51">
        <v>4169</v>
      </c>
      <c r="B45" s="52" t="s">
        <v>281</v>
      </c>
      <c r="C45" s="53">
        <v>0</v>
      </c>
      <c r="D45" s="52"/>
      <c r="E45" s="54"/>
    </row>
    <row r="46" spans="1:5" x14ac:dyDescent="0.2">
      <c r="A46" s="51">
        <v>4170</v>
      </c>
      <c r="B46" s="52" t="s">
        <v>282</v>
      </c>
      <c r="C46" s="53">
        <v>23710938.84</v>
      </c>
      <c r="D46" s="52"/>
      <c r="E46" s="54"/>
    </row>
    <row r="47" spans="1:5" x14ac:dyDescent="0.2">
      <c r="A47" s="51">
        <v>4171</v>
      </c>
      <c r="B47" s="52" t="s">
        <v>283</v>
      </c>
      <c r="C47" s="53">
        <v>0</v>
      </c>
      <c r="D47" s="52"/>
      <c r="E47" s="54"/>
    </row>
    <row r="48" spans="1:5" x14ac:dyDescent="0.2">
      <c r="A48" s="51">
        <v>4172</v>
      </c>
      <c r="B48" s="52" t="s">
        <v>284</v>
      </c>
      <c r="C48" s="53">
        <v>0</v>
      </c>
      <c r="D48" s="52"/>
      <c r="E48" s="54"/>
    </row>
    <row r="49" spans="1:5" ht="33.75" x14ac:dyDescent="0.2">
      <c r="A49" s="51">
        <v>4173</v>
      </c>
      <c r="B49" s="55" t="s">
        <v>285</v>
      </c>
      <c r="C49" s="53">
        <v>23710938.84</v>
      </c>
      <c r="D49" s="55" t="s">
        <v>1732</v>
      </c>
      <c r="E49" s="266"/>
    </row>
    <row r="50" spans="1:5" ht="22.5" x14ac:dyDescent="0.2">
      <c r="A50" s="51">
        <v>4174</v>
      </c>
      <c r="B50" s="55" t="s">
        <v>286</v>
      </c>
      <c r="C50" s="53">
        <v>0</v>
      </c>
      <c r="D50" s="52"/>
      <c r="E50" s="54"/>
    </row>
    <row r="51" spans="1:5" ht="22.5" x14ac:dyDescent="0.2">
      <c r="A51" s="51">
        <v>4175</v>
      </c>
      <c r="B51" s="55" t="s">
        <v>287</v>
      </c>
      <c r="C51" s="53">
        <v>0</v>
      </c>
      <c r="D51" s="52"/>
      <c r="E51" s="54"/>
    </row>
    <row r="52" spans="1:5" ht="22.5" x14ac:dyDescent="0.2">
      <c r="A52" s="51">
        <v>4176</v>
      </c>
      <c r="B52" s="55" t="s">
        <v>288</v>
      </c>
      <c r="C52" s="53">
        <v>0</v>
      </c>
      <c r="D52" s="52"/>
      <c r="E52" s="54"/>
    </row>
    <row r="53" spans="1:5" ht="22.5" x14ac:dyDescent="0.2">
      <c r="A53" s="51">
        <v>4177</v>
      </c>
      <c r="B53" s="55" t="s">
        <v>289</v>
      </c>
      <c r="C53" s="53">
        <v>0</v>
      </c>
      <c r="D53" s="52"/>
      <c r="E53" s="54"/>
    </row>
    <row r="54" spans="1:5" ht="22.5" x14ac:dyDescent="0.2">
      <c r="A54" s="51">
        <v>4178</v>
      </c>
      <c r="B54" s="55" t="s">
        <v>290</v>
      </c>
      <c r="C54" s="53">
        <v>0</v>
      </c>
      <c r="D54" s="52"/>
      <c r="E54" s="54"/>
    </row>
    <row r="55" spans="1:5" x14ac:dyDescent="0.2">
      <c r="A55" s="51"/>
      <c r="B55" s="55"/>
      <c r="C55" s="53"/>
      <c r="D55" s="52"/>
      <c r="E55" s="54"/>
    </row>
    <row r="56" spans="1:5" x14ac:dyDescent="0.2">
      <c r="A56" s="49" t="s">
        <v>291</v>
      </c>
      <c r="B56" s="49"/>
      <c r="C56" s="49"/>
      <c r="D56" s="49"/>
      <c r="E56" s="49"/>
    </row>
    <row r="57" spans="1:5" x14ac:dyDescent="0.2">
      <c r="A57" s="50" t="s">
        <v>105</v>
      </c>
      <c r="B57" s="50" t="s">
        <v>106</v>
      </c>
      <c r="C57" s="50" t="s">
        <v>107</v>
      </c>
      <c r="D57" s="50" t="s">
        <v>244</v>
      </c>
      <c r="E57" s="50"/>
    </row>
    <row r="58" spans="1:5" ht="33.75" x14ac:dyDescent="0.2">
      <c r="A58" s="51">
        <v>4200</v>
      </c>
      <c r="B58" s="55" t="s">
        <v>292</v>
      </c>
      <c r="C58" s="53">
        <v>63386550.960000001</v>
      </c>
      <c r="D58" s="52"/>
      <c r="E58" s="54"/>
    </row>
    <row r="59" spans="1:5" ht="22.5" x14ac:dyDescent="0.2">
      <c r="A59" s="51">
        <v>4210</v>
      </c>
      <c r="B59" s="55" t="s">
        <v>293</v>
      </c>
      <c r="C59" s="53">
        <v>0</v>
      </c>
      <c r="D59" s="52"/>
      <c r="E59" s="54"/>
    </row>
    <row r="60" spans="1:5" x14ac:dyDescent="0.2">
      <c r="A60" s="51">
        <v>4211</v>
      </c>
      <c r="B60" s="52" t="s">
        <v>294</v>
      </c>
      <c r="C60" s="53">
        <v>0</v>
      </c>
      <c r="D60" s="52"/>
      <c r="E60" s="54"/>
    </row>
    <row r="61" spans="1:5" x14ac:dyDescent="0.2">
      <c r="A61" s="51">
        <v>4212</v>
      </c>
      <c r="B61" s="52" t="s">
        <v>295</v>
      </c>
      <c r="C61" s="53">
        <v>0</v>
      </c>
      <c r="D61" s="52"/>
      <c r="E61" s="54"/>
    </row>
    <row r="62" spans="1:5" x14ac:dyDescent="0.2">
      <c r="A62" s="51">
        <v>4213</v>
      </c>
      <c r="B62" s="52" t="s">
        <v>296</v>
      </c>
      <c r="C62" s="53">
        <v>0</v>
      </c>
      <c r="D62" s="52"/>
      <c r="E62" s="54"/>
    </row>
    <row r="63" spans="1:5" x14ac:dyDescent="0.2">
      <c r="A63" s="51">
        <v>4214</v>
      </c>
      <c r="B63" s="52" t="s">
        <v>297</v>
      </c>
      <c r="C63" s="53">
        <v>0</v>
      </c>
      <c r="D63" s="52"/>
      <c r="E63" s="54"/>
    </row>
    <row r="64" spans="1:5" x14ac:dyDescent="0.2">
      <c r="A64" s="51">
        <v>4215</v>
      </c>
      <c r="B64" s="52" t="s">
        <v>298</v>
      </c>
      <c r="C64" s="53">
        <v>0</v>
      </c>
      <c r="D64" s="52"/>
      <c r="E64" s="54"/>
    </row>
    <row r="65" spans="1:5" x14ac:dyDescent="0.2">
      <c r="A65" s="51">
        <v>4220</v>
      </c>
      <c r="B65" s="52" t="s">
        <v>299</v>
      </c>
      <c r="C65" s="53">
        <v>63386550.960000001</v>
      </c>
      <c r="D65" s="52"/>
      <c r="E65" s="54"/>
    </row>
    <row r="66" spans="1:5" x14ac:dyDescent="0.2">
      <c r="A66" s="51">
        <v>4221</v>
      </c>
      <c r="B66" s="52" t="s">
        <v>300</v>
      </c>
      <c r="C66" s="53">
        <v>63386550.960000001</v>
      </c>
      <c r="D66" s="52" t="s">
        <v>1733</v>
      </c>
      <c r="E66" s="54"/>
    </row>
    <row r="67" spans="1:5" x14ac:dyDescent="0.2">
      <c r="A67" s="51">
        <v>4223</v>
      </c>
      <c r="B67" s="52" t="s">
        <v>301</v>
      </c>
      <c r="C67" s="53">
        <v>0</v>
      </c>
      <c r="D67" s="52"/>
      <c r="E67" s="54"/>
    </row>
    <row r="68" spans="1:5" x14ac:dyDescent="0.2">
      <c r="A68" s="51">
        <v>4225</v>
      </c>
      <c r="B68" s="52" t="s">
        <v>302</v>
      </c>
      <c r="C68" s="53">
        <v>0</v>
      </c>
      <c r="D68" s="52"/>
      <c r="E68" s="54"/>
    </row>
    <row r="69" spans="1:5" x14ac:dyDescent="0.2">
      <c r="A69" s="51">
        <v>4227</v>
      </c>
      <c r="B69" s="52" t="s">
        <v>303</v>
      </c>
      <c r="C69" s="53">
        <v>0</v>
      </c>
      <c r="D69" s="52"/>
      <c r="E69" s="54"/>
    </row>
    <row r="70" spans="1:5" x14ac:dyDescent="0.2">
      <c r="A70" s="54"/>
      <c r="B70" s="54"/>
      <c r="C70" s="54"/>
      <c r="D70" s="54"/>
      <c r="E70" s="54"/>
    </row>
    <row r="71" spans="1:5" x14ac:dyDescent="0.2">
      <c r="A71" s="49" t="s">
        <v>304</v>
      </c>
      <c r="B71" s="49"/>
      <c r="C71" s="49"/>
      <c r="D71" s="49"/>
      <c r="E71" s="49"/>
    </row>
    <row r="72" spans="1:5" x14ac:dyDescent="0.2">
      <c r="A72" s="50" t="s">
        <v>105</v>
      </c>
      <c r="B72" s="50" t="s">
        <v>106</v>
      </c>
      <c r="C72" s="50" t="s">
        <v>107</v>
      </c>
      <c r="D72" s="50" t="s">
        <v>219</v>
      </c>
      <c r="E72" s="50" t="s">
        <v>122</v>
      </c>
    </row>
    <row r="73" spans="1:5" x14ac:dyDescent="0.2">
      <c r="A73" s="56">
        <v>4300</v>
      </c>
      <c r="B73" s="52" t="s">
        <v>305</v>
      </c>
      <c r="C73" s="53">
        <v>16163233.690000001</v>
      </c>
      <c r="D73" s="52"/>
      <c r="E73" s="52"/>
    </row>
    <row r="74" spans="1:5" x14ac:dyDescent="0.2">
      <c r="A74" s="56">
        <v>4310</v>
      </c>
      <c r="B74" s="52" t="s">
        <v>306</v>
      </c>
      <c r="C74" s="53">
        <v>13484282.380000001</v>
      </c>
      <c r="D74" s="52"/>
      <c r="E74" s="52"/>
    </row>
    <row r="75" spans="1:5" ht="45" x14ac:dyDescent="0.2">
      <c r="A75" s="56">
        <v>4311</v>
      </c>
      <c r="B75" s="52" t="s">
        <v>307</v>
      </c>
      <c r="C75" s="53">
        <v>13484282.380000001</v>
      </c>
      <c r="D75" s="52" t="s">
        <v>1734</v>
      </c>
      <c r="E75" s="55" t="s">
        <v>1735</v>
      </c>
    </row>
    <row r="76" spans="1:5" x14ac:dyDescent="0.2">
      <c r="A76" s="56">
        <v>4319</v>
      </c>
      <c r="B76" s="52" t="s">
        <v>308</v>
      </c>
      <c r="C76" s="53">
        <v>0</v>
      </c>
      <c r="D76" s="52"/>
      <c r="E76" s="52"/>
    </row>
    <row r="77" spans="1:5" x14ac:dyDescent="0.2">
      <c r="A77" s="56">
        <v>4320</v>
      </c>
      <c r="B77" s="52" t="s">
        <v>309</v>
      </c>
      <c r="C77" s="53">
        <v>0</v>
      </c>
      <c r="D77" s="52"/>
      <c r="E77" s="52"/>
    </row>
    <row r="78" spans="1:5" x14ac:dyDescent="0.2">
      <c r="A78" s="56">
        <v>4321</v>
      </c>
      <c r="B78" s="52" t="s">
        <v>310</v>
      </c>
      <c r="C78" s="53">
        <v>0</v>
      </c>
      <c r="D78" s="52"/>
      <c r="E78" s="52"/>
    </row>
    <row r="79" spans="1:5" x14ac:dyDescent="0.2">
      <c r="A79" s="56">
        <v>4322</v>
      </c>
      <c r="B79" s="52" t="s">
        <v>311</v>
      </c>
      <c r="C79" s="53">
        <v>0</v>
      </c>
      <c r="D79" s="52"/>
      <c r="E79" s="52"/>
    </row>
    <row r="80" spans="1:5" x14ac:dyDescent="0.2">
      <c r="A80" s="56">
        <v>4323</v>
      </c>
      <c r="B80" s="52" t="s">
        <v>312</v>
      </c>
      <c r="C80" s="53">
        <v>0</v>
      </c>
      <c r="D80" s="52"/>
      <c r="E80" s="52"/>
    </row>
    <row r="81" spans="1:5" x14ac:dyDescent="0.2">
      <c r="A81" s="56">
        <v>4324</v>
      </c>
      <c r="B81" s="52" t="s">
        <v>313</v>
      </c>
      <c r="C81" s="53">
        <v>0</v>
      </c>
      <c r="D81" s="52"/>
      <c r="E81" s="52"/>
    </row>
    <row r="82" spans="1:5" x14ac:dyDescent="0.2">
      <c r="A82" s="56">
        <v>4325</v>
      </c>
      <c r="B82" s="52" t="s">
        <v>314</v>
      </c>
      <c r="C82" s="53">
        <v>0</v>
      </c>
      <c r="D82" s="52"/>
      <c r="E82" s="52"/>
    </row>
    <row r="83" spans="1:5" x14ac:dyDescent="0.2">
      <c r="A83" s="56">
        <v>4330</v>
      </c>
      <c r="B83" s="52" t="s">
        <v>315</v>
      </c>
      <c r="C83" s="53">
        <v>0</v>
      </c>
      <c r="D83" s="52"/>
      <c r="E83" s="52"/>
    </row>
    <row r="84" spans="1:5" x14ac:dyDescent="0.2">
      <c r="A84" s="56">
        <v>4331</v>
      </c>
      <c r="B84" s="52" t="s">
        <v>315</v>
      </c>
      <c r="C84" s="53">
        <v>0</v>
      </c>
      <c r="D84" s="52"/>
      <c r="E84" s="52"/>
    </row>
    <row r="85" spans="1:5" x14ac:dyDescent="0.2">
      <c r="A85" s="56">
        <v>4340</v>
      </c>
      <c r="B85" s="52" t="s">
        <v>316</v>
      </c>
      <c r="C85" s="53">
        <v>0</v>
      </c>
      <c r="D85" s="52"/>
      <c r="E85" s="52"/>
    </row>
    <row r="86" spans="1:5" x14ac:dyDescent="0.2">
      <c r="A86" s="56">
        <v>4341</v>
      </c>
      <c r="B86" s="52" t="s">
        <v>316</v>
      </c>
      <c r="C86" s="53">
        <v>0</v>
      </c>
      <c r="D86" s="52"/>
      <c r="E86" s="52"/>
    </row>
    <row r="87" spans="1:5" x14ac:dyDescent="0.2">
      <c r="A87" s="56">
        <v>4390</v>
      </c>
      <c r="B87" s="52" t="s">
        <v>317</v>
      </c>
      <c r="C87" s="53">
        <v>2678951.31</v>
      </c>
      <c r="D87" s="52"/>
      <c r="E87" s="52"/>
    </row>
    <row r="88" spans="1:5" x14ac:dyDescent="0.2">
      <c r="A88" s="56">
        <v>4392</v>
      </c>
      <c r="B88" s="52" t="s">
        <v>318</v>
      </c>
      <c r="C88" s="53">
        <v>0</v>
      </c>
      <c r="D88" s="52"/>
      <c r="E88" s="52"/>
    </row>
    <row r="89" spans="1:5" x14ac:dyDescent="0.2">
      <c r="A89" s="56">
        <v>4393</v>
      </c>
      <c r="B89" s="52" t="s">
        <v>319</v>
      </c>
      <c r="C89" s="53">
        <v>0</v>
      </c>
      <c r="D89" s="52"/>
      <c r="E89" s="52"/>
    </row>
    <row r="90" spans="1:5" x14ac:dyDescent="0.2">
      <c r="A90" s="56">
        <v>4394</v>
      </c>
      <c r="B90" s="52" t="s">
        <v>320</v>
      </c>
      <c r="C90" s="53">
        <v>0</v>
      </c>
      <c r="D90" s="52"/>
      <c r="E90" s="52"/>
    </row>
    <row r="91" spans="1:5" x14ac:dyDescent="0.2">
      <c r="A91" s="56">
        <v>4395</v>
      </c>
      <c r="B91" s="52" t="s">
        <v>321</v>
      </c>
      <c r="C91" s="53">
        <v>0</v>
      </c>
      <c r="D91" s="52"/>
      <c r="E91" s="52"/>
    </row>
    <row r="92" spans="1:5" x14ac:dyDescent="0.2">
      <c r="A92" s="56">
        <v>4396</v>
      </c>
      <c r="B92" s="52" t="s">
        <v>322</v>
      </c>
      <c r="C92" s="53">
        <v>0</v>
      </c>
      <c r="D92" s="52"/>
      <c r="E92" s="52"/>
    </row>
    <row r="93" spans="1:5" x14ac:dyDescent="0.2">
      <c r="A93" s="56">
        <v>4397</v>
      </c>
      <c r="B93" s="52" t="s">
        <v>323</v>
      </c>
      <c r="C93" s="53">
        <v>0</v>
      </c>
      <c r="D93" s="52"/>
      <c r="E93" s="52"/>
    </row>
    <row r="94" spans="1:5" ht="22.5" x14ac:dyDescent="0.2">
      <c r="A94" s="56">
        <v>4399</v>
      </c>
      <c r="B94" s="52" t="s">
        <v>317</v>
      </c>
      <c r="C94" s="53">
        <v>2678951.31</v>
      </c>
      <c r="D94" s="52" t="s">
        <v>1736</v>
      </c>
      <c r="E94" s="55" t="s">
        <v>1737</v>
      </c>
    </row>
    <row r="95" spans="1:5" x14ac:dyDescent="0.2">
      <c r="A95" s="54"/>
      <c r="B95" s="54"/>
      <c r="C95" s="54"/>
      <c r="D95" s="54"/>
      <c r="E95" s="54"/>
    </row>
    <row r="96" spans="1:5" x14ac:dyDescent="0.2">
      <c r="A96" s="49" t="s">
        <v>324</v>
      </c>
      <c r="B96" s="49"/>
      <c r="C96" s="49"/>
      <c r="D96" s="49"/>
      <c r="E96" s="49"/>
    </row>
    <row r="97" spans="1:5" x14ac:dyDescent="0.2">
      <c r="A97" s="50" t="s">
        <v>105</v>
      </c>
      <c r="B97" s="50" t="s">
        <v>106</v>
      </c>
      <c r="C97" s="50" t="s">
        <v>107</v>
      </c>
      <c r="D97" s="50" t="s">
        <v>325</v>
      </c>
      <c r="E97" s="50" t="s">
        <v>122</v>
      </c>
    </row>
    <row r="98" spans="1:5" x14ac:dyDescent="0.2">
      <c r="A98" s="56">
        <v>5000</v>
      </c>
      <c r="B98" s="52" t="s">
        <v>326</v>
      </c>
      <c r="C98" s="53">
        <v>76501587.519999996</v>
      </c>
      <c r="D98" s="57">
        <v>1</v>
      </c>
      <c r="E98" s="52"/>
    </row>
    <row r="99" spans="1:5" x14ac:dyDescent="0.2">
      <c r="A99" s="56">
        <v>5100</v>
      </c>
      <c r="B99" s="52" t="s">
        <v>327</v>
      </c>
      <c r="C99" s="53">
        <v>53059983.50999999</v>
      </c>
      <c r="D99" s="57">
        <v>1</v>
      </c>
      <c r="E99" s="52"/>
    </row>
    <row r="100" spans="1:5" x14ac:dyDescent="0.2">
      <c r="A100" s="56">
        <v>5110</v>
      </c>
      <c r="B100" s="52" t="s">
        <v>328</v>
      </c>
      <c r="C100" s="53">
        <v>44642503.209999993</v>
      </c>
      <c r="D100" s="57">
        <v>0.84135916102549124</v>
      </c>
      <c r="E100" s="52"/>
    </row>
    <row r="101" spans="1:5" ht="33.75" x14ac:dyDescent="0.2">
      <c r="A101" s="56">
        <v>5111</v>
      </c>
      <c r="B101" s="52" t="s">
        <v>329</v>
      </c>
      <c r="C101" s="53">
        <v>24065514.329999998</v>
      </c>
      <c r="D101" s="57">
        <v>0.45355299300959023</v>
      </c>
      <c r="E101" s="55" t="s">
        <v>1738</v>
      </c>
    </row>
    <row r="102" spans="1:5" x14ac:dyDescent="0.2">
      <c r="A102" s="56">
        <v>5112</v>
      </c>
      <c r="B102" s="52" t="s">
        <v>330</v>
      </c>
      <c r="C102" s="53">
        <v>1382336.04</v>
      </c>
      <c r="D102" s="57">
        <v>2.6052326980830612E-2</v>
      </c>
      <c r="E102" s="52"/>
    </row>
    <row r="103" spans="1:5" x14ac:dyDescent="0.2">
      <c r="A103" s="56">
        <v>5113</v>
      </c>
      <c r="B103" s="52" t="s">
        <v>331</v>
      </c>
      <c r="C103" s="53">
        <v>4457881.18</v>
      </c>
      <c r="D103" s="57">
        <v>8.4015879484015329E-2</v>
      </c>
      <c r="E103" s="52"/>
    </row>
    <row r="104" spans="1:5" x14ac:dyDescent="0.2">
      <c r="A104" s="56">
        <v>5114</v>
      </c>
      <c r="B104" s="52" t="s">
        <v>332</v>
      </c>
      <c r="C104" s="53">
        <v>4891684.8600000003</v>
      </c>
      <c r="D104" s="57">
        <v>9.2191601587627431E-2</v>
      </c>
      <c r="E104" s="55"/>
    </row>
    <row r="105" spans="1:5" ht="45" x14ac:dyDescent="0.2">
      <c r="A105" s="56">
        <v>5115</v>
      </c>
      <c r="B105" s="52" t="s">
        <v>333</v>
      </c>
      <c r="C105" s="53">
        <v>9845086.8000000007</v>
      </c>
      <c r="D105" s="57">
        <v>0.18554635996342778</v>
      </c>
      <c r="E105" s="55" t="s">
        <v>1739</v>
      </c>
    </row>
    <row r="106" spans="1:5" x14ac:dyDescent="0.2">
      <c r="A106" s="56">
        <v>5116</v>
      </c>
      <c r="B106" s="52" t="s">
        <v>334</v>
      </c>
      <c r="C106" s="53">
        <v>0</v>
      </c>
      <c r="D106" s="57">
        <v>0</v>
      </c>
      <c r="E106" s="52"/>
    </row>
    <row r="107" spans="1:5" x14ac:dyDescent="0.2">
      <c r="A107" s="56">
        <v>5120</v>
      </c>
      <c r="B107" s="52" t="s">
        <v>335</v>
      </c>
      <c r="C107" s="53">
        <v>1011518.0800000001</v>
      </c>
      <c r="D107" s="57">
        <v>1.9063671209195977E-2</v>
      </c>
      <c r="E107" s="52"/>
    </row>
    <row r="108" spans="1:5" x14ac:dyDescent="0.2">
      <c r="A108" s="56">
        <v>5121</v>
      </c>
      <c r="B108" s="52" t="s">
        <v>336</v>
      </c>
      <c r="C108" s="53">
        <v>325893.65000000002</v>
      </c>
      <c r="D108" s="57">
        <v>6.1419855122755596E-3</v>
      </c>
      <c r="E108" s="52"/>
    </row>
    <row r="109" spans="1:5" x14ac:dyDescent="0.2">
      <c r="A109" s="56">
        <v>5122</v>
      </c>
      <c r="B109" s="52" t="s">
        <v>337</v>
      </c>
      <c r="C109" s="53">
        <v>1517.4</v>
      </c>
      <c r="D109" s="57">
        <v>2.8597822683341434E-5</v>
      </c>
      <c r="E109" s="52"/>
    </row>
    <row r="110" spans="1:5" x14ac:dyDescent="0.2">
      <c r="A110" s="56">
        <v>5123</v>
      </c>
      <c r="B110" s="52" t="s">
        <v>338</v>
      </c>
      <c r="C110" s="53">
        <v>0</v>
      </c>
      <c r="D110" s="57">
        <v>0</v>
      </c>
      <c r="E110" s="52"/>
    </row>
    <row r="111" spans="1:5" x14ac:dyDescent="0.2">
      <c r="A111" s="56">
        <v>5124</v>
      </c>
      <c r="B111" s="52" t="s">
        <v>339</v>
      </c>
      <c r="C111" s="53">
        <v>29454.89</v>
      </c>
      <c r="D111" s="57">
        <v>5.5512437154166781E-4</v>
      </c>
      <c r="E111" s="52"/>
    </row>
    <row r="112" spans="1:5" x14ac:dyDescent="0.2">
      <c r="A112" s="56">
        <v>5125</v>
      </c>
      <c r="B112" s="52" t="s">
        <v>340</v>
      </c>
      <c r="C112" s="53">
        <v>10080</v>
      </c>
      <c r="D112" s="57">
        <v>1.8997367381579124E-4</v>
      </c>
      <c r="E112" s="52"/>
    </row>
    <row r="113" spans="1:5" x14ac:dyDescent="0.2">
      <c r="A113" s="56">
        <v>5126</v>
      </c>
      <c r="B113" s="52" t="s">
        <v>341</v>
      </c>
      <c r="C113" s="53">
        <v>522153.35</v>
      </c>
      <c r="D113" s="57">
        <v>9.8408125193177251E-3</v>
      </c>
      <c r="E113" s="52"/>
    </row>
    <row r="114" spans="1:5" x14ac:dyDescent="0.2">
      <c r="A114" s="56">
        <v>5127</v>
      </c>
      <c r="B114" s="52" t="s">
        <v>342</v>
      </c>
      <c r="C114" s="53">
        <v>83279.820000000007</v>
      </c>
      <c r="D114" s="57">
        <v>1.5695410079481953E-3</v>
      </c>
      <c r="E114" s="52"/>
    </row>
    <row r="115" spans="1:5" x14ac:dyDescent="0.2">
      <c r="A115" s="56">
        <v>5128</v>
      </c>
      <c r="B115" s="52" t="s">
        <v>343</v>
      </c>
      <c r="C115" s="53">
        <v>0</v>
      </c>
      <c r="D115" s="57">
        <v>0</v>
      </c>
      <c r="E115" s="52"/>
    </row>
    <row r="116" spans="1:5" x14ac:dyDescent="0.2">
      <c r="A116" s="56">
        <v>5129</v>
      </c>
      <c r="B116" s="52" t="s">
        <v>344</v>
      </c>
      <c r="C116" s="53">
        <v>39138.97</v>
      </c>
      <c r="D116" s="57">
        <v>7.3763630161369437E-4</v>
      </c>
      <c r="E116" s="52"/>
    </row>
    <row r="117" spans="1:5" x14ac:dyDescent="0.2">
      <c r="A117" s="56">
        <v>5130</v>
      </c>
      <c r="B117" s="52" t="s">
        <v>345</v>
      </c>
      <c r="C117" s="53">
        <v>7405962.2200000007</v>
      </c>
      <c r="D117" s="57">
        <v>0.13957716776531282</v>
      </c>
      <c r="E117" s="52"/>
    </row>
    <row r="118" spans="1:5" x14ac:dyDescent="0.2">
      <c r="A118" s="56">
        <v>5131</v>
      </c>
      <c r="B118" s="52" t="s">
        <v>346</v>
      </c>
      <c r="C118" s="53">
        <v>559773.13</v>
      </c>
      <c r="D118" s="57">
        <v>1.0549817262843701E-2</v>
      </c>
      <c r="E118" s="52"/>
    </row>
    <row r="119" spans="1:5" x14ac:dyDescent="0.2">
      <c r="A119" s="56">
        <v>5132</v>
      </c>
      <c r="B119" s="52" t="s">
        <v>347</v>
      </c>
      <c r="C119" s="53">
        <v>44495.8</v>
      </c>
      <c r="D119" s="57">
        <v>8.3859430509649648E-4</v>
      </c>
      <c r="E119" s="52"/>
    </row>
    <row r="120" spans="1:5" x14ac:dyDescent="0.2">
      <c r="A120" s="56">
        <v>5133</v>
      </c>
      <c r="B120" s="52" t="s">
        <v>348</v>
      </c>
      <c r="C120" s="53">
        <v>2680588.69</v>
      </c>
      <c r="D120" s="57">
        <v>5.051996839567055E-2</v>
      </c>
      <c r="E120" s="52"/>
    </row>
    <row r="121" spans="1:5" x14ac:dyDescent="0.2">
      <c r="A121" s="56">
        <v>5134</v>
      </c>
      <c r="B121" s="52" t="s">
        <v>349</v>
      </c>
      <c r="C121" s="53">
        <v>1792184.5</v>
      </c>
      <c r="D121" s="57">
        <v>3.377657476396001E-2</v>
      </c>
      <c r="E121" s="52"/>
    </row>
    <row r="122" spans="1:5" x14ac:dyDescent="0.2">
      <c r="A122" s="56">
        <v>5135</v>
      </c>
      <c r="B122" s="52" t="s">
        <v>350</v>
      </c>
      <c r="C122" s="53">
        <v>1275277.6100000001</v>
      </c>
      <c r="D122" s="57">
        <v>2.4034640149476375E-2</v>
      </c>
      <c r="E122" s="52"/>
    </row>
    <row r="123" spans="1:5" x14ac:dyDescent="0.2">
      <c r="A123" s="56">
        <v>5136</v>
      </c>
      <c r="B123" s="52" t="s">
        <v>351</v>
      </c>
      <c r="C123" s="53">
        <v>143945.68</v>
      </c>
      <c r="D123" s="57">
        <v>2.7128858789198674E-3</v>
      </c>
      <c r="E123" s="52"/>
    </row>
    <row r="124" spans="1:5" x14ac:dyDescent="0.2">
      <c r="A124" s="56">
        <v>5137</v>
      </c>
      <c r="B124" s="52" t="s">
        <v>352</v>
      </c>
      <c r="C124" s="53">
        <v>38121.46</v>
      </c>
      <c r="D124" s="57">
        <v>7.184597031172354E-4</v>
      </c>
      <c r="E124" s="52"/>
    </row>
    <row r="125" spans="1:5" x14ac:dyDescent="0.2">
      <c r="A125" s="56">
        <v>5138</v>
      </c>
      <c r="B125" s="52" t="s">
        <v>353</v>
      </c>
      <c r="C125" s="53">
        <v>58745.41</v>
      </c>
      <c r="D125" s="57">
        <v>1.107150928324893E-3</v>
      </c>
      <c r="E125" s="52"/>
    </row>
    <row r="126" spans="1:5" x14ac:dyDescent="0.2">
      <c r="A126" s="56">
        <v>5139</v>
      </c>
      <c r="B126" s="52" t="s">
        <v>354</v>
      </c>
      <c r="C126" s="53">
        <v>812829.94</v>
      </c>
      <c r="D126" s="57">
        <v>1.5319076377903685E-2</v>
      </c>
      <c r="E126" s="52"/>
    </row>
    <row r="127" spans="1:5" x14ac:dyDescent="0.2">
      <c r="A127" s="56">
        <v>5200</v>
      </c>
      <c r="B127" s="52" t="s">
        <v>355</v>
      </c>
      <c r="C127" s="53">
        <v>134456.35</v>
      </c>
      <c r="D127" s="57">
        <v>2.5340443231509787E-3</v>
      </c>
      <c r="E127" s="52"/>
    </row>
    <row r="128" spans="1:5" x14ac:dyDescent="0.2">
      <c r="A128" s="56">
        <v>5210</v>
      </c>
      <c r="B128" s="52" t="s">
        <v>356</v>
      </c>
      <c r="C128" s="53">
        <v>0</v>
      </c>
      <c r="D128" s="57">
        <v>0</v>
      </c>
      <c r="E128" s="52"/>
    </row>
    <row r="129" spans="1:5" x14ac:dyDescent="0.2">
      <c r="A129" s="56">
        <v>5211</v>
      </c>
      <c r="B129" s="52" t="s">
        <v>357</v>
      </c>
      <c r="C129" s="53">
        <v>0</v>
      </c>
      <c r="D129" s="57">
        <v>0</v>
      </c>
      <c r="E129" s="52"/>
    </row>
    <row r="130" spans="1:5" x14ac:dyDescent="0.2">
      <c r="A130" s="56">
        <v>5212</v>
      </c>
      <c r="B130" s="52" t="s">
        <v>358</v>
      </c>
      <c r="C130" s="53">
        <v>0</v>
      </c>
      <c r="D130" s="57">
        <v>0</v>
      </c>
      <c r="E130" s="52"/>
    </row>
    <row r="131" spans="1:5" x14ac:dyDescent="0.2">
      <c r="A131" s="56">
        <v>5220</v>
      </c>
      <c r="B131" s="52" t="s">
        <v>359</v>
      </c>
      <c r="C131" s="53">
        <v>0</v>
      </c>
      <c r="D131" s="57">
        <v>0</v>
      </c>
      <c r="E131" s="52"/>
    </row>
    <row r="132" spans="1:5" x14ac:dyDescent="0.2">
      <c r="A132" s="56">
        <v>5221</v>
      </c>
      <c r="B132" s="52" t="s">
        <v>360</v>
      </c>
      <c r="C132" s="53">
        <v>0</v>
      </c>
      <c r="D132" s="57">
        <v>0</v>
      </c>
      <c r="E132" s="52"/>
    </row>
    <row r="133" spans="1:5" x14ac:dyDescent="0.2">
      <c r="A133" s="56">
        <v>5222</v>
      </c>
      <c r="B133" s="52" t="s">
        <v>361</v>
      </c>
      <c r="C133" s="53">
        <v>0</v>
      </c>
      <c r="D133" s="57">
        <v>0</v>
      </c>
      <c r="E133" s="52"/>
    </row>
    <row r="134" spans="1:5" x14ac:dyDescent="0.2">
      <c r="A134" s="56">
        <v>5230</v>
      </c>
      <c r="B134" s="52" t="s">
        <v>301</v>
      </c>
      <c r="C134" s="53">
        <v>0</v>
      </c>
      <c r="D134" s="57">
        <v>0</v>
      </c>
      <c r="E134" s="52"/>
    </row>
    <row r="135" spans="1:5" x14ac:dyDescent="0.2">
      <c r="A135" s="56">
        <v>5231</v>
      </c>
      <c r="B135" s="52" t="s">
        <v>362</v>
      </c>
      <c r="C135" s="53">
        <v>0</v>
      </c>
      <c r="D135" s="57">
        <v>0</v>
      </c>
      <c r="E135" s="52"/>
    </row>
    <row r="136" spans="1:5" x14ac:dyDescent="0.2">
      <c r="A136" s="56">
        <v>5232</v>
      </c>
      <c r="B136" s="52" t="s">
        <v>363</v>
      </c>
      <c r="C136" s="53">
        <v>0</v>
      </c>
      <c r="D136" s="57">
        <v>0</v>
      </c>
      <c r="E136" s="52"/>
    </row>
    <row r="137" spans="1:5" x14ac:dyDescent="0.2">
      <c r="A137" s="56">
        <v>5240</v>
      </c>
      <c r="B137" s="52" t="s">
        <v>364</v>
      </c>
      <c r="C137" s="53">
        <v>134456.35</v>
      </c>
      <c r="D137" s="57">
        <v>2.5340443231509787E-3</v>
      </c>
      <c r="E137" s="52"/>
    </row>
    <row r="138" spans="1:5" x14ac:dyDescent="0.2">
      <c r="A138" s="56">
        <v>5241</v>
      </c>
      <c r="B138" s="52" t="s">
        <v>365</v>
      </c>
      <c r="C138" s="53">
        <v>0</v>
      </c>
      <c r="D138" s="57">
        <v>0</v>
      </c>
      <c r="E138" s="52"/>
    </row>
    <row r="139" spans="1:5" x14ac:dyDescent="0.2">
      <c r="A139" s="56">
        <v>5242</v>
      </c>
      <c r="B139" s="52" t="s">
        <v>366</v>
      </c>
      <c r="C139" s="53">
        <v>0</v>
      </c>
      <c r="D139" s="57">
        <v>0</v>
      </c>
      <c r="E139" s="52"/>
    </row>
    <row r="140" spans="1:5" x14ac:dyDescent="0.2">
      <c r="A140" s="56">
        <v>5243</v>
      </c>
      <c r="B140" s="52" t="s">
        <v>367</v>
      </c>
      <c r="C140" s="53">
        <v>0</v>
      </c>
      <c r="D140" s="57">
        <v>0</v>
      </c>
      <c r="E140" s="52"/>
    </row>
    <row r="141" spans="1:5" x14ac:dyDescent="0.2">
      <c r="A141" s="56">
        <v>5244</v>
      </c>
      <c r="B141" s="52" t="s">
        <v>368</v>
      </c>
      <c r="C141" s="53">
        <v>134456.35</v>
      </c>
      <c r="D141" s="57">
        <v>2.5340443231509787E-3</v>
      </c>
      <c r="E141" s="52"/>
    </row>
    <row r="142" spans="1:5" x14ac:dyDescent="0.2">
      <c r="A142" s="56">
        <v>5250</v>
      </c>
      <c r="B142" s="52" t="s">
        <v>302</v>
      </c>
      <c r="C142" s="53">
        <v>0</v>
      </c>
      <c r="D142" s="57">
        <v>0</v>
      </c>
      <c r="E142" s="52"/>
    </row>
    <row r="143" spans="1:5" x14ac:dyDescent="0.2">
      <c r="A143" s="56">
        <v>5251</v>
      </c>
      <c r="B143" s="52" t="s">
        <v>369</v>
      </c>
      <c r="C143" s="53">
        <v>0</v>
      </c>
      <c r="D143" s="57">
        <v>0</v>
      </c>
      <c r="E143" s="52"/>
    </row>
    <row r="144" spans="1:5" x14ac:dyDescent="0.2">
      <c r="A144" s="56">
        <v>5252</v>
      </c>
      <c r="B144" s="52" t="s">
        <v>370</v>
      </c>
      <c r="C144" s="53">
        <v>0</v>
      </c>
      <c r="D144" s="57">
        <v>0</v>
      </c>
      <c r="E144" s="52"/>
    </row>
    <row r="145" spans="1:5" x14ac:dyDescent="0.2">
      <c r="A145" s="56">
        <v>5259</v>
      </c>
      <c r="B145" s="52" t="s">
        <v>371</v>
      </c>
      <c r="C145" s="53">
        <v>0</v>
      </c>
      <c r="D145" s="57">
        <v>0</v>
      </c>
      <c r="E145" s="52"/>
    </row>
    <row r="146" spans="1:5" x14ac:dyDescent="0.2">
      <c r="A146" s="56">
        <v>5260</v>
      </c>
      <c r="B146" s="52" t="s">
        <v>372</v>
      </c>
      <c r="C146" s="53">
        <v>0</v>
      </c>
      <c r="D146" s="57">
        <v>0</v>
      </c>
      <c r="E146" s="52"/>
    </row>
    <row r="147" spans="1:5" x14ac:dyDescent="0.2">
      <c r="A147" s="56">
        <v>5261</v>
      </c>
      <c r="B147" s="52" t="s">
        <v>373</v>
      </c>
      <c r="C147" s="53">
        <v>0</v>
      </c>
      <c r="D147" s="57">
        <v>0</v>
      </c>
      <c r="E147" s="52"/>
    </row>
    <row r="148" spans="1:5" x14ac:dyDescent="0.2">
      <c r="A148" s="56">
        <v>5262</v>
      </c>
      <c r="B148" s="52" t="s">
        <v>374</v>
      </c>
      <c r="C148" s="53">
        <v>0</v>
      </c>
      <c r="D148" s="57">
        <v>0</v>
      </c>
      <c r="E148" s="52"/>
    </row>
    <row r="149" spans="1:5" x14ac:dyDescent="0.2">
      <c r="A149" s="56">
        <v>5270</v>
      </c>
      <c r="B149" s="52" t="s">
        <v>375</v>
      </c>
      <c r="C149" s="53">
        <v>0</v>
      </c>
      <c r="D149" s="57">
        <v>0</v>
      </c>
      <c r="E149" s="52"/>
    </row>
    <row r="150" spans="1:5" x14ac:dyDescent="0.2">
      <c r="A150" s="56">
        <v>5271</v>
      </c>
      <c r="B150" s="52" t="s">
        <v>376</v>
      </c>
      <c r="C150" s="53">
        <v>0</v>
      </c>
      <c r="D150" s="57">
        <v>0</v>
      </c>
      <c r="E150" s="52"/>
    </row>
    <row r="151" spans="1:5" x14ac:dyDescent="0.2">
      <c r="A151" s="56">
        <v>5280</v>
      </c>
      <c r="B151" s="52" t="s">
        <v>377</v>
      </c>
      <c r="C151" s="53">
        <v>0</v>
      </c>
      <c r="D151" s="57">
        <v>0</v>
      </c>
      <c r="E151" s="52"/>
    </row>
    <row r="152" spans="1:5" x14ac:dyDescent="0.2">
      <c r="A152" s="56">
        <v>5281</v>
      </c>
      <c r="B152" s="52" t="s">
        <v>378</v>
      </c>
      <c r="C152" s="53">
        <v>0</v>
      </c>
      <c r="D152" s="57">
        <v>0</v>
      </c>
      <c r="E152" s="52"/>
    </row>
    <row r="153" spans="1:5" x14ac:dyDescent="0.2">
      <c r="A153" s="56">
        <v>5282</v>
      </c>
      <c r="B153" s="52" t="s">
        <v>379</v>
      </c>
      <c r="C153" s="53">
        <v>0</v>
      </c>
      <c r="D153" s="57">
        <v>0</v>
      </c>
      <c r="E153" s="52"/>
    </row>
    <row r="154" spans="1:5" x14ac:dyDescent="0.2">
      <c r="A154" s="56">
        <v>5283</v>
      </c>
      <c r="B154" s="52" t="s">
        <v>380</v>
      </c>
      <c r="C154" s="53">
        <v>0</v>
      </c>
      <c r="D154" s="57">
        <v>0</v>
      </c>
      <c r="E154" s="52"/>
    </row>
    <row r="155" spans="1:5" x14ac:dyDescent="0.2">
      <c r="A155" s="56">
        <v>5284</v>
      </c>
      <c r="B155" s="52" t="s">
        <v>381</v>
      </c>
      <c r="C155" s="53">
        <v>0</v>
      </c>
      <c r="D155" s="57">
        <v>0</v>
      </c>
      <c r="E155" s="52"/>
    </row>
    <row r="156" spans="1:5" x14ac:dyDescent="0.2">
      <c r="A156" s="56">
        <v>5285</v>
      </c>
      <c r="B156" s="52" t="s">
        <v>382</v>
      </c>
      <c r="C156" s="53">
        <v>0</v>
      </c>
      <c r="D156" s="57">
        <v>0</v>
      </c>
      <c r="E156" s="52"/>
    </row>
    <row r="157" spans="1:5" x14ac:dyDescent="0.2">
      <c r="A157" s="56">
        <v>5290</v>
      </c>
      <c r="B157" s="52" t="s">
        <v>383</v>
      </c>
      <c r="C157" s="53">
        <v>0</v>
      </c>
      <c r="D157" s="57">
        <v>0</v>
      </c>
      <c r="E157" s="52"/>
    </row>
    <row r="158" spans="1:5" x14ac:dyDescent="0.2">
      <c r="A158" s="56">
        <v>5291</v>
      </c>
      <c r="B158" s="52" t="s">
        <v>384</v>
      </c>
      <c r="C158" s="53">
        <v>0</v>
      </c>
      <c r="D158" s="57">
        <v>0</v>
      </c>
      <c r="E158" s="52"/>
    </row>
    <row r="159" spans="1:5" x14ac:dyDescent="0.2">
      <c r="A159" s="56">
        <v>5292</v>
      </c>
      <c r="B159" s="52" t="s">
        <v>385</v>
      </c>
      <c r="C159" s="53">
        <v>0</v>
      </c>
      <c r="D159" s="57">
        <v>0</v>
      </c>
      <c r="E159" s="52"/>
    </row>
    <row r="160" spans="1:5" x14ac:dyDescent="0.2">
      <c r="A160" s="56">
        <v>5300</v>
      </c>
      <c r="B160" s="52" t="s">
        <v>386</v>
      </c>
      <c r="C160" s="53">
        <v>0</v>
      </c>
      <c r="D160" s="57">
        <v>0</v>
      </c>
      <c r="E160" s="52"/>
    </row>
    <row r="161" spans="1:5" x14ac:dyDescent="0.2">
      <c r="A161" s="56">
        <v>5310</v>
      </c>
      <c r="B161" s="52" t="s">
        <v>294</v>
      </c>
      <c r="C161" s="53">
        <v>0</v>
      </c>
      <c r="D161" s="57">
        <v>0</v>
      </c>
      <c r="E161" s="52"/>
    </row>
    <row r="162" spans="1:5" x14ac:dyDescent="0.2">
      <c r="A162" s="56">
        <v>5311</v>
      </c>
      <c r="B162" s="52" t="s">
        <v>387</v>
      </c>
      <c r="C162" s="53">
        <v>0</v>
      </c>
      <c r="D162" s="57">
        <v>0</v>
      </c>
      <c r="E162" s="52"/>
    </row>
    <row r="163" spans="1:5" x14ac:dyDescent="0.2">
      <c r="A163" s="56">
        <v>5312</v>
      </c>
      <c r="B163" s="52" t="s">
        <v>388</v>
      </c>
      <c r="C163" s="53">
        <v>0</v>
      </c>
      <c r="D163" s="57">
        <v>0</v>
      </c>
      <c r="E163" s="52"/>
    </row>
    <row r="164" spans="1:5" x14ac:dyDescent="0.2">
      <c r="A164" s="56">
        <v>5320</v>
      </c>
      <c r="B164" s="52" t="s">
        <v>295</v>
      </c>
      <c r="C164" s="53">
        <v>0</v>
      </c>
      <c r="D164" s="57">
        <v>0</v>
      </c>
      <c r="E164" s="52"/>
    </row>
    <row r="165" spans="1:5" x14ac:dyDescent="0.2">
      <c r="A165" s="56">
        <v>5321</v>
      </c>
      <c r="B165" s="52" t="s">
        <v>389</v>
      </c>
      <c r="C165" s="53">
        <v>0</v>
      </c>
      <c r="D165" s="57">
        <v>0</v>
      </c>
      <c r="E165" s="52"/>
    </row>
    <row r="166" spans="1:5" x14ac:dyDescent="0.2">
      <c r="A166" s="56">
        <v>5322</v>
      </c>
      <c r="B166" s="52" t="s">
        <v>390</v>
      </c>
      <c r="C166" s="53">
        <v>0</v>
      </c>
      <c r="D166" s="57">
        <v>0</v>
      </c>
      <c r="E166" s="52"/>
    </row>
    <row r="167" spans="1:5" x14ac:dyDescent="0.2">
      <c r="A167" s="56">
        <v>5330</v>
      </c>
      <c r="B167" s="52" t="s">
        <v>296</v>
      </c>
      <c r="C167" s="53">
        <v>0</v>
      </c>
      <c r="D167" s="57">
        <v>0</v>
      </c>
      <c r="E167" s="52"/>
    </row>
    <row r="168" spans="1:5" x14ac:dyDescent="0.2">
      <c r="A168" s="56">
        <v>5331</v>
      </c>
      <c r="B168" s="52" t="s">
        <v>391</v>
      </c>
      <c r="C168" s="53">
        <v>0</v>
      </c>
      <c r="D168" s="57">
        <v>0</v>
      </c>
      <c r="E168" s="52"/>
    </row>
    <row r="169" spans="1:5" x14ac:dyDescent="0.2">
      <c r="A169" s="56">
        <v>5332</v>
      </c>
      <c r="B169" s="52" t="s">
        <v>392</v>
      </c>
      <c r="C169" s="53">
        <v>0</v>
      </c>
      <c r="D169" s="57">
        <v>0</v>
      </c>
      <c r="E169" s="52"/>
    </row>
    <row r="170" spans="1:5" x14ac:dyDescent="0.2">
      <c r="A170" s="56">
        <v>5400</v>
      </c>
      <c r="B170" s="52" t="s">
        <v>393</v>
      </c>
      <c r="C170" s="53">
        <v>0</v>
      </c>
      <c r="D170" s="57">
        <v>0</v>
      </c>
      <c r="E170" s="52"/>
    </row>
    <row r="171" spans="1:5" x14ac:dyDescent="0.2">
      <c r="A171" s="56">
        <v>5410</v>
      </c>
      <c r="B171" s="52" t="s">
        <v>394</v>
      </c>
      <c r="C171" s="53">
        <v>0</v>
      </c>
      <c r="D171" s="57">
        <v>0</v>
      </c>
      <c r="E171" s="52"/>
    </row>
    <row r="172" spans="1:5" x14ac:dyDescent="0.2">
      <c r="A172" s="56">
        <v>5411</v>
      </c>
      <c r="B172" s="52" t="s">
        <v>395</v>
      </c>
      <c r="C172" s="53">
        <v>0</v>
      </c>
      <c r="D172" s="57">
        <v>0</v>
      </c>
      <c r="E172" s="52"/>
    </row>
    <row r="173" spans="1:5" x14ac:dyDescent="0.2">
      <c r="A173" s="56">
        <v>5412</v>
      </c>
      <c r="B173" s="52" t="s">
        <v>396</v>
      </c>
      <c r="C173" s="53">
        <v>0</v>
      </c>
      <c r="D173" s="57">
        <v>0</v>
      </c>
      <c r="E173" s="52"/>
    </row>
    <row r="174" spans="1:5" x14ac:dyDescent="0.2">
      <c r="A174" s="56">
        <v>5420</v>
      </c>
      <c r="B174" s="52" t="s">
        <v>397</v>
      </c>
      <c r="C174" s="53">
        <v>0</v>
      </c>
      <c r="D174" s="57">
        <v>0</v>
      </c>
      <c r="E174" s="52"/>
    </row>
    <row r="175" spans="1:5" x14ac:dyDescent="0.2">
      <c r="A175" s="56">
        <v>5421</v>
      </c>
      <c r="B175" s="52" t="s">
        <v>398</v>
      </c>
      <c r="C175" s="53">
        <v>0</v>
      </c>
      <c r="D175" s="57">
        <v>0</v>
      </c>
      <c r="E175" s="52"/>
    </row>
    <row r="176" spans="1:5" x14ac:dyDescent="0.2">
      <c r="A176" s="56">
        <v>5422</v>
      </c>
      <c r="B176" s="52" t="s">
        <v>399</v>
      </c>
      <c r="C176" s="53">
        <v>0</v>
      </c>
      <c r="D176" s="57">
        <v>0</v>
      </c>
      <c r="E176" s="52"/>
    </row>
    <row r="177" spans="1:5" x14ac:dyDescent="0.2">
      <c r="A177" s="56">
        <v>5430</v>
      </c>
      <c r="B177" s="52" t="s">
        <v>400</v>
      </c>
      <c r="C177" s="53">
        <v>0</v>
      </c>
      <c r="D177" s="57">
        <v>0</v>
      </c>
      <c r="E177" s="52"/>
    </row>
    <row r="178" spans="1:5" x14ac:dyDescent="0.2">
      <c r="A178" s="56">
        <v>5431</v>
      </c>
      <c r="B178" s="52" t="s">
        <v>401</v>
      </c>
      <c r="C178" s="53">
        <v>0</v>
      </c>
      <c r="D178" s="57">
        <v>0</v>
      </c>
      <c r="E178" s="52"/>
    </row>
    <row r="179" spans="1:5" x14ac:dyDescent="0.2">
      <c r="A179" s="56">
        <v>5432</v>
      </c>
      <c r="B179" s="52" t="s">
        <v>402</v>
      </c>
      <c r="C179" s="53">
        <v>0</v>
      </c>
      <c r="D179" s="57">
        <v>0</v>
      </c>
      <c r="E179" s="52"/>
    </row>
    <row r="180" spans="1:5" x14ac:dyDescent="0.2">
      <c r="A180" s="56">
        <v>5440</v>
      </c>
      <c r="B180" s="52" t="s">
        <v>403</v>
      </c>
      <c r="C180" s="53">
        <v>0</v>
      </c>
      <c r="D180" s="57">
        <v>0</v>
      </c>
      <c r="E180" s="52"/>
    </row>
    <row r="181" spans="1:5" x14ac:dyDescent="0.2">
      <c r="A181" s="56">
        <v>5441</v>
      </c>
      <c r="B181" s="52" t="s">
        <v>403</v>
      </c>
      <c r="C181" s="53">
        <v>0</v>
      </c>
      <c r="D181" s="57">
        <v>0</v>
      </c>
      <c r="E181" s="52"/>
    </row>
    <row r="182" spans="1:5" x14ac:dyDescent="0.2">
      <c r="A182" s="56">
        <v>5450</v>
      </c>
      <c r="B182" s="52" t="s">
        <v>404</v>
      </c>
      <c r="C182" s="53">
        <v>0</v>
      </c>
      <c r="D182" s="57">
        <v>0</v>
      </c>
      <c r="E182" s="52"/>
    </row>
    <row r="183" spans="1:5" x14ac:dyDescent="0.2">
      <c r="A183" s="56">
        <v>5451</v>
      </c>
      <c r="B183" s="52" t="s">
        <v>405</v>
      </c>
      <c r="C183" s="53">
        <v>0</v>
      </c>
      <c r="D183" s="57">
        <v>0</v>
      </c>
      <c r="E183" s="52"/>
    </row>
    <row r="184" spans="1:5" x14ac:dyDescent="0.2">
      <c r="A184" s="56">
        <v>5452</v>
      </c>
      <c r="B184" s="52" t="s">
        <v>406</v>
      </c>
      <c r="C184" s="53">
        <v>0</v>
      </c>
      <c r="D184" s="57">
        <v>0</v>
      </c>
      <c r="E184" s="52"/>
    </row>
    <row r="185" spans="1:5" x14ac:dyDescent="0.2">
      <c r="A185" s="56">
        <v>5500</v>
      </c>
      <c r="B185" s="52" t="s">
        <v>407</v>
      </c>
      <c r="C185" s="53">
        <v>23307147.66</v>
      </c>
      <c r="D185" s="57">
        <v>0.43926036380330574</v>
      </c>
      <c r="E185" s="52"/>
    </row>
    <row r="186" spans="1:5" x14ac:dyDescent="0.2">
      <c r="A186" s="56">
        <v>5510</v>
      </c>
      <c r="B186" s="52" t="s">
        <v>408</v>
      </c>
      <c r="C186" s="53">
        <v>3628827.6199999996</v>
      </c>
      <c r="D186" s="57">
        <v>6.8391043116628372E-2</v>
      </c>
      <c r="E186" s="52"/>
    </row>
    <row r="187" spans="1:5" x14ac:dyDescent="0.2">
      <c r="A187" s="56">
        <v>5511</v>
      </c>
      <c r="B187" s="52" t="s">
        <v>409</v>
      </c>
      <c r="C187" s="53">
        <v>0</v>
      </c>
      <c r="D187" s="57">
        <v>0</v>
      </c>
      <c r="E187" s="52"/>
    </row>
    <row r="188" spans="1:5" x14ac:dyDescent="0.2">
      <c r="A188" s="56">
        <v>5512</v>
      </c>
      <c r="B188" s="52" t="s">
        <v>410</v>
      </c>
      <c r="C188" s="53">
        <v>0</v>
      </c>
      <c r="D188" s="57">
        <v>0</v>
      </c>
      <c r="E188" s="52"/>
    </row>
    <row r="189" spans="1:5" x14ac:dyDescent="0.2">
      <c r="A189" s="56">
        <v>5513</v>
      </c>
      <c r="B189" s="52" t="s">
        <v>411</v>
      </c>
      <c r="C189" s="53">
        <v>2135685.5299999998</v>
      </c>
      <c r="D189" s="57">
        <v>4.0250399429496549E-2</v>
      </c>
      <c r="E189" s="52"/>
    </row>
    <row r="190" spans="1:5" x14ac:dyDescent="0.2">
      <c r="A190" s="56">
        <v>5514</v>
      </c>
      <c r="B190" s="52" t="s">
        <v>412</v>
      </c>
      <c r="C190" s="53">
        <v>0</v>
      </c>
      <c r="D190" s="57">
        <v>0</v>
      </c>
      <c r="E190" s="52"/>
    </row>
    <row r="191" spans="1:5" x14ac:dyDescent="0.2">
      <c r="A191" s="56">
        <v>5515</v>
      </c>
      <c r="B191" s="52" t="s">
        <v>413</v>
      </c>
      <c r="C191" s="53">
        <v>1276431.46</v>
      </c>
      <c r="D191" s="57">
        <v>2.4056386292683946E-2</v>
      </c>
      <c r="E191" s="52"/>
    </row>
    <row r="192" spans="1:5" x14ac:dyDescent="0.2">
      <c r="A192" s="56">
        <v>5516</v>
      </c>
      <c r="B192" s="52" t="s">
        <v>414</v>
      </c>
      <c r="C192" s="53">
        <v>0</v>
      </c>
      <c r="D192" s="57">
        <v>0</v>
      </c>
      <c r="E192" s="52"/>
    </row>
    <row r="193" spans="1:5" x14ac:dyDescent="0.2">
      <c r="A193" s="56">
        <v>5517</v>
      </c>
      <c r="B193" s="52" t="s">
        <v>415</v>
      </c>
      <c r="C193" s="53">
        <v>216710.63</v>
      </c>
      <c r="D193" s="57">
        <v>4.0842573944478797E-3</v>
      </c>
      <c r="E193" s="52"/>
    </row>
    <row r="194" spans="1:5" x14ac:dyDescent="0.2">
      <c r="A194" s="56">
        <v>5518</v>
      </c>
      <c r="B194" s="52" t="s">
        <v>416</v>
      </c>
      <c r="C194" s="53">
        <v>0</v>
      </c>
      <c r="D194" s="57">
        <v>0</v>
      </c>
      <c r="E194" s="52"/>
    </row>
    <row r="195" spans="1:5" x14ac:dyDescent="0.2">
      <c r="A195" s="56">
        <v>5520</v>
      </c>
      <c r="B195" s="52" t="s">
        <v>417</v>
      </c>
      <c r="C195" s="53">
        <v>0</v>
      </c>
      <c r="D195" s="57">
        <v>0</v>
      </c>
      <c r="E195" s="52"/>
    </row>
    <row r="196" spans="1:5" x14ac:dyDescent="0.2">
      <c r="A196" s="56">
        <v>5521</v>
      </c>
      <c r="B196" s="52" t="s">
        <v>418</v>
      </c>
      <c r="C196" s="53">
        <v>0</v>
      </c>
      <c r="D196" s="57">
        <v>0</v>
      </c>
      <c r="E196" s="52"/>
    </row>
    <row r="197" spans="1:5" x14ac:dyDescent="0.2">
      <c r="A197" s="56">
        <v>5522</v>
      </c>
      <c r="B197" s="52" t="s">
        <v>419</v>
      </c>
      <c r="C197" s="53">
        <v>0</v>
      </c>
      <c r="D197" s="57">
        <v>0</v>
      </c>
      <c r="E197" s="52"/>
    </row>
    <row r="198" spans="1:5" x14ac:dyDescent="0.2">
      <c r="A198" s="56">
        <v>5530</v>
      </c>
      <c r="B198" s="52" t="s">
        <v>420</v>
      </c>
      <c r="C198" s="53">
        <v>11756450.33</v>
      </c>
      <c r="D198" s="57">
        <v>0.22156905359354873</v>
      </c>
      <c r="E198" s="52"/>
    </row>
    <row r="199" spans="1:5" x14ac:dyDescent="0.2">
      <c r="A199" s="56">
        <v>5531</v>
      </c>
      <c r="B199" s="52" t="s">
        <v>421</v>
      </c>
      <c r="C199" s="53">
        <v>0</v>
      </c>
      <c r="D199" s="57">
        <v>0</v>
      </c>
      <c r="E199" s="52"/>
    </row>
    <row r="200" spans="1:5" x14ac:dyDescent="0.2">
      <c r="A200" s="56">
        <v>5532</v>
      </c>
      <c r="B200" s="52" t="s">
        <v>422</v>
      </c>
      <c r="C200" s="53">
        <v>11756450.33</v>
      </c>
      <c r="D200" s="57">
        <v>0.22156905359354873</v>
      </c>
      <c r="E200" s="52"/>
    </row>
    <row r="201" spans="1:5" x14ac:dyDescent="0.2">
      <c r="A201" s="56">
        <v>5533</v>
      </c>
      <c r="B201" s="52" t="s">
        <v>423</v>
      </c>
      <c r="C201" s="53">
        <v>0</v>
      </c>
      <c r="D201" s="57">
        <v>0</v>
      </c>
      <c r="E201" s="52"/>
    </row>
    <row r="202" spans="1:5" x14ac:dyDescent="0.2">
      <c r="A202" s="56">
        <v>5534</v>
      </c>
      <c r="B202" s="52" t="s">
        <v>424</v>
      </c>
      <c r="C202" s="53">
        <v>0</v>
      </c>
      <c r="D202" s="57">
        <v>0</v>
      </c>
      <c r="E202" s="52"/>
    </row>
    <row r="203" spans="1:5" x14ac:dyDescent="0.2">
      <c r="A203" s="56">
        <v>5535</v>
      </c>
      <c r="B203" s="52" t="s">
        <v>425</v>
      </c>
      <c r="C203" s="53">
        <v>0</v>
      </c>
      <c r="D203" s="57">
        <v>0</v>
      </c>
      <c r="E203" s="52"/>
    </row>
    <row r="204" spans="1:5" x14ac:dyDescent="0.2">
      <c r="A204" s="56">
        <v>5540</v>
      </c>
      <c r="B204" s="52" t="s">
        <v>426</v>
      </c>
      <c r="C204" s="53">
        <v>0</v>
      </c>
      <c r="D204" s="57">
        <v>0</v>
      </c>
      <c r="E204" s="52"/>
    </row>
    <row r="205" spans="1:5" x14ac:dyDescent="0.2">
      <c r="A205" s="56">
        <v>5541</v>
      </c>
      <c r="B205" s="52" t="s">
        <v>426</v>
      </c>
      <c r="C205" s="53">
        <v>0</v>
      </c>
      <c r="D205" s="57">
        <v>0</v>
      </c>
      <c r="E205" s="52"/>
    </row>
    <row r="206" spans="1:5" x14ac:dyDescent="0.2">
      <c r="A206" s="56">
        <v>5550</v>
      </c>
      <c r="B206" s="52" t="s">
        <v>427</v>
      </c>
      <c r="C206" s="53">
        <v>0</v>
      </c>
      <c r="D206" s="57">
        <v>0</v>
      </c>
      <c r="E206" s="52"/>
    </row>
    <row r="207" spans="1:5" x14ac:dyDescent="0.2">
      <c r="A207" s="56">
        <v>5551</v>
      </c>
      <c r="B207" s="52" t="s">
        <v>427</v>
      </c>
      <c r="C207" s="53">
        <v>0</v>
      </c>
      <c r="D207" s="57">
        <v>0</v>
      </c>
      <c r="E207" s="52"/>
    </row>
    <row r="208" spans="1:5" x14ac:dyDescent="0.2">
      <c r="A208" s="56">
        <v>5590</v>
      </c>
      <c r="B208" s="52" t="s">
        <v>428</v>
      </c>
      <c r="C208" s="53">
        <v>7921869.71</v>
      </c>
      <c r="D208" s="57">
        <v>0.14930026709312863</v>
      </c>
      <c r="E208" s="52"/>
    </row>
    <row r="209" spans="1:5" x14ac:dyDescent="0.2">
      <c r="A209" s="56">
        <v>5591</v>
      </c>
      <c r="B209" s="52" t="s">
        <v>429</v>
      </c>
      <c r="C209" s="53">
        <v>0</v>
      </c>
      <c r="D209" s="57">
        <v>0</v>
      </c>
      <c r="E209" s="52"/>
    </row>
    <row r="210" spans="1:5" x14ac:dyDescent="0.2">
      <c r="A210" s="56">
        <v>5592</v>
      </c>
      <c r="B210" s="52" t="s">
        <v>430</v>
      </c>
      <c r="C210" s="53">
        <v>0</v>
      </c>
      <c r="D210" s="57">
        <v>0</v>
      </c>
      <c r="E210" s="52"/>
    </row>
    <row r="211" spans="1:5" x14ac:dyDescent="0.2">
      <c r="A211" s="56">
        <v>5593</v>
      </c>
      <c r="B211" s="52" t="s">
        <v>431</v>
      </c>
      <c r="C211" s="53">
        <v>0</v>
      </c>
      <c r="D211" s="57">
        <v>0</v>
      </c>
      <c r="E211" s="52"/>
    </row>
    <row r="212" spans="1:5" x14ac:dyDescent="0.2">
      <c r="A212" s="56">
        <v>5594</v>
      </c>
      <c r="B212" s="52" t="s">
        <v>432</v>
      </c>
      <c r="C212" s="53">
        <v>0</v>
      </c>
      <c r="D212" s="57">
        <v>0</v>
      </c>
      <c r="E212" s="52"/>
    </row>
    <row r="213" spans="1:5" x14ac:dyDescent="0.2">
      <c r="A213" s="56">
        <v>5595</v>
      </c>
      <c r="B213" s="52" t="s">
        <v>433</v>
      </c>
      <c r="C213" s="53">
        <v>0</v>
      </c>
      <c r="D213" s="57">
        <v>0</v>
      </c>
      <c r="E213" s="52"/>
    </row>
    <row r="214" spans="1:5" x14ac:dyDescent="0.2">
      <c r="A214" s="56">
        <v>5596</v>
      </c>
      <c r="B214" s="52" t="s">
        <v>321</v>
      </c>
      <c r="C214" s="53">
        <v>0</v>
      </c>
      <c r="D214" s="57">
        <v>0</v>
      </c>
      <c r="E214" s="52"/>
    </row>
    <row r="215" spans="1:5" x14ac:dyDescent="0.2">
      <c r="A215" s="56">
        <v>5597</v>
      </c>
      <c r="B215" s="52" t="s">
        <v>434</v>
      </c>
      <c r="C215" s="53">
        <v>0</v>
      </c>
      <c r="D215" s="57">
        <v>0</v>
      </c>
      <c r="E215" s="52"/>
    </row>
    <row r="216" spans="1:5" x14ac:dyDescent="0.2">
      <c r="A216" s="56">
        <v>5598</v>
      </c>
      <c r="B216" s="52" t="s">
        <v>435</v>
      </c>
      <c r="C216" s="53">
        <v>0</v>
      </c>
      <c r="D216" s="57">
        <v>0</v>
      </c>
      <c r="E216" s="52"/>
    </row>
    <row r="217" spans="1:5" x14ac:dyDescent="0.2">
      <c r="A217" s="56">
        <v>5599</v>
      </c>
      <c r="B217" s="52" t="s">
        <v>436</v>
      </c>
      <c r="C217" s="53">
        <v>7921869.71</v>
      </c>
      <c r="D217" s="57">
        <v>0.14930026709312863</v>
      </c>
      <c r="E217" s="52"/>
    </row>
    <row r="218" spans="1:5" x14ac:dyDescent="0.2">
      <c r="A218" s="56">
        <v>5600</v>
      </c>
      <c r="B218" s="52" t="s">
        <v>437</v>
      </c>
      <c r="C218" s="53">
        <v>0</v>
      </c>
      <c r="D218" s="57">
        <v>0</v>
      </c>
      <c r="E218" s="52"/>
    </row>
    <row r="219" spans="1:5" x14ac:dyDescent="0.2">
      <c r="A219" s="56">
        <v>5610</v>
      </c>
      <c r="B219" s="52" t="s">
        <v>438</v>
      </c>
      <c r="C219" s="53">
        <v>0</v>
      </c>
      <c r="D219" s="57">
        <v>0</v>
      </c>
      <c r="E219" s="52"/>
    </row>
    <row r="220" spans="1:5" x14ac:dyDescent="0.2">
      <c r="A220" s="56">
        <v>5611</v>
      </c>
      <c r="B220" s="52" t="s">
        <v>439</v>
      </c>
      <c r="C220" s="53">
        <v>0</v>
      </c>
      <c r="D220" s="57">
        <v>0</v>
      </c>
      <c r="E220" s="52"/>
    </row>
  </sheetData>
  <mergeCells count="3">
    <mergeCell ref="A1:C1"/>
    <mergeCell ref="A2:C2"/>
    <mergeCell ref="A3:C3"/>
  </mergeCells>
  <pageMargins left="0.70866141732283472" right="0.70866141732283472" top="0.74803149606299213" bottom="0.74803149606299213" header="0.31496062992125984" footer="0.31496062992125984"/>
  <pageSetup paperSize="9" scale="94" fitToHeight="0"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x14ac:dyDescent="0.2">
      <c r="A1" s="830" t="s">
        <v>1730</v>
      </c>
      <c r="B1" s="830"/>
      <c r="C1" s="830"/>
      <c r="D1" s="58" t="s">
        <v>98</v>
      </c>
      <c r="E1" s="59">
        <v>2020</v>
      </c>
    </row>
    <row r="2" spans="1:5" x14ac:dyDescent="0.2">
      <c r="A2" s="830" t="s">
        <v>442</v>
      </c>
      <c r="B2" s="830"/>
      <c r="C2" s="830"/>
      <c r="D2" s="58" t="s">
        <v>100</v>
      </c>
      <c r="E2" s="59" t="s">
        <v>441</v>
      </c>
    </row>
    <row r="3" spans="1:5" x14ac:dyDescent="0.2">
      <c r="A3" s="830" t="s">
        <v>1731</v>
      </c>
      <c r="B3" s="830"/>
      <c r="C3" s="830"/>
      <c r="D3" s="58" t="s">
        <v>102</v>
      </c>
      <c r="E3" s="59">
        <v>4</v>
      </c>
    </row>
    <row r="4" spans="1:5" x14ac:dyDescent="0.2">
      <c r="A4" s="61" t="s">
        <v>103</v>
      </c>
      <c r="B4" s="62"/>
      <c r="C4" s="62"/>
      <c r="D4" s="62"/>
      <c r="E4" s="62"/>
    </row>
    <row r="6" spans="1:5" x14ac:dyDescent="0.2">
      <c r="A6" s="62" t="s">
        <v>443</v>
      </c>
      <c r="B6" s="62"/>
      <c r="C6" s="62"/>
      <c r="D6" s="62"/>
      <c r="E6" s="62"/>
    </row>
    <row r="7" spans="1:5" x14ac:dyDescent="0.2">
      <c r="A7" s="63" t="s">
        <v>105</v>
      </c>
      <c r="B7" s="63" t="s">
        <v>106</v>
      </c>
      <c r="C7" s="63" t="s">
        <v>107</v>
      </c>
      <c r="D7" s="63" t="s">
        <v>108</v>
      </c>
      <c r="E7" s="63" t="s">
        <v>219</v>
      </c>
    </row>
    <row r="8" spans="1:5" x14ac:dyDescent="0.2">
      <c r="A8" s="64">
        <v>3110</v>
      </c>
      <c r="B8" s="60" t="s">
        <v>295</v>
      </c>
      <c r="C8" s="65">
        <v>171071619.38999999</v>
      </c>
      <c r="D8" s="60" t="s">
        <v>295</v>
      </c>
      <c r="E8" s="60" t="s">
        <v>1542</v>
      </c>
    </row>
    <row r="9" spans="1:5" x14ac:dyDescent="0.2">
      <c r="A9" s="64">
        <v>3120</v>
      </c>
      <c r="B9" s="60" t="s">
        <v>444</v>
      </c>
      <c r="C9" s="65">
        <v>85784011.969999999</v>
      </c>
      <c r="D9" s="60" t="s">
        <v>1740</v>
      </c>
      <c r="E9" s="60" t="s">
        <v>1542</v>
      </c>
    </row>
    <row r="10" spans="1:5" x14ac:dyDescent="0.2">
      <c r="A10" s="64">
        <v>3130</v>
      </c>
      <c r="B10" s="60" t="s">
        <v>445</v>
      </c>
      <c r="C10" s="65">
        <v>0</v>
      </c>
    </row>
    <row r="12" spans="1:5" x14ac:dyDescent="0.2">
      <c r="A12" s="62" t="s">
        <v>446</v>
      </c>
      <c r="B12" s="62"/>
      <c r="C12" s="62"/>
      <c r="D12" s="62"/>
      <c r="E12" s="62"/>
    </row>
    <row r="13" spans="1:5" x14ac:dyDescent="0.2">
      <c r="A13" s="63" t="s">
        <v>105</v>
      </c>
      <c r="B13" s="63" t="s">
        <v>106</v>
      </c>
      <c r="C13" s="63" t="s">
        <v>107</v>
      </c>
      <c r="D13" s="63" t="s">
        <v>447</v>
      </c>
      <c r="E13" s="63"/>
    </row>
    <row r="14" spans="1:5" x14ac:dyDescent="0.2">
      <c r="A14" s="64">
        <v>3210</v>
      </c>
      <c r="B14" s="60" t="s">
        <v>448</v>
      </c>
      <c r="C14" s="65">
        <v>26759135.969999999</v>
      </c>
      <c r="D14" s="60" t="s">
        <v>1741</v>
      </c>
    </row>
    <row r="15" spans="1:5" x14ac:dyDescent="0.2">
      <c r="A15" s="64">
        <v>3220</v>
      </c>
      <c r="B15" s="60" t="s">
        <v>449</v>
      </c>
      <c r="C15" s="65">
        <v>294219124.97000003</v>
      </c>
      <c r="D15" s="60" t="s">
        <v>1742</v>
      </c>
    </row>
    <row r="16" spans="1:5" x14ac:dyDescent="0.2">
      <c r="A16" s="64">
        <v>3230</v>
      </c>
      <c r="B16" s="60" t="s">
        <v>450</v>
      </c>
      <c r="C16" s="65">
        <v>3005470.66</v>
      </c>
    </row>
    <row r="17" spans="1:4" x14ac:dyDescent="0.2">
      <c r="A17" s="64">
        <v>3231</v>
      </c>
      <c r="B17" s="60" t="s">
        <v>451</v>
      </c>
      <c r="C17" s="65">
        <v>3005470.66</v>
      </c>
    </row>
    <row r="18" spans="1:4" x14ac:dyDescent="0.2">
      <c r="A18" s="64">
        <v>3232</v>
      </c>
      <c r="B18" s="60" t="s">
        <v>452</v>
      </c>
      <c r="C18" s="65">
        <v>0</v>
      </c>
    </row>
    <row r="19" spans="1:4" x14ac:dyDescent="0.2">
      <c r="A19" s="64">
        <v>3233</v>
      </c>
      <c r="B19" s="60" t="s">
        <v>453</v>
      </c>
      <c r="C19" s="65">
        <v>0</v>
      </c>
    </row>
    <row r="20" spans="1:4" x14ac:dyDescent="0.2">
      <c r="A20" s="64">
        <v>3239</v>
      </c>
      <c r="B20" s="60" t="s">
        <v>454</v>
      </c>
      <c r="C20" s="65">
        <v>0</v>
      </c>
    </row>
    <row r="21" spans="1:4" x14ac:dyDescent="0.2">
      <c r="A21" s="64">
        <v>3240</v>
      </c>
      <c r="B21" s="60" t="s">
        <v>455</v>
      </c>
      <c r="C21" s="65">
        <v>0</v>
      </c>
    </row>
    <row r="22" spans="1:4" x14ac:dyDescent="0.2">
      <c r="A22" s="64">
        <v>3241</v>
      </c>
      <c r="B22" s="60" t="s">
        <v>456</v>
      </c>
      <c r="C22" s="65">
        <v>0</v>
      </c>
    </row>
    <row r="23" spans="1:4" x14ac:dyDescent="0.2">
      <c r="A23" s="64">
        <v>3242</v>
      </c>
      <c r="B23" s="60" t="s">
        <v>457</v>
      </c>
      <c r="C23" s="65">
        <v>0</v>
      </c>
    </row>
    <row r="24" spans="1:4" x14ac:dyDescent="0.2">
      <c r="A24" s="64">
        <v>3243</v>
      </c>
      <c r="B24" s="60" t="s">
        <v>458</v>
      </c>
      <c r="C24" s="65">
        <v>0</v>
      </c>
    </row>
    <row r="25" spans="1:4" x14ac:dyDescent="0.2">
      <c r="A25" s="64">
        <v>3250</v>
      </c>
      <c r="B25" s="60" t="s">
        <v>459</v>
      </c>
      <c r="C25" s="65">
        <v>3044947.72</v>
      </c>
    </row>
    <row r="26" spans="1:4" x14ac:dyDescent="0.2">
      <c r="A26" s="64">
        <v>3251</v>
      </c>
      <c r="B26" s="60" t="s">
        <v>460</v>
      </c>
      <c r="C26" s="65">
        <v>0</v>
      </c>
    </row>
    <row r="27" spans="1:4" x14ac:dyDescent="0.2">
      <c r="A27" s="64">
        <v>3252</v>
      </c>
      <c r="B27" s="60" t="s">
        <v>461</v>
      </c>
      <c r="C27" s="65">
        <v>3044947.72</v>
      </c>
      <c r="D27" s="60" t="s">
        <v>1743</v>
      </c>
    </row>
  </sheetData>
  <mergeCells count="3">
    <mergeCell ref="A1:C1"/>
    <mergeCell ref="A2:C2"/>
    <mergeCell ref="A3:C3"/>
  </mergeCells>
  <pageMargins left="0.7" right="0.7" top="0.75" bottom="0.75" header="0.3" footer="0.3"/>
  <pageSetup paperSize="9" fitToHeight="0"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16384" width="9.140625" style="60"/>
  </cols>
  <sheetData>
    <row r="1" spans="1:5" s="66" customFormat="1" x14ac:dyDescent="0.25">
      <c r="A1" s="830" t="s">
        <v>1730</v>
      </c>
      <c r="B1" s="830"/>
      <c r="C1" s="830"/>
      <c r="D1" s="58" t="s">
        <v>98</v>
      </c>
      <c r="E1" s="59">
        <v>2020</v>
      </c>
    </row>
    <row r="2" spans="1:5" s="66" customFormat="1" x14ac:dyDescent="0.25">
      <c r="A2" s="830" t="s">
        <v>462</v>
      </c>
      <c r="B2" s="830"/>
      <c r="C2" s="830"/>
      <c r="D2" s="58" t="s">
        <v>100</v>
      </c>
      <c r="E2" s="59" t="s">
        <v>441</v>
      </c>
    </row>
    <row r="3" spans="1:5" s="66" customFormat="1" x14ac:dyDescent="0.25">
      <c r="A3" s="830" t="s">
        <v>1731</v>
      </c>
      <c r="B3" s="830"/>
      <c r="C3" s="830"/>
      <c r="D3" s="58" t="s">
        <v>102</v>
      </c>
      <c r="E3" s="59">
        <v>4</v>
      </c>
    </row>
    <row r="4" spans="1:5" x14ac:dyDescent="0.2">
      <c r="A4" s="61" t="s">
        <v>103</v>
      </c>
      <c r="B4" s="62"/>
      <c r="C4" s="62"/>
      <c r="D4" s="62"/>
      <c r="E4" s="62"/>
    </row>
    <row r="6" spans="1:5" x14ac:dyDescent="0.2">
      <c r="A6" s="62" t="s">
        <v>463</v>
      </c>
      <c r="B6" s="62"/>
      <c r="C6" s="62"/>
      <c r="D6" s="62"/>
      <c r="E6" s="62"/>
    </row>
    <row r="7" spans="1:5" x14ac:dyDescent="0.2">
      <c r="A7" s="63" t="s">
        <v>105</v>
      </c>
      <c r="B7" s="63" t="s">
        <v>106</v>
      </c>
      <c r="C7" s="63" t="s">
        <v>464</v>
      </c>
      <c r="D7" s="63" t="s">
        <v>465</v>
      </c>
      <c r="E7" s="63"/>
    </row>
    <row r="8" spans="1:5" x14ac:dyDescent="0.2">
      <c r="A8" s="64">
        <v>1111</v>
      </c>
      <c r="B8" s="60" t="s">
        <v>466</v>
      </c>
      <c r="C8" s="65">
        <v>6193</v>
      </c>
      <c r="D8" s="65">
        <v>12000</v>
      </c>
    </row>
    <row r="9" spans="1:5" x14ac:dyDescent="0.2">
      <c r="A9" s="64">
        <v>1112</v>
      </c>
      <c r="B9" s="60" t="s">
        <v>467</v>
      </c>
      <c r="C9" s="65">
        <v>128393705.08</v>
      </c>
      <c r="D9" s="65">
        <v>153828725.02000001</v>
      </c>
    </row>
    <row r="10" spans="1:5" x14ac:dyDescent="0.2">
      <c r="A10" s="64">
        <v>1113</v>
      </c>
      <c r="B10" s="60" t="s">
        <v>468</v>
      </c>
      <c r="C10" s="65">
        <v>0</v>
      </c>
      <c r="D10" s="65">
        <v>0</v>
      </c>
    </row>
    <row r="11" spans="1:5" x14ac:dyDescent="0.2">
      <c r="A11" s="64">
        <v>1114</v>
      </c>
      <c r="B11" s="60" t="s">
        <v>109</v>
      </c>
      <c r="C11" s="65">
        <v>0</v>
      </c>
      <c r="D11" s="65">
        <v>0</v>
      </c>
    </row>
    <row r="12" spans="1:5" x14ac:dyDescent="0.2">
      <c r="A12" s="64">
        <v>1115</v>
      </c>
      <c r="B12" s="60" t="s">
        <v>110</v>
      </c>
      <c r="C12" s="65">
        <v>0</v>
      </c>
      <c r="D12" s="65">
        <v>0</v>
      </c>
    </row>
    <row r="13" spans="1:5" x14ac:dyDescent="0.2">
      <c r="A13" s="64">
        <v>1116</v>
      </c>
      <c r="B13" s="60" t="s">
        <v>469</v>
      </c>
      <c r="C13" s="65">
        <v>93394</v>
      </c>
      <c r="D13" s="65">
        <v>93394</v>
      </c>
    </row>
    <row r="14" spans="1:5" x14ac:dyDescent="0.2">
      <c r="A14" s="64">
        <v>1119</v>
      </c>
      <c r="B14" s="60" t="s">
        <v>470</v>
      </c>
      <c r="C14" s="65">
        <v>0</v>
      </c>
      <c r="D14" s="65">
        <v>0</v>
      </c>
    </row>
    <row r="15" spans="1:5" x14ac:dyDescent="0.2">
      <c r="A15" s="67">
        <v>1110</v>
      </c>
      <c r="B15" s="68" t="s">
        <v>471</v>
      </c>
      <c r="C15" s="69">
        <v>128493292.08</v>
      </c>
      <c r="D15" s="69">
        <v>153934119.02000001</v>
      </c>
    </row>
    <row r="18" spans="1:5" x14ac:dyDescent="0.2">
      <c r="A18" s="62" t="s">
        <v>472</v>
      </c>
      <c r="B18" s="62"/>
      <c r="C18" s="62"/>
      <c r="D18" s="62"/>
      <c r="E18" s="62"/>
    </row>
    <row r="19" spans="1:5" x14ac:dyDescent="0.2">
      <c r="A19" s="63" t="s">
        <v>105</v>
      </c>
      <c r="B19" s="63" t="s">
        <v>106</v>
      </c>
      <c r="C19" s="63" t="s">
        <v>107</v>
      </c>
      <c r="D19" s="63" t="s">
        <v>473</v>
      </c>
      <c r="E19" s="63" t="s">
        <v>474</v>
      </c>
    </row>
    <row r="20" spans="1:5" x14ac:dyDescent="0.2">
      <c r="A20" s="64">
        <v>1230</v>
      </c>
      <c r="B20" s="60" t="s">
        <v>158</v>
      </c>
      <c r="C20" s="65">
        <v>80198.930000002962</v>
      </c>
      <c r="D20" s="60">
        <v>0</v>
      </c>
      <c r="E20" s="60">
        <v>0</v>
      </c>
    </row>
    <row r="21" spans="1:5" x14ac:dyDescent="0.2">
      <c r="A21" s="64">
        <v>1231</v>
      </c>
      <c r="B21" s="60" t="s">
        <v>159</v>
      </c>
      <c r="C21" s="65">
        <v>0</v>
      </c>
      <c r="D21" s="60">
        <v>0</v>
      </c>
      <c r="E21" s="60">
        <v>0</v>
      </c>
    </row>
    <row r="22" spans="1:5" x14ac:dyDescent="0.2">
      <c r="A22" s="64">
        <v>1232</v>
      </c>
      <c r="B22" s="60" t="s">
        <v>160</v>
      </c>
      <c r="C22" s="65">
        <v>0</v>
      </c>
      <c r="D22" s="60">
        <v>0</v>
      </c>
      <c r="E22" s="60">
        <v>0</v>
      </c>
    </row>
    <row r="23" spans="1:5" x14ac:dyDescent="0.2">
      <c r="A23" s="64">
        <v>1233</v>
      </c>
      <c r="B23" s="60" t="s">
        <v>161</v>
      </c>
      <c r="C23" s="65">
        <v>3838289.450000003</v>
      </c>
      <c r="D23" s="60">
        <v>0</v>
      </c>
      <c r="E23" s="60">
        <v>0</v>
      </c>
    </row>
    <row r="24" spans="1:5" x14ac:dyDescent="0.2">
      <c r="A24" s="64">
        <v>1234</v>
      </c>
      <c r="B24" s="60" t="s">
        <v>162</v>
      </c>
      <c r="C24" s="65">
        <v>0</v>
      </c>
      <c r="D24" s="60">
        <v>0</v>
      </c>
      <c r="E24" s="60">
        <v>0</v>
      </c>
    </row>
    <row r="25" spans="1:5" x14ac:dyDescent="0.2">
      <c r="A25" s="64">
        <v>1235</v>
      </c>
      <c r="B25" s="60" t="s">
        <v>163</v>
      </c>
      <c r="C25" s="65">
        <v>0</v>
      </c>
      <c r="D25" s="60">
        <v>0</v>
      </c>
      <c r="E25" s="60">
        <v>0</v>
      </c>
    </row>
    <row r="26" spans="1:5" x14ac:dyDescent="0.2">
      <c r="A26" s="64">
        <v>1236</v>
      </c>
      <c r="B26" s="60" t="s">
        <v>164</v>
      </c>
      <c r="C26" s="65">
        <v>-3758090.52</v>
      </c>
      <c r="D26" s="60">
        <v>0</v>
      </c>
      <c r="E26" s="60">
        <v>0</v>
      </c>
    </row>
    <row r="27" spans="1:5" x14ac:dyDescent="0.2">
      <c r="A27" s="64">
        <v>1239</v>
      </c>
      <c r="B27" s="60" t="s">
        <v>165</v>
      </c>
      <c r="C27" s="65">
        <v>0</v>
      </c>
      <c r="D27" s="60">
        <v>0</v>
      </c>
      <c r="E27" s="60">
        <v>0</v>
      </c>
    </row>
    <row r="28" spans="1:5" x14ac:dyDescent="0.2">
      <c r="A28" s="64">
        <v>1240</v>
      </c>
      <c r="B28" s="60" t="s">
        <v>166</v>
      </c>
      <c r="C28" s="65">
        <v>348734.3600000001</v>
      </c>
      <c r="D28" s="60">
        <v>0</v>
      </c>
      <c r="E28" s="60">
        <v>0</v>
      </c>
    </row>
    <row r="29" spans="1:5" x14ac:dyDescent="0.2">
      <c r="A29" s="64">
        <v>1241</v>
      </c>
      <c r="B29" s="60" t="s">
        <v>167</v>
      </c>
      <c r="C29" s="65">
        <v>232421.08000000007</v>
      </c>
      <c r="D29" s="60">
        <v>0</v>
      </c>
      <c r="E29" s="60">
        <v>0</v>
      </c>
    </row>
    <row r="30" spans="1:5" x14ac:dyDescent="0.2">
      <c r="A30" s="64">
        <v>1242</v>
      </c>
      <c r="B30" s="60" t="s">
        <v>168</v>
      </c>
      <c r="C30" s="65">
        <v>1290</v>
      </c>
      <c r="D30" s="60">
        <v>0</v>
      </c>
      <c r="E30" s="60">
        <v>0</v>
      </c>
    </row>
    <row r="31" spans="1:5" x14ac:dyDescent="0.2">
      <c r="A31" s="64">
        <v>1243</v>
      </c>
      <c r="B31" s="60" t="s">
        <v>169</v>
      </c>
      <c r="C31" s="65">
        <v>0</v>
      </c>
      <c r="D31" s="60">
        <v>0</v>
      </c>
      <c r="E31" s="60">
        <v>0</v>
      </c>
    </row>
    <row r="32" spans="1:5" x14ac:dyDescent="0.2">
      <c r="A32" s="64">
        <v>1244</v>
      </c>
      <c r="B32" s="60" t="s">
        <v>170</v>
      </c>
      <c r="C32" s="65">
        <v>0</v>
      </c>
      <c r="D32" s="60">
        <v>0</v>
      </c>
      <c r="E32" s="60">
        <v>0</v>
      </c>
    </row>
    <row r="33" spans="1:5" x14ac:dyDescent="0.2">
      <c r="A33" s="64">
        <v>1245</v>
      </c>
      <c r="B33" s="60" t="s">
        <v>171</v>
      </c>
      <c r="C33" s="65">
        <v>0</v>
      </c>
      <c r="D33" s="60">
        <v>0</v>
      </c>
      <c r="E33" s="60">
        <v>0</v>
      </c>
    </row>
    <row r="34" spans="1:5" x14ac:dyDescent="0.2">
      <c r="A34" s="64">
        <v>1246</v>
      </c>
      <c r="B34" s="60" t="s">
        <v>172</v>
      </c>
      <c r="C34" s="65">
        <v>115023.28000000003</v>
      </c>
      <c r="D34" s="60">
        <v>0</v>
      </c>
      <c r="E34" s="60">
        <v>0</v>
      </c>
    </row>
    <row r="35" spans="1:5" x14ac:dyDescent="0.2">
      <c r="A35" s="64">
        <v>1247</v>
      </c>
      <c r="B35" s="60" t="s">
        <v>173</v>
      </c>
      <c r="C35" s="65">
        <v>0</v>
      </c>
      <c r="D35" s="60">
        <v>0</v>
      </c>
      <c r="E35" s="60">
        <v>0</v>
      </c>
    </row>
    <row r="36" spans="1:5" x14ac:dyDescent="0.2">
      <c r="A36" s="64">
        <v>1248</v>
      </c>
      <c r="B36" s="60" t="s">
        <v>174</v>
      </c>
      <c r="C36" s="65">
        <v>0</v>
      </c>
      <c r="D36" s="60">
        <v>0</v>
      </c>
      <c r="E36" s="60">
        <v>0</v>
      </c>
    </row>
    <row r="37" spans="1:5" x14ac:dyDescent="0.2">
      <c r="A37" s="64">
        <v>1250</v>
      </c>
      <c r="B37" s="60" t="s">
        <v>178</v>
      </c>
      <c r="C37" s="65">
        <v>190745.17999999993</v>
      </c>
      <c r="D37" s="60">
        <v>0</v>
      </c>
      <c r="E37" s="60">
        <v>0</v>
      </c>
    </row>
    <row r="38" spans="1:5" x14ac:dyDescent="0.2">
      <c r="A38" s="64">
        <v>1251</v>
      </c>
      <c r="B38" s="60" t="s">
        <v>179</v>
      </c>
      <c r="C38" s="65">
        <v>0</v>
      </c>
      <c r="D38" s="60">
        <v>0</v>
      </c>
      <c r="E38" s="60">
        <v>0</v>
      </c>
    </row>
    <row r="39" spans="1:5" x14ac:dyDescent="0.2">
      <c r="A39" s="64">
        <v>1252</v>
      </c>
      <c r="B39" s="60" t="s">
        <v>180</v>
      </c>
      <c r="C39" s="65">
        <v>0</v>
      </c>
      <c r="D39" s="60">
        <v>0</v>
      </c>
      <c r="E39" s="60">
        <v>0</v>
      </c>
    </row>
    <row r="40" spans="1:5" x14ac:dyDescent="0.2">
      <c r="A40" s="64">
        <v>1253</v>
      </c>
      <c r="B40" s="60" t="s">
        <v>181</v>
      </c>
      <c r="C40" s="65">
        <v>0</v>
      </c>
      <c r="D40" s="60">
        <v>0</v>
      </c>
      <c r="E40" s="60">
        <v>0</v>
      </c>
    </row>
    <row r="41" spans="1:5" x14ac:dyDescent="0.2">
      <c r="A41" s="64">
        <v>1254</v>
      </c>
      <c r="B41" s="60" t="s">
        <v>182</v>
      </c>
      <c r="C41" s="65">
        <v>190745.17999999993</v>
      </c>
      <c r="D41" s="60">
        <v>0</v>
      </c>
      <c r="E41" s="60">
        <v>0</v>
      </c>
    </row>
    <row r="42" spans="1:5" x14ac:dyDescent="0.2">
      <c r="A42" s="64">
        <v>1259</v>
      </c>
      <c r="B42" s="60" t="s">
        <v>183</v>
      </c>
      <c r="C42" s="65">
        <v>0</v>
      </c>
      <c r="D42" s="60">
        <v>0</v>
      </c>
      <c r="E42" s="60">
        <v>0</v>
      </c>
    </row>
    <row r="44" spans="1:5" x14ac:dyDescent="0.2">
      <c r="A44" s="62" t="s">
        <v>475</v>
      </c>
      <c r="B44" s="62"/>
      <c r="C44" s="62"/>
      <c r="D44" s="62"/>
    </row>
    <row r="45" spans="1:5" x14ac:dyDescent="0.2">
      <c r="A45" s="63" t="s">
        <v>105</v>
      </c>
      <c r="B45" s="63" t="s">
        <v>106</v>
      </c>
      <c r="C45" s="70" t="s">
        <v>476</v>
      </c>
      <c r="D45" s="70" t="s">
        <v>464</v>
      </c>
    </row>
    <row r="46" spans="1:5" x14ac:dyDescent="0.2">
      <c r="A46" s="67">
        <v>5500</v>
      </c>
      <c r="B46" s="68" t="s">
        <v>407</v>
      </c>
      <c r="C46" s="65">
        <v>0</v>
      </c>
      <c r="D46" s="65">
        <v>23307147.66</v>
      </c>
    </row>
    <row r="47" spans="1:5" x14ac:dyDescent="0.2">
      <c r="A47" s="64">
        <v>5510</v>
      </c>
      <c r="B47" s="60" t="s">
        <v>408</v>
      </c>
      <c r="C47" s="65">
        <v>0</v>
      </c>
      <c r="D47" s="65">
        <v>3628827.6199999996</v>
      </c>
    </row>
    <row r="48" spans="1:5" x14ac:dyDescent="0.2">
      <c r="A48" s="64">
        <v>5511</v>
      </c>
      <c r="B48" s="60" t="s">
        <v>409</v>
      </c>
      <c r="C48" s="65">
        <v>0</v>
      </c>
      <c r="D48" s="65">
        <v>0</v>
      </c>
    </row>
    <row r="49" spans="1:4" x14ac:dyDescent="0.2">
      <c r="A49" s="64">
        <v>5512</v>
      </c>
      <c r="B49" s="60" t="s">
        <v>410</v>
      </c>
      <c r="C49" s="65">
        <v>0</v>
      </c>
      <c r="D49" s="65">
        <v>0</v>
      </c>
    </row>
    <row r="50" spans="1:4" x14ac:dyDescent="0.2">
      <c r="A50" s="64">
        <v>5513</v>
      </c>
      <c r="B50" s="60" t="s">
        <v>411</v>
      </c>
      <c r="C50" s="65">
        <v>0</v>
      </c>
      <c r="D50" s="65">
        <v>2135685.5299999998</v>
      </c>
    </row>
    <row r="51" spans="1:4" x14ac:dyDescent="0.2">
      <c r="A51" s="64">
        <v>5514</v>
      </c>
      <c r="B51" s="60" t="s">
        <v>412</v>
      </c>
      <c r="C51" s="65">
        <v>0</v>
      </c>
      <c r="D51" s="65">
        <v>0</v>
      </c>
    </row>
    <row r="52" spans="1:4" x14ac:dyDescent="0.2">
      <c r="A52" s="64">
        <v>5515</v>
      </c>
      <c r="B52" s="60" t="s">
        <v>413</v>
      </c>
      <c r="C52" s="65">
        <v>0</v>
      </c>
      <c r="D52" s="65">
        <v>1276431.46</v>
      </c>
    </row>
    <row r="53" spans="1:4" x14ac:dyDescent="0.2">
      <c r="A53" s="64">
        <v>5516</v>
      </c>
      <c r="B53" s="60" t="s">
        <v>414</v>
      </c>
      <c r="C53" s="65">
        <v>0</v>
      </c>
      <c r="D53" s="65">
        <v>0</v>
      </c>
    </row>
    <row r="54" spans="1:4" x14ac:dyDescent="0.2">
      <c r="A54" s="64">
        <v>5517</v>
      </c>
      <c r="B54" s="60" t="s">
        <v>415</v>
      </c>
      <c r="C54" s="65">
        <v>0</v>
      </c>
      <c r="D54" s="65">
        <v>216710.63</v>
      </c>
    </row>
    <row r="55" spans="1:4" x14ac:dyDescent="0.2">
      <c r="A55" s="64">
        <v>5518</v>
      </c>
      <c r="B55" s="60" t="s">
        <v>416</v>
      </c>
      <c r="C55" s="65">
        <v>0</v>
      </c>
      <c r="D55" s="65">
        <v>0</v>
      </c>
    </row>
    <row r="56" spans="1:4" x14ac:dyDescent="0.2">
      <c r="A56" s="64">
        <v>5520</v>
      </c>
      <c r="B56" s="60" t="s">
        <v>417</v>
      </c>
      <c r="C56" s="65">
        <v>0</v>
      </c>
      <c r="D56" s="65">
        <v>0</v>
      </c>
    </row>
    <row r="57" spans="1:4" x14ac:dyDescent="0.2">
      <c r="A57" s="64">
        <v>5521</v>
      </c>
      <c r="B57" s="60" t="s">
        <v>418</v>
      </c>
      <c r="C57" s="65">
        <v>0</v>
      </c>
      <c r="D57" s="65">
        <v>0</v>
      </c>
    </row>
    <row r="58" spans="1:4" x14ac:dyDescent="0.2">
      <c r="A58" s="64">
        <v>5522</v>
      </c>
      <c r="B58" s="60" t="s">
        <v>419</v>
      </c>
      <c r="C58" s="65">
        <v>0</v>
      </c>
      <c r="D58" s="65">
        <v>0</v>
      </c>
    </row>
    <row r="59" spans="1:4" x14ac:dyDescent="0.2">
      <c r="A59" s="64">
        <v>5530</v>
      </c>
      <c r="B59" s="60" t="s">
        <v>420</v>
      </c>
      <c r="C59" s="65">
        <v>0</v>
      </c>
      <c r="D59" s="65">
        <v>11756450.33</v>
      </c>
    </row>
    <row r="60" spans="1:4" x14ac:dyDescent="0.2">
      <c r="A60" s="64">
        <v>5531</v>
      </c>
      <c r="B60" s="60" t="s">
        <v>421</v>
      </c>
      <c r="C60" s="65">
        <v>0</v>
      </c>
      <c r="D60" s="65">
        <v>0</v>
      </c>
    </row>
    <row r="61" spans="1:4" x14ac:dyDescent="0.2">
      <c r="A61" s="64">
        <v>5532</v>
      </c>
      <c r="B61" s="60" t="s">
        <v>422</v>
      </c>
      <c r="C61" s="65">
        <v>0</v>
      </c>
      <c r="D61" s="65">
        <v>11756450.33</v>
      </c>
    </row>
    <row r="62" spans="1:4" x14ac:dyDescent="0.2">
      <c r="A62" s="64">
        <v>5533</v>
      </c>
      <c r="B62" s="60" t="s">
        <v>423</v>
      </c>
      <c r="C62" s="65">
        <v>0</v>
      </c>
      <c r="D62" s="65">
        <v>0</v>
      </c>
    </row>
    <row r="63" spans="1:4" x14ac:dyDescent="0.2">
      <c r="A63" s="64">
        <v>5534</v>
      </c>
      <c r="B63" s="60" t="s">
        <v>424</v>
      </c>
      <c r="C63" s="65">
        <v>0</v>
      </c>
      <c r="D63" s="65">
        <v>0</v>
      </c>
    </row>
    <row r="64" spans="1:4" x14ac:dyDescent="0.2">
      <c r="A64" s="64">
        <v>5535</v>
      </c>
      <c r="B64" s="60" t="s">
        <v>425</v>
      </c>
      <c r="C64" s="65">
        <v>0</v>
      </c>
      <c r="D64" s="65">
        <v>0</v>
      </c>
    </row>
    <row r="65" spans="1:4" x14ac:dyDescent="0.2">
      <c r="A65" s="64">
        <v>5540</v>
      </c>
      <c r="B65" s="60" t="s">
        <v>426</v>
      </c>
      <c r="C65" s="65">
        <v>0</v>
      </c>
      <c r="D65" s="65">
        <v>0</v>
      </c>
    </row>
    <row r="66" spans="1:4" x14ac:dyDescent="0.2">
      <c r="A66" s="64">
        <v>5541</v>
      </c>
      <c r="B66" s="60" t="s">
        <v>426</v>
      </c>
      <c r="C66" s="65">
        <v>0</v>
      </c>
      <c r="D66" s="65">
        <v>0</v>
      </c>
    </row>
    <row r="67" spans="1:4" x14ac:dyDescent="0.2">
      <c r="A67" s="64">
        <v>5550</v>
      </c>
      <c r="B67" s="60" t="s">
        <v>427</v>
      </c>
      <c r="C67" s="65">
        <v>0</v>
      </c>
      <c r="D67" s="65">
        <v>0</v>
      </c>
    </row>
    <row r="68" spans="1:4" x14ac:dyDescent="0.2">
      <c r="A68" s="64">
        <v>5551</v>
      </c>
      <c r="B68" s="60" t="s">
        <v>427</v>
      </c>
      <c r="C68" s="65">
        <v>0</v>
      </c>
      <c r="D68" s="65">
        <v>0</v>
      </c>
    </row>
    <row r="69" spans="1:4" x14ac:dyDescent="0.2">
      <c r="A69" s="64">
        <v>5590</v>
      </c>
      <c r="B69" s="60" t="s">
        <v>428</v>
      </c>
      <c r="C69" s="65">
        <v>0</v>
      </c>
      <c r="D69" s="65">
        <v>7921869.71</v>
      </c>
    </row>
    <row r="70" spans="1:4" x14ac:dyDescent="0.2">
      <c r="A70" s="64">
        <v>5591</v>
      </c>
      <c r="B70" s="60" t="s">
        <v>429</v>
      </c>
      <c r="C70" s="65">
        <v>0</v>
      </c>
      <c r="D70" s="65">
        <v>0</v>
      </c>
    </row>
    <row r="71" spans="1:4" x14ac:dyDescent="0.2">
      <c r="A71" s="64">
        <v>5592</v>
      </c>
      <c r="B71" s="60" t="s">
        <v>430</v>
      </c>
      <c r="C71" s="65">
        <v>0</v>
      </c>
      <c r="D71" s="65">
        <v>0</v>
      </c>
    </row>
    <row r="72" spans="1:4" x14ac:dyDescent="0.2">
      <c r="A72" s="64">
        <v>5593</v>
      </c>
      <c r="B72" s="60" t="s">
        <v>431</v>
      </c>
      <c r="C72" s="65">
        <v>0</v>
      </c>
      <c r="D72" s="65">
        <v>0</v>
      </c>
    </row>
    <row r="73" spans="1:4" x14ac:dyDescent="0.2">
      <c r="A73" s="64">
        <v>5594</v>
      </c>
      <c r="B73" s="60" t="s">
        <v>477</v>
      </c>
      <c r="C73" s="65">
        <v>0</v>
      </c>
      <c r="D73" s="65">
        <v>0</v>
      </c>
    </row>
    <row r="74" spans="1:4" x14ac:dyDescent="0.2">
      <c r="A74" s="64">
        <v>5595</v>
      </c>
      <c r="B74" s="60" t="s">
        <v>433</v>
      </c>
      <c r="C74" s="65">
        <v>0</v>
      </c>
      <c r="D74" s="65">
        <v>0</v>
      </c>
    </row>
    <row r="75" spans="1:4" x14ac:dyDescent="0.2">
      <c r="A75" s="64">
        <v>5596</v>
      </c>
      <c r="B75" s="60" t="s">
        <v>321</v>
      </c>
      <c r="C75" s="65">
        <v>0</v>
      </c>
      <c r="D75" s="65">
        <v>0</v>
      </c>
    </row>
    <row r="76" spans="1:4" x14ac:dyDescent="0.2">
      <c r="A76" s="64">
        <v>5597</v>
      </c>
      <c r="B76" s="60" t="s">
        <v>434</v>
      </c>
      <c r="C76" s="65">
        <v>0</v>
      </c>
      <c r="D76" s="65">
        <v>0</v>
      </c>
    </row>
    <row r="77" spans="1:4" x14ac:dyDescent="0.2">
      <c r="A77" s="64">
        <v>5599</v>
      </c>
      <c r="B77" s="60" t="s">
        <v>436</v>
      </c>
      <c r="C77" s="65">
        <v>0</v>
      </c>
      <c r="D77" s="65">
        <v>7921869.71</v>
      </c>
    </row>
    <row r="78" spans="1:4" x14ac:dyDescent="0.2">
      <c r="A78" s="67">
        <v>5600</v>
      </c>
      <c r="B78" s="68" t="s">
        <v>437</v>
      </c>
      <c r="C78" s="65">
        <v>0</v>
      </c>
      <c r="D78" s="65">
        <v>0</v>
      </c>
    </row>
    <row r="79" spans="1:4" x14ac:dyDescent="0.2">
      <c r="A79" s="64">
        <v>5610</v>
      </c>
      <c r="B79" s="60" t="s">
        <v>438</v>
      </c>
      <c r="C79" s="65">
        <v>0</v>
      </c>
      <c r="D79" s="65">
        <v>0</v>
      </c>
    </row>
    <row r="80" spans="1:4" x14ac:dyDescent="0.2">
      <c r="A80" s="64">
        <v>5611</v>
      </c>
      <c r="B80" s="60" t="s">
        <v>439</v>
      </c>
      <c r="C80" s="65">
        <v>0</v>
      </c>
      <c r="D80" s="65">
        <v>0</v>
      </c>
    </row>
  </sheetData>
  <mergeCells count="3">
    <mergeCell ref="A1:C1"/>
    <mergeCell ref="A2:C2"/>
    <mergeCell ref="A3:C3"/>
  </mergeCells>
  <dataValidations disablePrompts="1" count="3">
    <dataValidation allowBlank="1" showInputMessage="1" showErrorMessage="1" prompt="Importe del trimestre anterior." sqref="C45"/>
    <dataValidation allowBlank="1" showInputMessage="1" showErrorMessage="1" prompt="Saldo al 31 de diciembre del año anterior que se presenta" sqref="D7"/>
    <dataValidation allowBlank="1" showInputMessage="1" showErrorMessage="1" prompt="Importe final del periodo que corresponde la información financiera trimestral que se presenta." sqref="C7 C19 D45"/>
  </dataValidations>
  <pageMargins left="0.7" right="0.7" top="0.75" bottom="0.75" header="0.3" footer="0.3"/>
  <pageSetup paperSize="9" scale="70" fitToHeight="0"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5" customWidth="1"/>
    <col min="2" max="2" width="63.140625" style="75" customWidth="1"/>
    <col min="3" max="3" width="17.7109375" style="75" customWidth="1"/>
    <col min="4" max="16384" width="11.42578125" style="75"/>
  </cols>
  <sheetData>
    <row r="1" spans="1:3" s="71" customFormat="1" x14ac:dyDescent="0.25">
      <c r="A1" s="831" t="s">
        <v>1744</v>
      </c>
      <c r="B1" s="832"/>
      <c r="C1" s="833"/>
    </row>
    <row r="2" spans="1:3" s="71" customFormat="1" x14ac:dyDescent="0.25">
      <c r="A2" s="834" t="s">
        <v>478</v>
      </c>
      <c r="B2" s="835"/>
      <c r="C2" s="836"/>
    </row>
    <row r="3" spans="1:3" s="71" customFormat="1" x14ac:dyDescent="0.25">
      <c r="A3" s="834" t="s">
        <v>1642</v>
      </c>
      <c r="B3" s="835"/>
      <c r="C3" s="836"/>
    </row>
    <row r="4" spans="1:3" s="72" customFormat="1" x14ac:dyDescent="0.2">
      <c r="A4" s="837" t="s">
        <v>479</v>
      </c>
      <c r="B4" s="838"/>
      <c r="C4" s="839"/>
    </row>
    <row r="5" spans="1:3" x14ac:dyDescent="0.2">
      <c r="A5" s="73" t="s">
        <v>480</v>
      </c>
      <c r="B5" s="73"/>
      <c r="C5" s="74">
        <v>91311030</v>
      </c>
    </row>
    <row r="6" spans="1:3" x14ac:dyDescent="0.2">
      <c r="B6" s="76"/>
      <c r="C6" s="77"/>
    </row>
    <row r="7" spans="1:3" x14ac:dyDescent="0.2">
      <c r="A7" s="78" t="s">
        <v>481</v>
      </c>
      <c r="B7" s="78"/>
      <c r="C7" s="79">
        <f>SUM(C8:C13)</f>
        <v>20606198</v>
      </c>
    </row>
    <row r="8" spans="1:3" x14ac:dyDescent="0.2">
      <c r="A8" s="80" t="s">
        <v>482</v>
      </c>
      <c r="B8" s="81" t="s">
        <v>306</v>
      </c>
      <c r="C8" s="82">
        <v>0</v>
      </c>
    </row>
    <row r="9" spans="1:3" x14ac:dyDescent="0.2">
      <c r="A9" s="83" t="s">
        <v>483</v>
      </c>
      <c r="B9" s="84" t="s">
        <v>484</v>
      </c>
      <c r="C9" s="82">
        <v>0</v>
      </c>
    </row>
    <row r="10" spans="1:3" x14ac:dyDescent="0.2">
      <c r="A10" s="83" t="s">
        <v>485</v>
      </c>
      <c r="B10" s="84" t="s">
        <v>315</v>
      </c>
      <c r="C10" s="82">
        <v>0</v>
      </c>
    </row>
    <row r="11" spans="1:3" x14ac:dyDescent="0.2">
      <c r="A11" s="83" t="s">
        <v>486</v>
      </c>
      <c r="B11" s="84" t="s">
        <v>316</v>
      </c>
      <c r="C11" s="82">
        <v>0</v>
      </c>
    </row>
    <row r="12" spans="1:3" x14ac:dyDescent="0.2">
      <c r="A12" s="83" t="s">
        <v>487</v>
      </c>
      <c r="B12" s="84" t="s">
        <v>317</v>
      </c>
      <c r="C12" s="82">
        <v>0</v>
      </c>
    </row>
    <row r="13" spans="1:3" x14ac:dyDescent="0.2">
      <c r="A13" s="85" t="s">
        <v>488</v>
      </c>
      <c r="B13" s="86" t="s">
        <v>489</v>
      </c>
      <c r="C13" s="82">
        <v>20606198</v>
      </c>
    </row>
    <row r="14" spans="1:3" x14ac:dyDescent="0.2">
      <c r="B14" s="87"/>
      <c r="C14" s="88"/>
    </row>
    <row r="15" spans="1:3" x14ac:dyDescent="0.2">
      <c r="A15" s="78" t="s">
        <v>490</v>
      </c>
      <c r="B15" s="76"/>
      <c r="C15" s="79">
        <f>SUM(C16:C18)</f>
        <v>8656505</v>
      </c>
    </row>
    <row r="16" spans="1:3" x14ac:dyDescent="0.2">
      <c r="A16" s="89">
        <v>3.1</v>
      </c>
      <c r="B16" s="84" t="s">
        <v>491</v>
      </c>
      <c r="C16" s="82">
        <v>0</v>
      </c>
    </row>
    <row r="17" spans="1:3" x14ac:dyDescent="0.2">
      <c r="A17" s="90">
        <v>3.2</v>
      </c>
      <c r="B17" s="84" t="s">
        <v>492</v>
      </c>
      <c r="C17" s="82">
        <v>0</v>
      </c>
    </row>
    <row r="18" spans="1:3" x14ac:dyDescent="0.2">
      <c r="A18" s="90">
        <v>3.3</v>
      </c>
      <c r="B18" s="86" t="s">
        <v>493</v>
      </c>
      <c r="C18" s="91">
        <v>8656505</v>
      </c>
    </row>
    <row r="19" spans="1:3" x14ac:dyDescent="0.2">
      <c r="B19" s="92"/>
      <c r="C19" s="93"/>
    </row>
    <row r="20" spans="1:3" x14ac:dyDescent="0.2">
      <c r="A20" s="94" t="s">
        <v>494</v>
      </c>
      <c r="B20" s="94"/>
      <c r="C20" s="74">
        <f>C5+C7-C15</f>
        <v>103260723</v>
      </c>
    </row>
  </sheetData>
  <mergeCells count="4">
    <mergeCell ref="A1:C1"/>
    <mergeCell ref="A2:C2"/>
    <mergeCell ref="A3:C3"/>
    <mergeCell ref="A4:C4"/>
  </mergeCells>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5" customWidth="1"/>
    <col min="2" max="2" width="62.140625" style="75" customWidth="1"/>
    <col min="3" max="3" width="17.7109375" style="75" customWidth="1"/>
    <col min="4" max="16384" width="11.42578125" style="75"/>
  </cols>
  <sheetData>
    <row r="1" spans="1:3" s="95" customFormat="1" x14ac:dyDescent="0.25">
      <c r="A1" s="840" t="s">
        <v>1744</v>
      </c>
      <c r="B1" s="841"/>
      <c r="C1" s="842"/>
    </row>
    <row r="2" spans="1:3" s="95" customFormat="1" x14ac:dyDescent="0.25">
      <c r="A2" s="843" t="s">
        <v>495</v>
      </c>
      <c r="B2" s="844"/>
      <c r="C2" s="845"/>
    </row>
    <row r="3" spans="1:3" s="95" customFormat="1" x14ac:dyDescent="0.25">
      <c r="A3" s="843" t="s">
        <v>1642</v>
      </c>
      <c r="B3" s="844"/>
      <c r="C3" s="845"/>
    </row>
    <row r="4" spans="1:3" x14ac:dyDescent="0.2">
      <c r="A4" s="837" t="s">
        <v>479</v>
      </c>
      <c r="B4" s="838"/>
      <c r="C4" s="839"/>
    </row>
    <row r="5" spans="1:3" x14ac:dyDescent="0.2">
      <c r="A5" s="96" t="s">
        <v>496</v>
      </c>
      <c r="B5" s="73"/>
      <c r="C5" s="97">
        <v>70710890</v>
      </c>
    </row>
    <row r="6" spans="1:3" x14ac:dyDescent="0.2">
      <c r="A6" s="98"/>
      <c r="B6" s="76"/>
      <c r="C6" s="99"/>
    </row>
    <row r="7" spans="1:3" x14ac:dyDescent="0.2">
      <c r="A7" s="78" t="s">
        <v>497</v>
      </c>
      <c r="B7" s="100"/>
      <c r="C7" s="79">
        <v>17516450</v>
      </c>
    </row>
    <row r="8" spans="1:3" x14ac:dyDescent="0.2">
      <c r="A8" s="101">
        <v>2.1</v>
      </c>
      <c r="B8" s="102" t="s">
        <v>338</v>
      </c>
      <c r="C8" s="103">
        <v>0</v>
      </c>
    </row>
    <row r="9" spans="1:3" x14ac:dyDescent="0.2">
      <c r="A9" s="101">
        <v>2.2000000000000002</v>
      </c>
      <c r="B9" s="102" t="s">
        <v>335</v>
      </c>
      <c r="C9" s="103">
        <v>0</v>
      </c>
    </row>
    <row r="10" spans="1:3" x14ac:dyDescent="0.2">
      <c r="A10" s="104">
        <v>2.2999999999999998</v>
      </c>
      <c r="B10" s="105" t="s">
        <v>167</v>
      </c>
      <c r="C10" s="103">
        <v>232421</v>
      </c>
    </row>
    <row r="11" spans="1:3" x14ac:dyDescent="0.2">
      <c r="A11" s="104">
        <v>2.4</v>
      </c>
      <c r="B11" s="105" t="s">
        <v>168</v>
      </c>
      <c r="C11" s="103">
        <v>1290</v>
      </c>
    </row>
    <row r="12" spans="1:3" x14ac:dyDescent="0.2">
      <c r="A12" s="104">
        <v>2.5</v>
      </c>
      <c r="B12" s="105" t="s">
        <v>169</v>
      </c>
      <c r="C12" s="103">
        <v>0</v>
      </c>
    </row>
    <row r="13" spans="1:3" x14ac:dyDescent="0.2">
      <c r="A13" s="104">
        <v>2.6</v>
      </c>
      <c r="B13" s="105" t="s">
        <v>170</v>
      </c>
      <c r="C13" s="103">
        <v>0</v>
      </c>
    </row>
    <row r="14" spans="1:3" x14ac:dyDescent="0.2">
      <c r="A14" s="104">
        <v>2.7</v>
      </c>
      <c r="B14" s="105" t="s">
        <v>171</v>
      </c>
      <c r="C14" s="103">
        <v>0</v>
      </c>
    </row>
    <row r="15" spans="1:3" x14ac:dyDescent="0.2">
      <c r="A15" s="104">
        <v>2.8</v>
      </c>
      <c r="B15" s="105" t="s">
        <v>172</v>
      </c>
      <c r="C15" s="103">
        <v>115023</v>
      </c>
    </row>
    <row r="16" spans="1:3" x14ac:dyDescent="0.2">
      <c r="A16" s="104">
        <v>2.9</v>
      </c>
      <c r="B16" s="105" t="s">
        <v>174</v>
      </c>
      <c r="C16" s="103">
        <v>0</v>
      </c>
    </row>
    <row r="17" spans="1:3" x14ac:dyDescent="0.2">
      <c r="A17" s="104" t="s">
        <v>498</v>
      </c>
      <c r="B17" s="105" t="s">
        <v>499</v>
      </c>
      <c r="C17" s="103">
        <v>14500000</v>
      </c>
    </row>
    <row r="18" spans="1:3" x14ac:dyDescent="0.2">
      <c r="A18" s="104" t="s">
        <v>500</v>
      </c>
      <c r="B18" s="105" t="s">
        <v>178</v>
      </c>
      <c r="C18" s="103">
        <v>190745</v>
      </c>
    </row>
    <row r="19" spans="1:3" x14ac:dyDescent="0.2">
      <c r="A19" s="104" t="s">
        <v>501</v>
      </c>
      <c r="B19" s="105" t="s">
        <v>502</v>
      </c>
      <c r="C19" s="103">
        <v>0</v>
      </c>
    </row>
    <row r="20" spans="1:3" x14ac:dyDescent="0.2">
      <c r="A20" s="104" t="s">
        <v>503</v>
      </c>
      <c r="B20" s="105" t="s">
        <v>504</v>
      </c>
      <c r="C20" s="103">
        <v>2476971</v>
      </c>
    </row>
    <row r="21" spans="1:3" x14ac:dyDescent="0.2">
      <c r="A21" s="104" t="s">
        <v>505</v>
      </c>
      <c r="B21" s="105" t="s">
        <v>506</v>
      </c>
      <c r="C21" s="103">
        <v>0</v>
      </c>
    </row>
    <row r="22" spans="1:3" x14ac:dyDescent="0.2">
      <c r="A22" s="104" t="s">
        <v>507</v>
      </c>
      <c r="B22" s="105" t="s">
        <v>508</v>
      </c>
      <c r="C22" s="103">
        <v>0</v>
      </c>
    </row>
    <row r="23" spans="1:3" x14ac:dyDescent="0.2">
      <c r="A23" s="104" t="s">
        <v>509</v>
      </c>
      <c r="B23" s="105" t="s">
        <v>510</v>
      </c>
      <c r="C23" s="103">
        <v>0</v>
      </c>
    </row>
    <row r="24" spans="1:3" x14ac:dyDescent="0.2">
      <c r="A24" s="104" t="s">
        <v>511</v>
      </c>
      <c r="B24" s="105" t="s">
        <v>512</v>
      </c>
      <c r="C24" s="103">
        <v>0</v>
      </c>
    </row>
    <row r="25" spans="1:3" x14ac:dyDescent="0.2">
      <c r="A25" s="104" t="s">
        <v>513</v>
      </c>
      <c r="B25" s="105" t="s">
        <v>514</v>
      </c>
      <c r="C25" s="103">
        <v>0</v>
      </c>
    </row>
    <row r="26" spans="1:3" x14ac:dyDescent="0.2">
      <c r="A26" s="104" t="s">
        <v>515</v>
      </c>
      <c r="B26" s="105" t="s">
        <v>516</v>
      </c>
      <c r="C26" s="103">
        <v>0</v>
      </c>
    </row>
    <row r="27" spans="1:3" x14ac:dyDescent="0.2">
      <c r="A27" s="104" t="s">
        <v>517</v>
      </c>
      <c r="B27" s="105" t="s">
        <v>518</v>
      </c>
      <c r="C27" s="103">
        <v>0</v>
      </c>
    </row>
    <row r="28" spans="1:3" x14ac:dyDescent="0.2">
      <c r="A28" s="104" t="s">
        <v>519</v>
      </c>
      <c r="B28" s="102" t="s">
        <v>520</v>
      </c>
      <c r="C28" s="103">
        <v>0</v>
      </c>
    </row>
    <row r="29" spans="1:3" x14ac:dyDescent="0.2">
      <c r="A29" s="106"/>
      <c r="B29" s="107"/>
      <c r="C29" s="108"/>
    </row>
    <row r="30" spans="1:3" x14ac:dyDescent="0.2">
      <c r="A30" s="109" t="s">
        <v>521</v>
      </c>
      <c r="B30" s="110"/>
      <c r="C30" s="111">
        <v>23307148</v>
      </c>
    </row>
    <row r="31" spans="1:3" x14ac:dyDescent="0.2">
      <c r="A31" s="104" t="s">
        <v>522</v>
      </c>
      <c r="B31" s="105" t="s">
        <v>408</v>
      </c>
      <c r="C31" s="103">
        <v>3628828</v>
      </c>
    </row>
    <row r="32" spans="1:3" x14ac:dyDescent="0.2">
      <c r="A32" s="104" t="s">
        <v>523</v>
      </c>
      <c r="B32" s="105" t="s">
        <v>417</v>
      </c>
      <c r="C32" s="103">
        <v>0</v>
      </c>
    </row>
    <row r="33" spans="1:3" x14ac:dyDescent="0.2">
      <c r="A33" s="104" t="s">
        <v>524</v>
      </c>
      <c r="B33" s="105" t="s">
        <v>420</v>
      </c>
      <c r="C33" s="103">
        <v>11756450</v>
      </c>
    </row>
    <row r="34" spans="1:3" x14ac:dyDescent="0.2">
      <c r="A34" s="104" t="s">
        <v>525</v>
      </c>
      <c r="B34" s="105" t="s">
        <v>526</v>
      </c>
      <c r="C34" s="103">
        <v>0</v>
      </c>
    </row>
    <row r="35" spans="1:3" x14ac:dyDescent="0.2">
      <c r="A35" s="104" t="s">
        <v>527</v>
      </c>
      <c r="B35" s="105" t="s">
        <v>528</v>
      </c>
      <c r="C35" s="103">
        <v>0</v>
      </c>
    </row>
    <row r="36" spans="1:3" x14ac:dyDescent="0.2">
      <c r="A36" s="104" t="s">
        <v>529</v>
      </c>
      <c r="B36" s="105" t="s">
        <v>428</v>
      </c>
      <c r="C36" s="103">
        <v>0</v>
      </c>
    </row>
    <row r="37" spans="1:3" x14ac:dyDescent="0.2">
      <c r="A37" s="104" t="s">
        <v>530</v>
      </c>
      <c r="B37" s="102" t="s">
        <v>531</v>
      </c>
      <c r="C37" s="112">
        <v>7921870</v>
      </c>
    </row>
    <row r="38" spans="1:3" x14ac:dyDescent="0.2">
      <c r="A38" s="98"/>
      <c r="B38" s="113"/>
      <c r="C38" s="114"/>
    </row>
    <row r="39" spans="1:3" x14ac:dyDescent="0.2">
      <c r="A39" s="115" t="s">
        <v>532</v>
      </c>
      <c r="B39" s="73"/>
      <c r="C39" s="74">
        <v>76501588</v>
      </c>
    </row>
  </sheetData>
  <mergeCells count="4">
    <mergeCell ref="A1:C1"/>
    <mergeCell ref="A2:C2"/>
    <mergeCell ref="A3:C3"/>
    <mergeCell ref="A4:C4"/>
  </mergeCells>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60" customWidth="1"/>
    <col min="2" max="2" width="68.5703125" style="60" bestFit="1" customWidth="1"/>
    <col min="3" max="3" width="17.42578125" style="60" bestFit="1" customWidth="1"/>
    <col min="4" max="5" width="23.7109375" style="60" bestFit="1" customWidth="1"/>
    <col min="6" max="6" width="19.28515625" style="60" customWidth="1"/>
    <col min="7" max="7" width="20.5703125" style="60" customWidth="1"/>
    <col min="8" max="10" width="20.28515625" style="60" customWidth="1"/>
    <col min="11" max="16384" width="9.140625" style="60"/>
  </cols>
  <sheetData>
    <row r="1" spans="1:10" x14ac:dyDescent="0.2">
      <c r="A1" s="830" t="s">
        <v>1730</v>
      </c>
      <c r="B1" s="847"/>
      <c r="C1" s="847"/>
      <c r="D1" s="847"/>
      <c r="E1" s="847"/>
      <c r="F1" s="847"/>
      <c r="G1" s="58" t="s">
        <v>98</v>
      </c>
      <c r="H1" s="59">
        <v>2020</v>
      </c>
    </row>
    <row r="2" spans="1:10" x14ac:dyDescent="0.2">
      <c r="A2" s="830" t="s">
        <v>533</v>
      </c>
      <c r="B2" s="847"/>
      <c r="C2" s="847"/>
      <c r="D2" s="847"/>
      <c r="E2" s="847"/>
      <c r="F2" s="847"/>
      <c r="G2" s="58" t="s">
        <v>100</v>
      </c>
      <c r="H2" s="59" t="s">
        <v>441</v>
      </c>
    </row>
    <row r="3" spans="1:10" x14ac:dyDescent="0.2">
      <c r="A3" s="848" t="s">
        <v>1731</v>
      </c>
      <c r="B3" s="849"/>
      <c r="C3" s="849"/>
      <c r="D3" s="849"/>
      <c r="E3" s="849"/>
      <c r="F3" s="849"/>
      <c r="G3" s="58" t="s">
        <v>102</v>
      </c>
      <c r="H3" s="59">
        <v>4</v>
      </c>
    </row>
    <row r="4" spans="1:10" x14ac:dyDescent="0.2">
      <c r="A4" s="61" t="s">
        <v>103</v>
      </c>
      <c r="B4" s="62"/>
      <c r="C4" s="62"/>
      <c r="D4" s="62"/>
      <c r="E4" s="62"/>
      <c r="F4" s="62"/>
      <c r="G4" s="62"/>
      <c r="H4" s="62"/>
    </row>
    <row r="7" spans="1:10" x14ac:dyDescent="0.2">
      <c r="A7" s="63" t="s">
        <v>105</v>
      </c>
      <c r="B7" s="63" t="s">
        <v>534</v>
      </c>
      <c r="C7" s="63" t="s">
        <v>465</v>
      </c>
      <c r="D7" s="63" t="s">
        <v>535</v>
      </c>
      <c r="E7" s="63" t="s">
        <v>536</v>
      </c>
      <c r="F7" s="63" t="s">
        <v>464</v>
      </c>
      <c r="G7" s="63" t="s">
        <v>537</v>
      </c>
      <c r="H7" s="63" t="s">
        <v>538</v>
      </c>
      <c r="I7" s="63" t="s">
        <v>539</v>
      </c>
      <c r="J7" s="63" t="s">
        <v>540</v>
      </c>
    </row>
    <row r="8" spans="1:10" s="68" customFormat="1" x14ac:dyDescent="0.2">
      <c r="A8" s="67">
        <v>7000</v>
      </c>
      <c r="B8" s="68" t="s">
        <v>541</v>
      </c>
    </row>
    <row r="9" spans="1:10" x14ac:dyDescent="0.2">
      <c r="A9" s="60">
        <v>7110</v>
      </c>
      <c r="B9" s="60" t="s">
        <v>537</v>
      </c>
      <c r="C9" s="65">
        <v>0</v>
      </c>
      <c r="D9" s="65">
        <v>0</v>
      </c>
      <c r="E9" s="65">
        <v>0</v>
      </c>
      <c r="F9" s="65">
        <v>0</v>
      </c>
    </row>
    <row r="10" spans="1:10" x14ac:dyDescent="0.2">
      <c r="A10" s="60">
        <v>7120</v>
      </c>
      <c r="B10" s="60" t="s">
        <v>542</v>
      </c>
      <c r="C10" s="65">
        <v>0</v>
      </c>
      <c r="D10" s="65">
        <v>0</v>
      </c>
      <c r="E10" s="65">
        <v>0</v>
      </c>
      <c r="F10" s="65">
        <v>0</v>
      </c>
    </row>
    <row r="11" spans="1:10" x14ac:dyDescent="0.2">
      <c r="A11" s="60">
        <v>7130</v>
      </c>
      <c r="B11" s="60" t="s">
        <v>543</v>
      </c>
      <c r="C11" s="65">
        <v>0</v>
      </c>
      <c r="D11" s="65">
        <v>0</v>
      </c>
      <c r="E11" s="65">
        <v>0</v>
      </c>
      <c r="F11" s="65">
        <v>0</v>
      </c>
    </row>
    <row r="12" spans="1:10" x14ac:dyDescent="0.2">
      <c r="A12" s="60">
        <v>7140</v>
      </c>
      <c r="B12" s="60" t="s">
        <v>544</v>
      </c>
      <c r="C12" s="65">
        <v>0</v>
      </c>
      <c r="D12" s="65">
        <v>0</v>
      </c>
      <c r="E12" s="65">
        <v>0</v>
      </c>
      <c r="F12" s="65">
        <v>0</v>
      </c>
    </row>
    <row r="13" spans="1:10" x14ac:dyDescent="0.2">
      <c r="A13" s="60">
        <v>7150</v>
      </c>
      <c r="B13" s="60" t="s">
        <v>545</v>
      </c>
      <c r="C13" s="65">
        <v>0</v>
      </c>
      <c r="D13" s="65">
        <v>0</v>
      </c>
      <c r="E13" s="65">
        <v>0</v>
      </c>
      <c r="F13" s="65">
        <v>0</v>
      </c>
    </row>
    <row r="14" spans="1:10" x14ac:dyDescent="0.2">
      <c r="A14" s="60">
        <v>7160</v>
      </c>
      <c r="B14" s="60" t="s">
        <v>546</v>
      </c>
      <c r="C14" s="65">
        <v>0</v>
      </c>
      <c r="D14" s="65">
        <v>0</v>
      </c>
      <c r="E14" s="65">
        <v>0</v>
      </c>
      <c r="F14" s="65">
        <v>0</v>
      </c>
    </row>
    <row r="15" spans="1:10" x14ac:dyDescent="0.2">
      <c r="A15" s="60">
        <v>7210</v>
      </c>
      <c r="B15" s="60" t="s">
        <v>547</v>
      </c>
      <c r="C15" s="65">
        <v>0</v>
      </c>
      <c r="D15" s="65">
        <v>0</v>
      </c>
      <c r="E15" s="65">
        <v>0</v>
      </c>
      <c r="F15" s="65">
        <v>0</v>
      </c>
    </row>
    <row r="16" spans="1:10" x14ac:dyDescent="0.2">
      <c r="A16" s="60">
        <v>7220</v>
      </c>
      <c r="B16" s="60" t="s">
        <v>548</v>
      </c>
      <c r="C16" s="65">
        <v>0</v>
      </c>
      <c r="D16" s="65">
        <v>0</v>
      </c>
      <c r="E16" s="65">
        <v>0</v>
      </c>
      <c r="F16" s="65">
        <v>0</v>
      </c>
    </row>
    <row r="17" spans="1:6" x14ac:dyDescent="0.2">
      <c r="A17" s="60">
        <v>7230</v>
      </c>
      <c r="B17" s="60" t="s">
        <v>549</v>
      </c>
      <c r="C17" s="65">
        <v>0</v>
      </c>
      <c r="D17" s="65">
        <v>0</v>
      </c>
      <c r="E17" s="65">
        <v>0</v>
      </c>
      <c r="F17" s="65">
        <v>0</v>
      </c>
    </row>
    <row r="18" spans="1:6" x14ac:dyDescent="0.2">
      <c r="A18" s="60">
        <v>7240</v>
      </c>
      <c r="B18" s="60" t="s">
        <v>550</v>
      </c>
      <c r="C18" s="65">
        <v>0</v>
      </c>
      <c r="D18" s="65">
        <v>0</v>
      </c>
      <c r="E18" s="65">
        <v>0</v>
      </c>
      <c r="F18" s="65">
        <v>0</v>
      </c>
    </row>
    <row r="19" spans="1:6" x14ac:dyDescent="0.2">
      <c r="A19" s="60">
        <v>7250</v>
      </c>
      <c r="B19" s="60" t="s">
        <v>551</v>
      </c>
      <c r="C19" s="65">
        <v>0</v>
      </c>
      <c r="D19" s="65">
        <v>0</v>
      </c>
      <c r="E19" s="65">
        <v>0</v>
      </c>
      <c r="F19" s="65">
        <v>0</v>
      </c>
    </row>
    <row r="20" spans="1:6" x14ac:dyDescent="0.2">
      <c r="A20" s="60">
        <v>7260</v>
      </c>
      <c r="B20" s="60" t="s">
        <v>552</v>
      </c>
      <c r="C20" s="65">
        <v>0</v>
      </c>
      <c r="D20" s="65">
        <v>0</v>
      </c>
      <c r="E20" s="65">
        <v>0</v>
      </c>
      <c r="F20" s="65">
        <v>0</v>
      </c>
    </row>
    <row r="21" spans="1:6" x14ac:dyDescent="0.2">
      <c r="A21" s="60">
        <v>7310</v>
      </c>
      <c r="B21" s="60" t="s">
        <v>553</v>
      </c>
      <c r="C21" s="65">
        <v>0</v>
      </c>
      <c r="D21" s="65">
        <v>0</v>
      </c>
      <c r="E21" s="65">
        <v>0</v>
      </c>
      <c r="F21" s="65">
        <v>0</v>
      </c>
    </row>
    <row r="22" spans="1:6" x14ac:dyDescent="0.2">
      <c r="A22" s="60">
        <v>7320</v>
      </c>
      <c r="B22" s="60" t="s">
        <v>554</v>
      </c>
      <c r="C22" s="65">
        <v>0</v>
      </c>
      <c r="D22" s="65">
        <v>0</v>
      </c>
      <c r="E22" s="65">
        <v>0</v>
      </c>
      <c r="F22" s="65">
        <v>0</v>
      </c>
    </row>
    <row r="23" spans="1:6" x14ac:dyDescent="0.2">
      <c r="A23" s="60">
        <v>7330</v>
      </c>
      <c r="B23" s="60" t="s">
        <v>555</v>
      </c>
      <c r="C23" s="65">
        <v>0</v>
      </c>
      <c r="D23" s="65">
        <v>0</v>
      </c>
      <c r="E23" s="65">
        <v>0</v>
      </c>
      <c r="F23" s="65">
        <v>0</v>
      </c>
    </row>
    <row r="24" spans="1:6" x14ac:dyDescent="0.2">
      <c r="A24" s="60">
        <v>7340</v>
      </c>
      <c r="B24" s="60" t="s">
        <v>556</v>
      </c>
      <c r="C24" s="65">
        <v>0</v>
      </c>
      <c r="D24" s="65">
        <v>0</v>
      </c>
      <c r="E24" s="65">
        <v>0</v>
      </c>
      <c r="F24" s="65">
        <v>0</v>
      </c>
    </row>
    <row r="25" spans="1:6" x14ac:dyDescent="0.2">
      <c r="A25" s="60">
        <v>7350</v>
      </c>
      <c r="B25" s="60" t="s">
        <v>557</v>
      </c>
      <c r="C25" s="65">
        <v>0</v>
      </c>
      <c r="D25" s="65">
        <v>0</v>
      </c>
      <c r="E25" s="65">
        <v>0</v>
      </c>
      <c r="F25" s="65">
        <v>0</v>
      </c>
    </row>
    <row r="26" spans="1:6" x14ac:dyDescent="0.2">
      <c r="A26" s="60">
        <v>7360</v>
      </c>
      <c r="B26" s="60" t="s">
        <v>558</v>
      </c>
      <c r="C26" s="65">
        <v>0</v>
      </c>
      <c r="D26" s="65">
        <v>0</v>
      </c>
      <c r="E26" s="65">
        <v>0</v>
      </c>
      <c r="F26" s="65">
        <v>0</v>
      </c>
    </row>
    <row r="27" spans="1:6" x14ac:dyDescent="0.2">
      <c r="A27" s="60">
        <v>7410</v>
      </c>
      <c r="B27" s="60" t="s">
        <v>559</v>
      </c>
      <c r="C27" s="65">
        <v>0</v>
      </c>
      <c r="D27" s="65">
        <v>0</v>
      </c>
      <c r="E27" s="65">
        <v>0</v>
      </c>
      <c r="F27" s="65">
        <v>0</v>
      </c>
    </row>
    <row r="28" spans="1:6" x14ac:dyDescent="0.2">
      <c r="A28" s="60">
        <v>7420</v>
      </c>
      <c r="B28" s="60" t="s">
        <v>560</v>
      </c>
      <c r="C28" s="65">
        <v>0</v>
      </c>
      <c r="D28" s="65">
        <v>0</v>
      </c>
      <c r="E28" s="65">
        <v>0</v>
      </c>
      <c r="F28" s="65">
        <v>0</v>
      </c>
    </row>
    <row r="29" spans="1:6" x14ac:dyDescent="0.2">
      <c r="A29" s="60">
        <v>7510</v>
      </c>
      <c r="B29" s="60" t="s">
        <v>561</v>
      </c>
      <c r="C29" s="65">
        <v>0</v>
      </c>
      <c r="D29" s="65">
        <v>0</v>
      </c>
      <c r="E29" s="65">
        <v>0</v>
      </c>
      <c r="F29" s="65">
        <v>0</v>
      </c>
    </row>
    <row r="30" spans="1:6" x14ac:dyDescent="0.2">
      <c r="A30" s="60">
        <v>7520</v>
      </c>
      <c r="B30" s="60" t="s">
        <v>562</v>
      </c>
      <c r="C30" s="65">
        <v>0</v>
      </c>
      <c r="D30" s="65">
        <v>0</v>
      </c>
      <c r="E30" s="65">
        <v>0</v>
      </c>
      <c r="F30" s="65">
        <v>0</v>
      </c>
    </row>
    <row r="31" spans="1:6" x14ac:dyDescent="0.2">
      <c r="A31" s="60">
        <v>7610</v>
      </c>
      <c r="B31" s="60" t="s">
        <v>563</v>
      </c>
      <c r="C31" s="65">
        <v>0</v>
      </c>
      <c r="D31" s="65">
        <v>0</v>
      </c>
      <c r="E31" s="65">
        <v>0</v>
      </c>
      <c r="F31" s="65">
        <v>0</v>
      </c>
    </row>
    <row r="32" spans="1:6" x14ac:dyDescent="0.2">
      <c r="A32" s="60">
        <v>7620</v>
      </c>
      <c r="B32" s="60" t="s">
        <v>564</v>
      </c>
      <c r="C32" s="65">
        <v>0</v>
      </c>
      <c r="D32" s="65">
        <v>0</v>
      </c>
      <c r="E32" s="65">
        <v>0</v>
      </c>
      <c r="F32" s="65">
        <v>0</v>
      </c>
    </row>
    <row r="33" spans="1:6" x14ac:dyDescent="0.2">
      <c r="A33" s="60">
        <v>7630</v>
      </c>
      <c r="B33" s="60" t="s">
        <v>565</v>
      </c>
      <c r="C33" s="65">
        <v>0</v>
      </c>
      <c r="D33" s="65">
        <v>0</v>
      </c>
      <c r="E33" s="65">
        <v>0</v>
      </c>
      <c r="F33" s="65">
        <v>0</v>
      </c>
    </row>
    <row r="34" spans="1:6" x14ac:dyDescent="0.2">
      <c r="A34" s="60">
        <v>7640</v>
      </c>
      <c r="B34" s="60" t="s">
        <v>566</v>
      </c>
      <c r="C34" s="65">
        <v>0</v>
      </c>
      <c r="D34" s="65">
        <v>0</v>
      </c>
      <c r="E34" s="65">
        <v>0</v>
      </c>
      <c r="F34" s="65">
        <v>0</v>
      </c>
    </row>
    <row r="35" spans="1:6" s="68" customFormat="1" x14ac:dyDescent="0.2">
      <c r="A35" s="67">
        <v>8000</v>
      </c>
      <c r="B35" s="68" t="s">
        <v>567</v>
      </c>
    </row>
    <row r="36" spans="1:6" x14ac:dyDescent="0.2">
      <c r="A36" s="60">
        <v>8110</v>
      </c>
      <c r="B36" s="60" t="s">
        <v>568</v>
      </c>
      <c r="C36" s="65">
        <v>0</v>
      </c>
      <c r="D36" s="65">
        <v>110714415</v>
      </c>
      <c r="E36" s="65">
        <v>0</v>
      </c>
      <c r="F36" s="65">
        <v>110714415</v>
      </c>
    </row>
    <row r="37" spans="1:6" x14ac:dyDescent="0.2">
      <c r="A37" s="60">
        <v>8120</v>
      </c>
      <c r="B37" s="60" t="s">
        <v>569</v>
      </c>
      <c r="C37" s="65">
        <v>0</v>
      </c>
      <c r="D37" s="65">
        <v>91311029.299999997</v>
      </c>
      <c r="E37" s="65">
        <v>124799415</v>
      </c>
      <c r="F37" s="65">
        <v>-33488385.700000003</v>
      </c>
    </row>
    <row r="38" spans="1:6" x14ac:dyDescent="0.2">
      <c r="A38" s="60">
        <v>8130</v>
      </c>
      <c r="B38" s="60" t="s">
        <v>570</v>
      </c>
      <c r="C38" s="65">
        <v>0</v>
      </c>
      <c r="D38" s="65">
        <v>14085000</v>
      </c>
      <c r="E38" s="65">
        <v>0</v>
      </c>
      <c r="F38" s="65">
        <v>14085000</v>
      </c>
    </row>
    <row r="39" spans="1:6" x14ac:dyDescent="0.2">
      <c r="A39" s="60">
        <v>8140</v>
      </c>
      <c r="B39" s="60" t="s">
        <v>571</v>
      </c>
      <c r="C39" s="65">
        <v>0</v>
      </c>
      <c r="D39" s="65">
        <v>91311029.299999997</v>
      </c>
      <c r="E39" s="65">
        <v>91311029.299999997</v>
      </c>
      <c r="F39" s="65">
        <v>0</v>
      </c>
    </row>
    <row r="40" spans="1:6" x14ac:dyDescent="0.2">
      <c r="A40" s="60">
        <v>8150</v>
      </c>
      <c r="B40" s="60" t="s">
        <v>572</v>
      </c>
      <c r="C40" s="65">
        <v>0</v>
      </c>
      <c r="D40" s="65">
        <v>0</v>
      </c>
      <c r="E40" s="65">
        <v>91311029.299999997</v>
      </c>
      <c r="F40" s="65">
        <v>-91311029.299999997</v>
      </c>
    </row>
    <row r="41" spans="1:6" x14ac:dyDescent="0.2">
      <c r="A41" s="60">
        <v>8210</v>
      </c>
      <c r="B41" s="60" t="s">
        <v>573</v>
      </c>
      <c r="C41" s="65">
        <v>0</v>
      </c>
      <c r="D41" s="65">
        <v>0</v>
      </c>
      <c r="E41" s="65">
        <v>110714415</v>
      </c>
      <c r="F41" s="65">
        <v>-110714415</v>
      </c>
    </row>
    <row r="42" spans="1:6" x14ac:dyDescent="0.2">
      <c r="A42" s="60">
        <v>8220</v>
      </c>
      <c r="B42" s="60" t="s">
        <v>574</v>
      </c>
      <c r="C42" s="65">
        <v>0</v>
      </c>
      <c r="D42" s="65">
        <v>124799415</v>
      </c>
      <c r="E42" s="65">
        <v>3946490.38</v>
      </c>
      <c r="F42" s="65">
        <v>120852924.62</v>
      </c>
    </row>
    <row r="43" spans="1:6" x14ac:dyDescent="0.2">
      <c r="A43" s="60">
        <v>8230</v>
      </c>
      <c r="B43" s="60" t="s">
        <v>575</v>
      </c>
      <c r="C43" s="65">
        <v>0</v>
      </c>
      <c r="D43" s="65">
        <v>0</v>
      </c>
      <c r="E43" s="65">
        <v>14085000</v>
      </c>
      <c r="F43" s="65">
        <v>-14085000</v>
      </c>
    </row>
    <row r="44" spans="1:6" x14ac:dyDescent="0.2">
      <c r="A44" s="60">
        <v>8240</v>
      </c>
      <c r="B44" s="60" t="s">
        <v>576</v>
      </c>
      <c r="C44" s="65">
        <v>0</v>
      </c>
      <c r="D44" s="65">
        <v>3946490.38</v>
      </c>
      <c r="E44" s="65">
        <v>70710889.849999994</v>
      </c>
      <c r="F44" s="65">
        <v>-66764399.469999991</v>
      </c>
    </row>
    <row r="45" spans="1:6" x14ac:dyDescent="0.2">
      <c r="A45" s="60">
        <v>8250</v>
      </c>
      <c r="B45" s="60" t="s">
        <v>577</v>
      </c>
      <c r="C45" s="65">
        <v>0</v>
      </c>
      <c r="D45" s="65">
        <v>70710889.849999994</v>
      </c>
      <c r="E45" s="65">
        <v>69422980.939999998</v>
      </c>
      <c r="F45" s="65">
        <v>1287908.9099999964</v>
      </c>
    </row>
    <row r="46" spans="1:6" x14ac:dyDescent="0.2">
      <c r="A46" s="60">
        <v>8260</v>
      </c>
      <c r="B46" s="60" t="s">
        <v>578</v>
      </c>
      <c r="C46" s="65">
        <v>0</v>
      </c>
      <c r="D46" s="65">
        <v>69422980.939999998</v>
      </c>
      <c r="E46" s="65">
        <v>69422980.939999998</v>
      </c>
      <c r="F46" s="65">
        <v>0</v>
      </c>
    </row>
    <row r="47" spans="1:6" x14ac:dyDescent="0.2">
      <c r="A47" s="60">
        <v>8270</v>
      </c>
      <c r="B47" s="60" t="s">
        <v>579</v>
      </c>
      <c r="C47" s="65">
        <v>0</v>
      </c>
      <c r="D47" s="65">
        <v>69422980.939999998</v>
      </c>
      <c r="E47" s="65">
        <v>0</v>
      </c>
      <c r="F47" s="65">
        <v>69422980.939999998</v>
      </c>
    </row>
  </sheetData>
  <mergeCells count="3">
    <mergeCell ref="A1:F1"/>
    <mergeCell ref="A2:F2"/>
    <mergeCell ref="A3:F3"/>
  </mergeCells>
  <pageMargins left="0.7" right="0.7" top="0.75" bottom="0.75" header="0.3" footer="0.3"/>
  <pageSetup paperSize="9" scale="53" fitToHeight="0"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7"/>
  <sheetViews>
    <sheetView showGridLines="0" view="pageBreakPreview" zoomScaleNormal="100" zoomScaleSheetLayoutView="100" workbookViewId="0">
      <selection sqref="A1:F1"/>
    </sheetView>
  </sheetViews>
  <sheetFormatPr baseColWidth="10" defaultColWidth="9.140625" defaultRowHeight="11.25" x14ac:dyDescent="0.2"/>
  <cols>
    <col min="1" max="1" width="21.85546875" style="41" customWidth="1"/>
    <col min="2" max="2" width="64.5703125" style="41" bestFit="1" customWidth="1"/>
    <col min="3" max="3" width="16.42578125" style="41" bestFit="1" customWidth="1"/>
    <col min="4" max="4" width="19.140625" style="41" customWidth="1"/>
    <col min="5" max="5" width="28" style="41" customWidth="1"/>
    <col min="6" max="6" width="22.7109375" style="41" customWidth="1"/>
    <col min="7" max="7" width="16.7109375" style="41" customWidth="1"/>
    <col min="8" max="8" width="28.5703125" style="41" customWidth="1"/>
    <col min="9" max="9" width="11.85546875" style="41" customWidth="1"/>
    <col min="10" max="10" width="11.28515625" style="41" bestFit="1" customWidth="1"/>
    <col min="11" max="11" width="11" style="41" bestFit="1" customWidth="1"/>
    <col min="12" max="12" width="11.28515625" style="41" bestFit="1" customWidth="1"/>
    <col min="13" max="13" width="12.42578125" style="41" bestFit="1" customWidth="1"/>
    <col min="14" max="14" width="18.28515625" style="41" bestFit="1" customWidth="1"/>
    <col min="15" max="16384" width="9.140625" style="41"/>
  </cols>
  <sheetData>
    <row r="1" spans="1:8" s="38" customFormat="1" x14ac:dyDescent="0.25">
      <c r="A1" s="828" t="s">
        <v>1858</v>
      </c>
      <c r="B1" s="829"/>
      <c r="C1" s="829"/>
      <c r="D1" s="829"/>
      <c r="E1" s="829"/>
      <c r="F1" s="829"/>
      <c r="G1" s="36" t="s">
        <v>98</v>
      </c>
      <c r="H1" s="37">
        <v>2020</v>
      </c>
    </row>
    <row r="2" spans="1:8" s="38" customFormat="1" x14ac:dyDescent="0.25">
      <c r="A2" s="828" t="s">
        <v>99</v>
      </c>
      <c r="B2" s="829"/>
      <c r="C2" s="829"/>
      <c r="D2" s="829"/>
      <c r="E2" s="829"/>
      <c r="F2" s="829"/>
      <c r="G2" s="36" t="s">
        <v>100</v>
      </c>
      <c r="H2" s="37" t="s">
        <v>441</v>
      </c>
    </row>
    <row r="3" spans="1:8" s="38" customFormat="1" x14ac:dyDescent="0.25">
      <c r="A3" s="828" t="s">
        <v>1859</v>
      </c>
      <c r="B3" s="829"/>
      <c r="C3" s="829"/>
      <c r="D3" s="829"/>
      <c r="E3" s="829"/>
      <c r="F3" s="829"/>
      <c r="G3" s="36" t="s">
        <v>102</v>
      </c>
      <c r="H3" s="37">
        <v>2</v>
      </c>
    </row>
    <row r="4" spans="1:8" x14ac:dyDescent="0.2">
      <c r="A4" s="39" t="s">
        <v>103</v>
      </c>
      <c r="B4" s="40"/>
      <c r="C4" s="40"/>
      <c r="D4" s="40"/>
      <c r="E4" s="40"/>
      <c r="F4" s="40"/>
      <c r="G4" s="40"/>
      <c r="H4" s="40"/>
    </row>
    <row r="6" spans="1:8" x14ac:dyDescent="0.2">
      <c r="A6" s="40" t="s">
        <v>104</v>
      </c>
      <c r="B6" s="40"/>
      <c r="C6" s="40"/>
      <c r="D6" s="40"/>
      <c r="E6" s="40"/>
      <c r="F6" s="40"/>
      <c r="G6" s="40"/>
      <c r="H6" s="40"/>
    </row>
    <row r="7" spans="1:8" x14ac:dyDescent="0.2">
      <c r="A7" s="42" t="s">
        <v>105</v>
      </c>
      <c r="B7" s="42" t="s">
        <v>106</v>
      </c>
      <c r="C7" s="42" t="s">
        <v>107</v>
      </c>
      <c r="D7" s="42" t="s">
        <v>108</v>
      </c>
      <c r="E7" s="42"/>
      <c r="F7" s="42"/>
      <c r="G7" s="42"/>
      <c r="H7" s="42"/>
    </row>
    <row r="8" spans="1:8" x14ac:dyDescent="0.2">
      <c r="A8" s="43">
        <v>1114</v>
      </c>
      <c r="B8" s="41" t="s">
        <v>109</v>
      </c>
      <c r="C8" s="44">
        <v>0</v>
      </c>
    </row>
    <row r="9" spans="1:8" x14ac:dyDescent="0.2">
      <c r="A9" s="43">
        <v>1115</v>
      </c>
      <c r="B9" s="41" t="s">
        <v>110</v>
      </c>
      <c r="C9" s="44">
        <v>0</v>
      </c>
    </row>
    <row r="10" spans="1:8" x14ac:dyDescent="0.2">
      <c r="A10" s="43">
        <v>1121</v>
      </c>
      <c r="B10" s="41" t="s">
        <v>111</v>
      </c>
      <c r="C10" s="44">
        <v>0</v>
      </c>
    </row>
    <row r="11" spans="1:8" x14ac:dyDescent="0.2">
      <c r="A11" s="43">
        <v>1211</v>
      </c>
      <c r="B11" s="41" t="s">
        <v>112</v>
      </c>
      <c r="C11" s="44">
        <v>0</v>
      </c>
    </row>
    <row r="13" spans="1:8" x14ac:dyDescent="0.2">
      <c r="A13" s="40" t="s">
        <v>113</v>
      </c>
      <c r="B13" s="40"/>
      <c r="C13" s="40"/>
      <c r="D13" s="40"/>
      <c r="E13" s="40"/>
      <c r="F13" s="40"/>
      <c r="G13" s="40"/>
      <c r="H13" s="40"/>
    </row>
    <row r="14" spans="1:8" x14ac:dyDescent="0.2">
      <c r="A14" s="42" t="s">
        <v>105</v>
      </c>
      <c r="B14" s="42" t="s">
        <v>106</v>
      </c>
      <c r="C14" s="42" t="s">
        <v>107</v>
      </c>
      <c r="D14" s="42">
        <v>2019</v>
      </c>
      <c r="E14" s="42">
        <v>2018</v>
      </c>
      <c r="F14" s="42">
        <v>2017</v>
      </c>
      <c r="G14" s="42">
        <v>2016</v>
      </c>
      <c r="H14" s="42" t="s">
        <v>114</v>
      </c>
    </row>
    <row r="15" spans="1:8" x14ac:dyDescent="0.2">
      <c r="A15" s="43">
        <v>1122</v>
      </c>
      <c r="B15" s="41" t="s">
        <v>115</v>
      </c>
      <c r="C15" s="44">
        <v>0</v>
      </c>
      <c r="D15" s="44">
        <v>0</v>
      </c>
      <c r="E15" s="44">
        <v>0</v>
      </c>
      <c r="F15" s="44">
        <v>0</v>
      </c>
      <c r="G15" s="44">
        <v>0</v>
      </c>
    </row>
    <row r="16" spans="1:8" x14ac:dyDescent="0.2">
      <c r="A16" s="43">
        <v>1124</v>
      </c>
      <c r="B16" s="41" t="s">
        <v>116</v>
      </c>
      <c r="C16" s="44">
        <v>0</v>
      </c>
      <c r="D16" s="44">
        <v>0</v>
      </c>
      <c r="E16" s="44">
        <v>0</v>
      </c>
      <c r="F16" s="44">
        <v>0</v>
      </c>
      <c r="G16" s="44">
        <v>0</v>
      </c>
    </row>
    <row r="18" spans="1:8" x14ac:dyDescent="0.2">
      <c r="A18" s="40" t="s">
        <v>117</v>
      </c>
      <c r="B18" s="40"/>
      <c r="C18" s="40"/>
      <c r="D18" s="40"/>
      <c r="E18" s="40"/>
      <c r="F18" s="40"/>
      <c r="G18" s="40"/>
      <c r="H18" s="40"/>
    </row>
    <row r="19" spans="1:8" x14ac:dyDescent="0.2">
      <c r="A19" s="42" t="s">
        <v>105</v>
      </c>
      <c r="B19" s="42" t="s">
        <v>106</v>
      </c>
      <c r="C19" s="42" t="s">
        <v>107</v>
      </c>
      <c r="D19" s="42" t="s">
        <v>118</v>
      </c>
      <c r="E19" s="42" t="s">
        <v>119</v>
      </c>
      <c r="F19" s="42" t="s">
        <v>120</v>
      </c>
      <c r="G19" s="42" t="s">
        <v>121</v>
      </c>
      <c r="H19" s="42" t="s">
        <v>122</v>
      </c>
    </row>
    <row r="20" spans="1:8" x14ac:dyDescent="0.2">
      <c r="A20" s="43">
        <v>1123</v>
      </c>
      <c r="B20" s="41" t="s">
        <v>123</v>
      </c>
      <c r="C20" s="150">
        <v>125313.48000000001</v>
      </c>
      <c r="D20" s="150">
        <v>125313.48000000001</v>
      </c>
      <c r="E20" s="150">
        <v>0</v>
      </c>
      <c r="F20" s="150">
        <v>0</v>
      </c>
      <c r="G20" s="150">
        <v>0</v>
      </c>
    </row>
    <row r="21" spans="1:8" x14ac:dyDescent="0.2">
      <c r="A21" s="270" t="s">
        <v>1812</v>
      </c>
      <c r="B21" s="271" t="s">
        <v>1813</v>
      </c>
      <c r="C21" s="273">
        <v>125313.48000000001</v>
      </c>
      <c r="D21" s="273">
        <v>125313.48000000001</v>
      </c>
      <c r="E21" s="273">
        <v>0</v>
      </c>
      <c r="F21" s="273">
        <v>0</v>
      </c>
      <c r="G21" s="273">
        <v>0</v>
      </c>
      <c r="H21" s="271"/>
    </row>
    <row r="22" spans="1:8" ht="22.5" x14ac:dyDescent="0.2">
      <c r="A22" s="43" t="s">
        <v>1814</v>
      </c>
      <c r="B22" s="41" t="s">
        <v>1746</v>
      </c>
      <c r="C22" s="44">
        <v>6090</v>
      </c>
      <c r="D22" s="44">
        <v>6090</v>
      </c>
      <c r="E22" s="44">
        <v>0</v>
      </c>
      <c r="F22" s="44">
        <v>0</v>
      </c>
      <c r="G22" s="44">
        <v>0</v>
      </c>
      <c r="H22" s="196" t="s">
        <v>1745</v>
      </c>
    </row>
    <row r="23" spans="1:8" ht="22.5" x14ac:dyDescent="0.2">
      <c r="A23" s="43" t="s">
        <v>1815</v>
      </c>
      <c r="B23" s="41" t="s">
        <v>1747</v>
      </c>
      <c r="C23" s="44">
        <v>83000</v>
      </c>
      <c r="D23" s="44">
        <v>83000</v>
      </c>
      <c r="E23" s="44">
        <v>0</v>
      </c>
      <c r="F23" s="44">
        <v>0</v>
      </c>
      <c r="G23" s="44">
        <v>0</v>
      </c>
      <c r="H23" s="196" t="s">
        <v>1745</v>
      </c>
    </row>
    <row r="24" spans="1:8" x14ac:dyDescent="0.2">
      <c r="A24" s="43" t="s">
        <v>1816</v>
      </c>
      <c r="B24" s="41" t="s">
        <v>1817</v>
      </c>
      <c r="C24" s="44">
        <v>6612</v>
      </c>
      <c r="D24" s="44">
        <v>6612</v>
      </c>
      <c r="E24" s="44"/>
      <c r="F24" s="44"/>
      <c r="G24" s="44"/>
      <c r="H24" s="196"/>
    </row>
    <row r="25" spans="1:8" ht="22.5" x14ac:dyDescent="0.2">
      <c r="A25" s="43" t="s">
        <v>1818</v>
      </c>
      <c r="B25" s="41" t="s">
        <v>1748</v>
      </c>
      <c r="C25" s="44">
        <v>27589.439999999999</v>
      </c>
      <c r="D25" s="44">
        <v>27589.439999999999</v>
      </c>
      <c r="E25" s="44">
        <v>0</v>
      </c>
      <c r="F25" s="44">
        <v>0</v>
      </c>
      <c r="G25" s="44">
        <v>0</v>
      </c>
      <c r="H25" s="196" t="s">
        <v>1745</v>
      </c>
    </row>
    <row r="26" spans="1:8" ht="22.5" x14ac:dyDescent="0.2">
      <c r="A26" s="43" t="s">
        <v>1819</v>
      </c>
      <c r="B26" s="41" t="s">
        <v>1820</v>
      </c>
      <c r="C26" s="44">
        <v>280.88</v>
      </c>
      <c r="D26" s="44">
        <v>280.88</v>
      </c>
      <c r="E26" s="44">
        <v>0</v>
      </c>
      <c r="F26" s="44">
        <v>0</v>
      </c>
      <c r="G26" s="44">
        <v>0</v>
      </c>
      <c r="H26" s="196" t="s">
        <v>1745</v>
      </c>
    </row>
    <row r="27" spans="1:8" ht="22.5" x14ac:dyDescent="0.2">
      <c r="A27" s="43" t="s">
        <v>1821</v>
      </c>
      <c r="B27" s="41" t="s">
        <v>1822</v>
      </c>
      <c r="C27" s="44">
        <v>1741.16</v>
      </c>
      <c r="D27" s="44">
        <v>1741.16</v>
      </c>
      <c r="E27" s="44">
        <v>0</v>
      </c>
      <c r="F27" s="44">
        <v>0</v>
      </c>
      <c r="G27" s="44">
        <v>0</v>
      </c>
      <c r="H27" s="196" t="s">
        <v>1745</v>
      </c>
    </row>
    <row r="28" spans="1:8" x14ac:dyDescent="0.2">
      <c r="A28" s="43">
        <v>1125</v>
      </c>
      <c r="B28" s="41" t="s">
        <v>124</v>
      </c>
      <c r="C28" s="44">
        <v>0</v>
      </c>
      <c r="D28" s="44">
        <v>0</v>
      </c>
      <c r="E28" s="44">
        <v>0</v>
      </c>
      <c r="F28" s="44">
        <v>0</v>
      </c>
      <c r="G28" s="44">
        <v>0</v>
      </c>
    </row>
    <row r="29" spans="1:8" x14ac:dyDescent="0.2">
      <c r="A29" s="45">
        <v>1126</v>
      </c>
      <c r="B29" s="46" t="s">
        <v>125</v>
      </c>
      <c r="C29" s="44">
        <v>0</v>
      </c>
      <c r="D29" s="44">
        <v>0</v>
      </c>
      <c r="E29" s="44">
        <v>0</v>
      </c>
      <c r="F29" s="44">
        <v>0</v>
      </c>
      <c r="G29" s="44">
        <v>0</v>
      </c>
    </row>
    <row r="30" spans="1:8" x14ac:dyDescent="0.2">
      <c r="A30" s="45">
        <v>1129</v>
      </c>
      <c r="B30" s="46" t="s">
        <v>126</v>
      </c>
      <c r="C30" s="44">
        <v>0</v>
      </c>
      <c r="D30" s="44">
        <v>0</v>
      </c>
      <c r="E30" s="44">
        <v>0</v>
      </c>
      <c r="F30" s="44">
        <v>0</v>
      </c>
      <c r="G30" s="44">
        <v>0</v>
      </c>
    </row>
    <row r="31" spans="1:8" x14ac:dyDescent="0.2">
      <c r="A31" s="43">
        <v>1131</v>
      </c>
      <c r="B31" s="41" t="s">
        <v>127</v>
      </c>
      <c r="C31" s="150">
        <v>359383.79</v>
      </c>
      <c r="D31" s="150">
        <v>359383.79</v>
      </c>
      <c r="E31" s="150">
        <v>0</v>
      </c>
      <c r="F31" s="150">
        <v>0</v>
      </c>
      <c r="G31" s="150">
        <v>0</v>
      </c>
    </row>
    <row r="32" spans="1:8" x14ac:dyDescent="0.2">
      <c r="A32" s="270" t="s">
        <v>1823</v>
      </c>
      <c r="B32" s="271" t="s">
        <v>1824</v>
      </c>
      <c r="C32" s="273">
        <v>359383.79</v>
      </c>
      <c r="D32" s="273">
        <v>359383.79</v>
      </c>
      <c r="E32" s="273">
        <v>0</v>
      </c>
      <c r="F32" s="273">
        <v>0</v>
      </c>
      <c r="G32" s="273">
        <v>0</v>
      </c>
    </row>
    <row r="33" spans="1:8" x14ac:dyDescent="0.2">
      <c r="A33" s="43" t="s">
        <v>1749</v>
      </c>
      <c r="B33" s="41" t="s">
        <v>1750</v>
      </c>
      <c r="C33" s="44">
        <v>359383.79</v>
      </c>
      <c r="D33" s="44">
        <v>359383.79</v>
      </c>
      <c r="E33" s="44">
        <v>0</v>
      </c>
      <c r="F33" s="44">
        <v>0</v>
      </c>
      <c r="G33" s="44">
        <v>0</v>
      </c>
      <c r="H33" s="196" t="s">
        <v>1825</v>
      </c>
    </row>
    <row r="34" spans="1:8" x14ac:dyDescent="0.2">
      <c r="A34" s="43">
        <v>1132</v>
      </c>
      <c r="B34" s="41" t="s">
        <v>128</v>
      </c>
      <c r="C34" s="44">
        <v>0</v>
      </c>
      <c r="D34" s="44">
        <v>0</v>
      </c>
      <c r="E34" s="44">
        <v>0</v>
      </c>
      <c r="F34" s="44">
        <v>0</v>
      </c>
      <c r="G34" s="44">
        <v>0</v>
      </c>
    </row>
    <row r="35" spans="1:8" x14ac:dyDescent="0.2">
      <c r="A35" s="43">
        <v>1133</v>
      </c>
      <c r="B35" s="41" t="s">
        <v>129</v>
      </c>
      <c r="C35" s="44">
        <v>0</v>
      </c>
      <c r="D35" s="44">
        <v>0</v>
      </c>
      <c r="E35" s="44">
        <v>0</v>
      </c>
      <c r="F35" s="44">
        <v>0</v>
      </c>
      <c r="G35" s="44">
        <v>0</v>
      </c>
    </row>
    <row r="36" spans="1:8" x14ac:dyDescent="0.2">
      <c r="A36" s="43">
        <v>1134</v>
      </c>
      <c r="B36" s="41" t="s">
        <v>130</v>
      </c>
      <c r="C36" s="44">
        <v>0</v>
      </c>
      <c r="D36" s="44">
        <v>0</v>
      </c>
      <c r="E36" s="44">
        <v>0</v>
      </c>
      <c r="F36" s="44">
        <v>0</v>
      </c>
      <c r="G36" s="44">
        <v>0</v>
      </c>
    </row>
    <row r="37" spans="1:8" x14ac:dyDescent="0.2">
      <c r="A37" s="43">
        <v>1139</v>
      </c>
      <c r="B37" s="41" t="s">
        <v>131</v>
      </c>
      <c r="C37" s="44">
        <v>0</v>
      </c>
      <c r="D37" s="44">
        <v>0</v>
      </c>
      <c r="E37" s="44">
        <v>0</v>
      </c>
      <c r="F37" s="44">
        <v>0</v>
      </c>
      <c r="G37" s="44">
        <v>0</v>
      </c>
    </row>
    <row r="39" spans="1:8" x14ac:dyDescent="0.2">
      <c r="A39" s="40" t="s">
        <v>132</v>
      </c>
      <c r="B39" s="40"/>
      <c r="C39" s="40"/>
      <c r="D39" s="40"/>
      <c r="E39" s="40"/>
      <c r="F39" s="40"/>
      <c r="G39" s="40"/>
      <c r="H39" s="40"/>
    </row>
    <row r="40" spans="1:8" x14ac:dyDescent="0.2">
      <c r="A40" s="42" t="s">
        <v>105</v>
      </c>
      <c r="B40" s="42" t="s">
        <v>106</v>
      </c>
      <c r="C40" s="42" t="s">
        <v>107</v>
      </c>
      <c r="D40" s="42" t="s">
        <v>133</v>
      </c>
      <c r="E40" s="42" t="s">
        <v>134</v>
      </c>
      <c r="F40" s="42" t="s">
        <v>135</v>
      </c>
      <c r="G40" s="42" t="s">
        <v>136</v>
      </c>
      <c r="H40" s="42"/>
    </row>
    <row r="41" spans="1:8" x14ac:dyDescent="0.2">
      <c r="A41" s="43">
        <v>1140</v>
      </c>
      <c r="B41" s="41" t="s">
        <v>137</v>
      </c>
      <c r="C41" s="44">
        <v>0</v>
      </c>
    </row>
    <row r="42" spans="1:8" x14ac:dyDescent="0.2">
      <c r="A42" s="43">
        <v>1141</v>
      </c>
      <c r="B42" s="41" t="s">
        <v>138</v>
      </c>
      <c r="C42" s="44">
        <v>0</v>
      </c>
    </row>
    <row r="43" spans="1:8" x14ac:dyDescent="0.2">
      <c r="A43" s="43">
        <v>1142</v>
      </c>
      <c r="B43" s="41" t="s">
        <v>139</v>
      </c>
      <c r="C43" s="44">
        <v>0</v>
      </c>
    </row>
    <row r="44" spans="1:8" x14ac:dyDescent="0.2">
      <c r="A44" s="43">
        <v>1143</v>
      </c>
      <c r="B44" s="41" t="s">
        <v>140</v>
      </c>
      <c r="C44" s="44">
        <v>0</v>
      </c>
    </row>
    <row r="45" spans="1:8" x14ac:dyDescent="0.2">
      <c r="A45" s="43">
        <v>1144</v>
      </c>
      <c r="B45" s="41" t="s">
        <v>141</v>
      </c>
      <c r="C45" s="44">
        <v>0</v>
      </c>
    </row>
    <row r="46" spans="1:8" x14ac:dyDescent="0.2">
      <c r="A46" s="43">
        <v>1145</v>
      </c>
      <c r="B46" s="41" t="s">
        <v>142</v>
      </c>
      <c r="C46" s="44">
        <v>0</v>
      </c>
    </row>
    <row r="48" spans="1:8" x14ac:dyDescent="0.2">
      <c r="A48" s="40" t="s">
        <v>143</v>
      </c>
      <c r="B48" s="40"/>
      <c r="C48" s="40"/>
      <c r="D48" s="40"/>
      <c r="E48" s="40"/>
      <c r="F48" s="40"/>
      <c r="G48" s="40"/>
      <c r="H48" s="40"/>
    </row>
    <row r="49" spans="1:8" x14ac:dyDescent="0.2">
      <c r="A49" s="42" t="s">
        <v>105</v>
      </c>
      <c r="B49" s="42" t="s">
        <v>106</v>
      </c>
      <c r="C49" s="42" t="s">
        <v>107</v>
      </c>
      <c r="D49" s="42" t="s">
        <v>144</v>
      </c>
      <c r="E49" s="42" t="s">
        <v>145</v>
      </c>
      <c r="F49" s="42" t="s">
        <v>146</v>
      </c>
      <c r="G49" s="42"/>
      <c r="H49" s="42"/>
    </row>
    <row r="50" spans="1:8" x14ac:dyDescent="0.2">
      <c r="A50" s="43">
        <v>1150</v>
      </c>
      <c r="B50" s="41" t="s">
        <v>147</v>
      </c>
      <c r="C50" s="44">
        <v>0</v>
      </c>
    </row>
    <row r="51" spans="1:8" x14ac:dyDescent="0.2">
      <c r="A51" s="43">
        <v>1151</v>
      </c>
      <c r="B51" s="41" t="s">
        <v>148</v>
      </c>
      <c r="C51" s="44">
        <v>0</v>
      </c>
    </row>
    <row r="53" spans="1:8" x14ac:dyDescent="0.2">
      <c r="A53" s="40" t="s">
        <v>149</v>
      </c>
      <c r="B53" s="40"/>
      <c r="C53" s="40"/>
      <c r="D53" s="40"/>
      <c r="E53" s="40"/>
      <c r="F53" s="40"/>
      <c r="G53" s="40"/>
      <c r="H53" s="40"/>
    </row>
    <row r="54" spans="1:8" x14ac:dyDescent="0.2">
      <c r="A54" s="42" t="s">
        <v>105</v>
      </c>
      <c r="B54" s="42" t="s">
        <v>106</v>
      </c>
      <c r="C54" s="42" t="s">
        <v>107</v>
      </c>
      <c r="D54" s="42" t="s">
        <v>108</v>
      </c>
      <c r="E54" s="42" t="s">
        <v>122</v>
      </c>
      <c r="F54" s="42"/>
      <c r="G54" s="42"/>
      <c r="H54" s="42"/>
    </row>
    <row r="55" spans="1:8" x14ac:dyDescent="0.2">
      <c r="A55" s="43">
        <v>1213</v>
      </c>
      <c r="B55" s="41" t="s">
        <v>150</v>
      </c>
      <c r="C55" s="44">
        <v>0</v>
      </c>
    </row>
    <row r="57" spans="1:8" x14ac:dyDescent="0.2">
      <c r="A57" s="40" t="s">
        <v>151</v>
      </c>
      <c r="B57" s="40"/>
      <c r="C57" s="40"/>
      <c r="D57" s="40"/>
      <c r="E57" s="40"/>
      <c r="F57" s="40"/>
      <c r="G57" s="40"/>
      <c r="H57" s="40"/>
    </row>
    <row r="58" spans="1:8" x14ac:dyDescent="0.2">
      <c r="A58" s="42" t="s">
        <v>105</v>
      </c>
      <c r="B58" s="42" t="s">
        <v>106</v>
      </c>
      <c r="C58" s="42" t="s">
        <v>107</v>
      </c>
      <c r="D58" s="42"/>
      <c r="E58" s="42"/>
      <c r="F58" s="42"/>
      <c r="G58" s="42"/>
      <c r="H58" s="42"/>
    </row>
    <row r="59" spans="1:8" x14ac:dyDescent="0.2">
      <c r="A59" s="43">
        <v>1214</v>
      </c>
      <c r="B59" s="41" t="s">
        <v>152</v>
      </c>
      <c r="C59" s="44">
        <v>0</v>
      </c>
    </row>
    <row r="61" spans="1:8" x14ac:dyDescent="0.2">
      <c r="A61" s="40" t="s">
        <v>153</v>
      </c>
      <c r="B61" s="40"/>
      <c r="C61" s="40"/>
      <c r="D61" s="40"/>
      <c r="E61" s="40"/>
      <c r="F61" s="40"/>
      <c r="G61" s="40"/>
      <c r="H61" s="40"/>
    </row>
    <row r="62" spans="1:8" x14ac:dyDescent="0.2">
      <c r="A62" s="42" t="s">
        <v>105</v>
      </c>
      <c r="B62" s="42" t="s">
        <v>106</v>
      </c>
      <c r="C62" s="42" t="s">
        <v>107</v>
      </c>
      <c r="D62" s="42" t="s">
        <v>154</v>
      </c>
      <c r="E62" s="42" t="s">
        <v>155</v>
      </c>
      <c r="F62" s="42" t="s">
        <v>144</v>
      </c>
      <c r="G62" s="42" t="s">
        <v>156</v>
      </c>
      <c r="H62" s="42" t="s">
        <v>157</v>
      </c>
    </row>
    <row r="63" spans="1:8" x14ac:dyDescent="0.2">
      <c r="A63" s="270">
        <v>1230</v>
      </c>
      <c r="B63" s="271" t="s">
        <v>158</v>
      </c>
      <c r="C63" s="273">
        <v>14459914.49</v>
      </c>
      <c r="D63" s="273">
        <v>0</v>
      </c>
      <c r="E63" s="273">
        <v>50861.67</v>
      </c>
      <c r="F63" s="271"/>
      <c r="G63" s="274"/>
      <c r="H63" s="271"/>
    </row>
    <row r="64" spans="1:8" x14ac:dyDescent="0.2">
      <c r="A64" s="270">
        <v>1231</v>
      </c>
      <c r="B64" s="271" t="s">
        <v>159</v>
      </c>
      <c r="C64" s="273">
        <v>1938000</v>
      </c>
      <c r="D64" s="273">
        <v>0</v>
      </c>
      <c r="E64" s="273">
        <v>0</v>
      </c>
      <c r="F64" s="271"/>
      <c r="G64" s="274"/>
      <c r="H64" s="271"/>
    </row>
    <row r="65" spans="1:14" x14ac:dyDescent="0.2">
      <c r="A65" s="201" t="s">
        <v>1751</v>
      </c>
      <c r="B65" s="117" t="s">
        <v>1752</v>
      </c>
      <c r="C65" s="116">
        <v>1938000</v>
      </c>
      <c r="D65" s="116"/>
      <c r="E65" s="116"/>
      <c r="F65" s="117"/>
      <c r="G65" s="162"/>
    </row>
    <row r="66" spans="1:14" x14ac:dyDescent="0.2">
      <c r="A66" s="201">
        <v>1232</v>
      </c>
      <c r="B66" s="117" t="s">
        <v>160</v>
      </c>
      <c r="C66" s="202">
        <v>0</v>
      </c>
      <c r="D66" s="202">
        <v>0</v>
      </c>
      <c r="E66" s="202">
        <v>0</v>
      </c>
      <c r="F66" s="117"/>
      <c r="G66" s="162"/>
    </row>
    <row r="67" spans="1:14" x14ac:dyDescent="0.2">
      <c r="A67" s="270">
        <v>1233</v>
      </c>
      <c r="B67" s="271" t="s">
        <v>161</v>
      </c>
      <c r="C67" s="273">
        <v>12206801.09</v>
      </c>
      <c r="D67" s="273">
        <v>0</v>
      </c>
      <c r="E67" s="273">
        <v>50861.67</v>
      </c>
      <c r="F67" s="271"/>
      <c r="G67" s="274"/>
      <c r="H67" s="271"/>
    </row>
    <row r="68" spans="1:14" x14ac:dyDescent="0.2">
      <c r="A68" s="270" t="s">
        <v>1826</v>
      </c>
      <c r="B68" s="271" t="s">
        <v>1753</v>
      </c>
      <c r="C68" s="273">
        <v>12206801.09</v>
      </c>
      <c r="D68" s="273">
        <v>0</v>
      </c>
      <c r="E68" s="273">
        <v>50861.67</v>
      </c>
      <c r="F68" s="271"/>
      <c r="G68" s="274"/>
      <c r="H68" s="271"/>
    </row>
    <row r="69" spans="1:14" x14ac:dyDescent="0.2">
      <c r="A69" s="201" t="s">
        <v>1827</v>
      </c>
      <c r="B69" s="117" t="s">
        <v>1828</v>
      </c>
      <c r="C69" s="116">
        <v>12206801.09</v>
      </c>
      <c r="D69" s="116">
        <v>0</v>
      </c>
      <c r="E69" s="116">
        <v>50861.67</v>
      </c>
      <c r="F69" s="117" t="s">
        <v>987</v>
      </c>
      <c r="G69" s="162">
        <v>0.05</v>
      </c>
    </row>
    <row r="70" spans="1:14" x14ac:dyDescent="0.2">
      <c r="A70" s="201">
        <v>1234</v>
      </c>
      <c r="B70" s="117" t="s">
        <v>162</v>
      </c>
      <c r="C70" s="202">
        <v>0</v>
      </c>
      <c r="D70" s="202">
        <v>0</v>
      </c>
      <c r="E70" s="202">
        <v>0</v>
      </c>
      <c r="F70" s="117"/>
      <c r="G70" s="162"/>
    </row>
    <row r="71" spans="1:14" x14ac:dyDescent="0.2">
      <c r="A71" s="201">
        <v>1235</v>
      </c>
      <c r="B71" s="117" t="s">
        <v>163</v>
      </c>
      <c r="C71" s="202">
        <v>0</v>
      </c>
      <c r="D71" s="202">
        <v>0</v>
      </c>
      <c r="E71" s="202">
        <v>0</v>
      </c>
      <c r="F71" s="117"/>
      <c r="G71" s="162"/>
    </row>
    <row r="72" spans="1:14" x14ac:dyDescent="0.2">
      <c r="A72" s="201">
        <v>1236</v>
      </c>
      <c r="B72" s="117" t="s">
        <v>164</v>
      </c>
      <c r="C72" s="202">
        <v>0</v>
      </c>
      <c r="D72" s="202">
        <v>0</v>
      </c>
      <c r="E72" s="202">
        <v>0</v>
      </c>
      <c r="F72" s="117"/>
      <c r="G72" s="162"/>
    </row>
    <row r="73" spans="1:14" x14ac:dyDescent="0.2">
      <c r="A73" s="270">
        <v>1239</v>
      </c>
      <c r="B73" s="275" t="s">
        <v>165</v>
      </c>
      <c r="C73" s="276">
        <v>315113.40000000002</v>
      </c>
      <c r="D73" s="273">
        <v>0</v>
      </c>
      <c r="E73" s="273">
        <v>0</v>
      </c>
      <c r="F73" s="271"/>
      <c r="G73" s="274"/>
      <c r="H73" s="271"/>
      <c r="I73" s="124"/>
    </row>
    <row r="74" spans="1:14" x14ac:dyDescent="0.2">
      <c r="A74" s="201" t="s">
        <v>1754</v>
      </c>
      <c r="B74" s="117" t="s">
        <v>1755</v>
      </c>
      <c r="C74" s="116">
        <v>315113.40000000002</v>
      </c>
      <c r="D74" s="116">
        <v>0</v>
      </c>
      <c r="E74" s="116">
        <v>0</v>
      </c>
      <c r="F74" s="117" t="s">
        <v>987</v>
      </c>
      <c r="G74" s="162">
        <v>0.1</v>
      </c>
      <c r="I74" s="134"/>
      <c r="J74" s="117"/>
      <c r="K74" s="117"/>
      <c r="L74" s="117"/>
      <c r="M74" s="134"/>
      <c r="N74" s="117"/>
    </row>
    <row r="75" spans="1:14" x14ac:dyDescent="0.2">
      <c r="A75" s="270">
        <v>1240</v>
      </c>
      <c r="B75" s="271" t="s">
        <v>166</v>
      </c>
      <c r="C75" s="273">
        <v>61551290.469999991</v>
      </c>
      <c r="D75" s="273">
        <v>3842788.7999999914</v>
      </c>
      <c r="E75" s="273">
        <v>47678066.759999998</v>
      </c>
      <c r="F75" s="271"/>
      <c r="G75" s="274"/>
      <c r="H75" s="272"/>
      <c r="I75" s="134"/>
      <c r="J75" s="116"/>
      <c r="K75" s="116"/>
      <c r="L75" s="116"/>
      <c r="M75" s="134"/>
      <c r="N75" s="277"/>
    </row>
    <row r="76" spans="1:14" x14ac:dyDescent="0.2">
      <c r="A76" s="270">
        <v>1241</v>
      </c>
      <c r="B76" s="271" t="s">
        <v>167</v>
      </c>
      <c r="C76" s="273">
        <v>3072888.31</v>
      </c>
      <c r="D76" s="273">
        <v>245840.99999999988</v>
      </c>
      <c r="E76" s="273">
        <v>2292829.83</v>
      </c>
      <c r="F76" s="271"/>
      <c r="G76" s="274"/>
      <c r="H76" s="272"/>
      <c r="I76" s="134"/>
      <c r="J76" s="116"/>
      <c r="K76" s="116"/>
      <c r="L76" s="116"/>
      <c r="M76" s="117"/>
      <c r="N76" s="117"/>
    </row>
    <row r="77" spans="1:14" x14ac:dyDescent="0.2">
      <c r="A77" s="201" t="s">
        <v>1756</v>
      </c>
      <c r="B77" s="117" t="s">
        <v>1757</v>
      </c>
      <c r="C77" s="116">
        <v>712714.02</v>
      </c>
      <c r="D77" s="116">
        <v>30543.240000000224</v>
      </c>
      <c r="E77" s="116">
        <v>629860.6100000001</v>
      </c>
      <c r="F77" s="117" t="s">
        <v>987</v>
      </c>
      <c r="G77" s="267">
        <v>0.35</v>
      </c>
      <c r="H77" s="116"/>
      <c r="I77" s="134"/>
      <c r="J77" s="116"/>
      <c r="K77" s="116"/>
      <c r="L77" s="116"/>
      <c r="M77" s="117"/>
      <c r="N77" s="117"/>
    </row>
    <row r="78" spans="1:14" x14ac:dyDescent="0.2">
      <c r="A78" s="201" t="s">
        <v>1758</v>
      </c>
      <c r="B78" s="117" t="s">
        <v>1759</v>
      </c>
      <c r="C78" s="116">
        <v>944122.47</v>
      </c>
      <c r="D78" s="116">
        <v>86528.759999999776</v>
      </c>
      <c r="E78" s="116">
        <v>642118.89999999991</v>
      </c>
      <c r="F78" s="117" t="s">
        <v>987</v>
      </c>
      <c r="G78" s="267">
        <v>0.1</v>
      </c>
      <c r="H78" s="116"/>
      <c r="I78" s="134"/>
      <c r="J78" s="116"/>
      <c r="K78" s="116"/>
      <c r="L78" s="116"/>
      <c r="M78" s="117"/>
      <c r="N78" s="117"/>
    </row>
    <row r="79" spans="1:14" x14ac:dyDescent="0.2">
      <c r="A79" s="201" t="s">
        <v>1760</v>
      </c>
      <c r="B79" s="117" t="s">
        <v>1761</v>
      </c>
      <c r="C79" s="116">
        <v>1068876.76</v>
      </c>
      <c r="D79" s="116">
        <v>94051.439999999944</v>
      </c>
      <c r="E79" s="116">
        <v>756459.03</v>
      </c>
      <c r="F79" s="117" t="s">
        <v>987</v>
      </c>
      <c r="G79" s="267">
        <v>0.1</v>
      </c>
      <c r="H79" s="116"/>
      <c r="I79" s="134"/>
      <c r="J79" s="116"/>
      <c r="K79" s="116"/>
      <c r="L79" s="116"/>
      <c r="M79" s="117"/>
      <c r="N79" s="117"/>
    </row>
    <row r="80" spans="1:14" x14ac:dyDescent="0.2">
      <c r="A80" s="201" t="s">
        <v>1762</v>
      </c>
      <c r="B80" s="117" t="s">
        <v>1763</v>
      </c>
      <c r="C80" s="116">
        <v>347175.06</v>
      </c>
      <c r="D80" s="116">
        <v>34717.559999999939</v>
      </c>
      <c r="E80" s="116">
        <v>264391.28999999998</v>
      </c>
      <c r="F80" s="117" t="s">
        <v>987</v>
      </c>
      <c r="G80" s="267">
        <v>0.1</v>
      </c>
      <c r="H80" s="116"/>
      <c r="I80" s="134"/>
      <c r="J80" s="116"/>
      <c r="K80" s="116"/>
      <c r="L80" s="116"/>
      <c r="M80" s="117"/>
      <c r="N80" s="117"/>
    </row>
    <row r="81" spans="1:14" x14ac:dyDescent="0.2">
      <c r="A81" s="270">
        <v>1242</v>
      </c>
      <c r="B81" s="271" t="s">
        <v>168</v>
      </c>
      <c r="C81" s="273">
        <v>338978.97</v>
      </c>
      <c r="D81" s="273">
        <v>12409.920000000158</v>
      </c>
      <c r="E81" s="273">
        <v>344113.31</v>
      </c>
      <c r="F81" s="271"/>
      <c r="G81" s="274"/>
      <c r="H81" s="272"/>
      <c r="I81" s="134"/>
      <c r="J81" s="116"/>
      <c r="K81" s="116"/>
      <c r="L81" s="116"/>
      <c r="M81" s="117"/>
      <c r="N81" s="117"/>
    </row>
    <row r="82" spans="1:14" x14ac:dyDescent="0.2">
      <c r="A82" s="201" t="s">
        <v>1764</v>
      </c>
      <c r="B82" s="117" t="s">
        <v>1765</v>
      </c>
      <c r="C82" s="116">
        <v>325409.40999999997</v>
      </c>
      <c r="D82" s="116">
        <v>12409.920000000158</v>
      </c>
      <c r="E82" s="116">
        <v>342438.58</v>
      </c>
      <c r="F82" s="117" t="s">
        <v>987</v>
      </c>
      <c r="G82" s="267">
        <v>0.1</v>
      </c>
      <c r="H82" s="116"/>
      <c r="I82" s="134"/>
      <c r="J82" s="116"/>
      <c r="K82" s="116"/>
      <c r="L82" s="116"/>
      <c r="M82" s="117"/>
      <c r="N82" s="117"/>
    </row>
    <row r="83" spans="1:14" x14ac:dyDescent="0.2">
      <c r="A83" s="201" t="s">
        <v>1766</v>
      </c>
      <c r="B83" s="117" t="s">
        <v>1767</v>
      </c>
      <c r="C83" s="116">
        <v>11894.83</v>
      </c>
      <c r="D83" s="116">
        <v>0</v>
      </c>
      <c r="E83" s="116">
        <v>0</v>
      </c>
      <c r="F83" s="117" t="s">
        <v>987</v>
      </c>
      <c r="G83" s="267">
        <v>0.1</v>
      </c>
      <c r="H83" s="116"/>
      <c r="I83" s="134"/>
      <c r="J83" s="116"/>
      <c r="K83" s="116"/>
      <c r="L83" s="116"/>
      <c r="M83" s="117"/>
      <c r="N83" s="117"/>
    </row>
    <row r="84" spans="1:14" x14ac:dyDescent="0.2">
      <c r="A84" s="201" t="s">
        <v>1768</v>
      </c>
      <c r="B84" s="117" t="s">
        <v>1769</v>
      </c>
      <c r="C84" s="116">
        <v>1674.73</v>
      </c>
      <c r="D84" s="116">
        <v>0</v>
      </c>
      <c r="E84" s="116">
        <v>1674.73</v>
      </c>
      <c r="F84" s="117" t="s">
        <v>987</v>
      </c>
      <c r="G84" s="267">
        <v>0.1</v>
      </c>
      <c r="H84" s="116"/>
      <c r="I84" s="134"/>
      <c r="J84" s="116"/>
      <c r="K84" s="116"/>
      <c r="L84" s="116"/>
      <c r="M84" s="117"/>
      <c r="N84" s="117"/>
    </row>
    <row r="85" spans="1:14" x14ac:dyDescent="0.2">
      <c r="A85" s="270">
        <v>1243</v>
      </c>
      <c r="B85" s="271" t="s">
        <v>169</v>
      </c>
      <c r="C85" s="273">
        <v>1864588.79</v>
      </c>
      <c r="D85" s="273">
        <v>101262.3600000001</v>
      </c>
      <c r="E85" s="273">
        <v>1427457.9</v>
      </c>
      <c r="F85" s="271"/>
      <c r="G85" s="274"/>
      <c r="H85" s="272"/>
      <c r="I85" s="134"/>
      <c r="J85" s="116"/>
      <c r="K85" s="116"/>
      <c r="L85" s="116"/>
      <c r="M85" s="117"/>
      <c r="N85" s="117"/>
    </row>
    <row r="86" spans="1:14" x14ac:dyDescent="0.2">
      <c r="A86" s="201" t="s">
        <v>1770</v>
      </c>
      <c r="B86" s="117" t="s">
        <v>1771</v>
      </c>
      <c r="C86" s="116">
        <v>829450.35</v>
      </c>
      <c r="D86" s="116">
        <v>0</v>
      </c>
      <c r="E86" s="116">
        <v>829450.35</v>
      </c>
      <c r="F86" s="117" t="s">
        <v>987</v>
      </c>
      <c r="G86" s="267">
        <v>0.1</v>
      </c>
      <c r="H86" s="116"/>
      <c r="I86" s="134"/>
      <c r="J86" s="116"/>
      <c r="K86" s="116"/>
      <c r="L86" s="116"/>
      <c r="M86" s="117"/>
      <c r="N86" s="117"/>
    </row>
    <row r="87" spans="1:14" x14ac:dyDescent="0.2">
      <c r="A87" s="201" t="s">
        <v>1772</v>
      </c>
      <c r="B87" s="117" t="s">
        <v>1773</v>
      </c>
      <c r="C87" s="116">
        <v>1035138.44</v>
      </c>
      <c r="D87" s="116">
        <v>101262.3600000001</v>
      </c>
      <c r="E87" s="116">
        <v>598007.55000000005</v>
      </c>
      <c r="F87" s="117" t="s">
        <v>987</v>
      </c>
      <c r="G87" s="267">
        <v>0.1</v>
      </c>
      <c r="H87" s="116"/>
      <c r="I87" s="134"/>
      <c r="J87" s="116"/>
      <c r="K87" s="116"/>
      <c r="L87" s="116"/>
      <c r="M87" s="117"/>
      <c r="N87" s="117"/>
    </row>
    <row r="88" spans="1:14" x14ac:dyDescent="0.2">
      <c r="A88" s="270">
        <v>1244</v>
      </c>
      <c r="B88" s="271" t="s">
        <v>170</v>
      </c>
      <c r="C88" s="273">
        <v>30440243.029999997</v>
      </c>
      <c r="D88" s="273">
        <v>2165670.1199999996</v>
      </c>
      <c r="E88" s="273">
        <v>24693426.09</v>
      </c>
      <c r="F88" s="271"/>
      <c r="G88" s="274"/>
      <c r="H88" s="272"/>
      <c r="I88" s="134"/>
      <c r="J88" s="116"/>
      <c r="K88" s="116"/>
      <c r="L88" s="116"/>
      <c r="M88" s="117"/>
      <c r="N88" s="117"/>
    </row>
    <row r="89" spans="1:14" x14ac:dyDescent="0.2">
      <c r="A89" s="201" t="s">
        <v>1774</v>
      </c>
      <c r="B89" s="117" t="s">
        <v>1775</v>
      </c>
      <c r="C89" s="116">
        <v>30426554.239999998</v>
      </c>
      <c r="D89" s="116">
        <v>2164301.2799999998</v>
      </c>
      <c r="E89" s="116">
        <v>24690688.390000001</v>
      </c>
      <c r="F89" s="117" t="s">
        <v>987</v>
      </c>
      <c r="G89" s="267">
        <v>0.2</v>
      </c>
      <c r="H89" s="116"/>
      <c r="I89" s="134"/>
      <c r="J89" s="116"/>
      <c r="K89" s="116"/>
      <c r="L89" s="116"/>
      <c r="M89" s="117"/>
      <c r="N89" s="117"/>
    </row>
    <row r="90" spans="1:14" x14ac:dyDescent="0.2">
      <c r="A90" s="201" t="s">
        <v>1776</v>
      </c>
      <c r="B90" s="117" t="s">
        <v>1777</v>
      </c>
      <c r="C90" s="116">
        <v>13688.79</v>
      </c>
      <c r="D90" s="116">
        <v>1368.8400000000001</v>
      </c>
      <c r="E90" s="116">
        <v>2737.7</v>
      </c>
      <c r="F90" s="117" t="s">
        <v>987</v>
      </c>
      <c r="G90" s="267">
        <v>0.2</v>
      </c>
      <c r="H90" s="116"/>
      <c r="I90" s="134"/>
      <c r="J90" s="116"/>
      <c r="K90" s="116"/>
      <c r="L90" s="116"/>
      <c r="M90" s="117"/>
      <c r="N90" s="117"/>
    </row>
    <row r="91" spans="1:14" x14ac:dyDescent="0.2">
      <c r="A91" s="270">
        <v>1245</v>
      </c>
      <c r="B91" s="271" t="s">
        <v>171</v>
      </c>
      <c r="C91" s="273">
        <v>24061068.300000001</v>
      </c>
      <c r="D91" s="273">
        <v>1132304.0399999917</v>
      </c>
      <c r="E91" s="273">
        <v>17900999.77</v>
      </c>
      <c r="F91" s="271"/>
      <c r="G91" s="274"/>
      <c r="H91" s="272"/>
      <c r="I91" s="134"/>
      <c r="J91" s="116"/>
      <c r="K91" s="116"/>
      <c r="L91" s="116"/>
      <c r="M91" s="117"/>
      <c r="N91" s="117"/>
    </row>
    <row r="92" spans="1:14" x14ac:dyDescent="0.2">
      <c r="A92" s="201" t="s">
        <v>1778</v>
      </c>
      <c r="B92" s="117" t="s">
        <v>1779</v>
      </c>
      <c r="C92" s="116">
        <v>24061068.300000001</v>
      </c>
      <c r="D92" s="116">
        <v>1132304.0399999917</v>
      </c>
      <c r="E92" s="116">
        <v>17900999.77</v>
      </c>
      <c r="F92" s="117" t="s">
        <v>987</v>
      </c>
      <c r="G92" s="267">
        <v>0.2</v>
      </c>
      <c r="H92" s="116"/>
      <c r="I92" s="134"/>
      <c r="J92" s="116"/>
      <c r="K92" s="116"/>
      <c r="L92" s="116"/>
      <c r="M92" s="117"/>
      <c r="N92" s="117"/>
    </row>
    <row r="93" spans="1:14" x14ac:dyDescent="0.2">
      <c r="A93" s="270">
        <v>1246</v>
      </c>
      <c r="B93" s="271" t="s">
        <v>172</v>
      </c>
      <c r="C93" s="273">
        <v>1773523.07</v>
      </c>
      <c r="D93" s="273">
        <v>185301.36000000004</v>
      </c>
      <c r="E93" s="273">
        <v>1019239.86</v>
      </c>
      <c r="F93" s="271"/>
      <c r="G93" s="274"/>
      <c r="H93" s="272"/>
      <c r="I93" s="134"/>
      <c r="J93" s="116"/>
      <c r="K93" s="116"/>
      <c r="L93" s="116"/>
      <c r="M93" s="117"/>
      <c r="N93" s="117"/>
    </row>
    <row r="94" spans="1:14" x14ac:dyDescent="0.2">
      <c r="A94" s="201" t="s">
        <v>1780</v>
      </c>
      <c r="B94" s="117" t="s">
        <v>1781</v>
      </c>
      <c r="C94" s="116">
        <v>794123.85</v>
      </c>
      <c r="D94" s="116">
        <v>61290</v>
      </c>
      <c r="E94" s="116">
        <v>562980.73</v>
      </c>
      <c r="F94" s="117" t="s">
        <v>987</v>
      </c>
      <c r="G94" s="267">
        <v>0.1</v>
      </c>
      <c r="H94" s="116"/>
      <c r="I94" s="134"/>
      <c r="J94" s="116"/>
      <c r="K94" s="116"/>
      <c r="L94" s="116"/>
      <c r="M94" s="117"/>
      <c r="N94" s="117"/>
    </row>
    <row r="95" spans="1:14" x14ac:dyDescent="0.2">
      <c r="A95" s="201" t="s">
        <v>1782</v>
      </c>
      <c r="B95" s="117" t="s">
        <v>1783</v>
      </c>
      <c r="C95" s="116">
        <v>198520.69</v>
      </c>
      <c r="D95" s="116">
        <v>49630.079999999987</v>
      </c>
      <c r="E95" s="116">
        <v>95124.37</v>
      </c>
      <c r="F95" s="117" t="s">
        <v>987</v>
      </c>
      <c r="G95" s="267">
        <v>0.1</v>
      </c>
      <c r="H95" s="116"/>
      <c r="I95" s="134"/>
      <c r="J95" s="116"/>
      <c r="K95" s="116"/>
      <c r="L95" s="116"/>
      <c r="M95" s="117"/>
      <c r="N95" s="117"/>
    </row>
    <row r="96" spans="1:14" x14ac:dyDescent="0.2">
      <c r="A96" s="201" t="s">
        <v>1784</v>
      </c>
      <c r="B96" s="117" t="s">
        <v>1785</v>
      </c>
      <c r="C96" s="116">
        <v>726574.5</v>
      </c>
      <c r="D96" s="116">
        <v>68950.800000000047</v>
      </c>
      <c r="E96" s="116">
        <v>335552.61</v>
      </c>
      <c r="F96" s="117" t="s">
        <v>987</v>
      </c>
      <c r="G96" s="267">
        <v>0.1</v>
      </c>
      <c r="H96" s="116"/>
      <c r="I96" s="134"/>
      <c r="J96" s="116"/>
      <c r="K96" s="116"/>
      <c r="L96" s="116"/>
      <c r="M96" s="117"/>
      <c r="N96" s="117"/>
    </row>
    <row r="97" spans="1:14" x14ac:dyDescent="0.2">
      <c r="A97" s="201" t="s">
        <v>1786</v>
      </c>
      <c r="B97" s="117" t="s">
        <v>1787</v>
      </c>
      <c r="C97" s="116">
        <v>54304.03</v>
      </c>
      <c r="D97" s="116">
        <v>5430.4800000000105</v>
      </c>
      <c r="E97" s="116">
        <v>25582.15</v>
      </c>
      <c r="F97" s="117" t="s">
        <v>987</v>
      </c>
      <c r="G97" s="267">
        <v>0.1</v>
      </c>
      <c r="H97" s="116"/>
      <c r="I97" s="134"/>
      <c r="J97" s="116"/>
      <c r="K97" s="116"/>
      <c r="L97" s="116"/>
      <c r="M97" s="117"/>
      <c r="N97" s="117"/>
    </row>
    <row r="98" spans="1:14" x14ac:dyDescent="0.2">
      <c r="A98" s="43">
        <v>1247</v>
      </c>
      <c r="B98" s="41" t="s">
        <v>173</v>
      </c>
      <c r="C98" s="150">
        <v>0</v>
      </c>
      <c r="D98" s="150">
        <v>0</v>
      </c>
      <c r="E98" s="150">
        <v>0</v>
      </c>
      <c r="F98" s="117"/>
      <c r="G98" s="267"/>
      <c r="H98" s="117"/>
      <c r="I98" s="117"/>
      <c r="J98" s="117"/>
      <c r="K98" s="116"/>
      <c r="L98" s="116"/>
      <c r="M98" s="117"/>
      <c r="N98" s="117"/>
    </row>
    <row r="99" spans="1:14" x14ac:dyDescent="0.2">
      <c r="A99" s="43">
        <v>1248</v>
      </c>
      <c r="B99" s="41" t="s">
        <v>174</v>
      </c>
      <c r="C99" s="150">
        <v>0</v>
      </c>
      <c r="D99" s="150">
        <v>0</v>
      </c>
      <c r="E99" s="150">
        <v>0</v>
      </c>
      <c r="F99" s="117"/>
      <c r="G99" s="267"/>
      <c r="H99" s="117"/>
      <c r="I99" s="117"/>
      <c r="J99" s="117"/>
      <c r="K99" s="117"/>
      <c r="L99" s="117"/>
      <c r="M99" s="117"/>
      <c r="N99" s="117"/>
    </row>
    <row r="100" spans="1:14" x14ac:dyDescent="0.2">
      <c r="G100" s="162"/>
      <c r="I100" s="117"/>
      <c r="J100" s="117"/>
      <c r="K100" s="117"/>
      <c r="L100" s="117"/>
      <c r="M100" s="117"/>
      <c r="N100" s="117"/>
    </row>
    <row r="101" spans="1:14" x14ac:dyDescent="0.2">
      <c r="A101" s="40" t="s">
        <v>175</v>
      </c>
      <c r="B101" s="40"/>
      <c r="C101" s="40"/>
      <c r="D101" s="40"/>
      <c r="E101" s="40"/>
      <c r="F101" s="40"/>
      <c r="G101" s="40"/>
      <c r="H101" s="40"/>
      <c r="I101" s="117"/>
      <c r="J101" s="117"/>
      <c r="K101" s="117"/>
      <c r="L101" s="117"/>
      <c r="M101" s="117"/>
      <c r="N101" s="117"/>
    </row>
    <row r="102" spans="1:14" x14ac:dyDescent="0.2">
      <c r="A102" s="42" t="s">
        <v>105</v>
      </c>
      <c r="B102" s="42" t="s">
        <v>106</v>
      </c>
      <c r="C102" s="42" t="s">
        <v>107</v>
      </c>
      <c r="D102" s="42" t="s">
        <v>176</v>
      </c>
      <c r="E102" s="42" t="s">
        <v>177</v>
      </c>
      <c r="F102" s="42" t="s">
        <v>144</v>
      </c>
      <c r="G102" s="42" t="s">
        <v>156</v>
      </c>
      <c r="H102" s="42" t="s">
        <v>157</v>
      </c>
      <c r="I102" s="117"/>
      <c r="J102" s="117"/>
      <c r="K102" s="117"/>
      <c r="L102" s="117"/>
      <c r="M102" s="117"/>
      <c r="N102" s="117"/>
    </row>
    <row r="103" spans="1:14" x14ac:dyDescent="0.2">
      <c r="A103" s="278">
        <v>1250</v>
      </c>
      <c r="B103" s="279" t="s">
        <v>178</v>
      </c>
      <c r="C103" s="273">
        <v>190835.6</v>
      </c>
      <c r="D103" s="273">
        <v>0</v>
      </c>
      <c r="E103" s="273">
        <v>236.16000000000003</v>
      </c>
      <c r="F103" s="279"/>
      <c r="G103" s="280"/>
      <c r="H103" s="272"/>
    </row>
    <row r="104" spans="1:14" x14ac:dyDescent="0.2">
      <c r="A104" s="270">
        <v>1251</v>
      </c>
      <c r="B104" s="271" t="s">
        <v>179</v>
      </c>
      <c r="C104" s="272">
        <v>151327.63</v>
      </c>
      <c r="D104" s="272">
        <v>0</v>
      </c>
      <c r="E104" s="272">
        <v>106.58</v>
      </c>
      <c r="F104" s="271"/>
      <c r="G104" s="274"/>
      <c r="H104" s="272"/>
    </row>
    <row r="105" spans="1:14" x14ac:dyDescent="0.2">
      <c r="A105" s="43" t="s">
        <v>991</v>
      </c>
      <c r="B105" s="41" t="s">
        <v>1788</v>
      </c>
      <c r="C105" s="116">
        <v>151327.63</v>
      </c>
      <c r="D105" s="44">
        <v>0</v>
      </c>
      <c r="E105" s="116">
        <v>106.58</v>
      </c>
      <c r="F105" s="117" t="s">
        <v>987</v>
      </c>
      <c r="G105" s="162">
        <v>0.05</v>
      </c>
      <c r="H105" s="116"/>
    </row>
    <row r="106" spans="1:14" x14ac:dyDescent="0.2">
      <c r="A106" s="270">
        <v>1252</v>
      </c>
      <c r="B106" s="271" t="s">
        <v>180</v>
      </c>
      <c r="C106" s="272">
        <v>2457.79</v>
      </c>
      <c r="D106" s="272">
        <v>0</v>
      </c>
      <c r="E106" s="272">
        <v>0</v>
      </c>
      <c r="F106" s="271"/>
      <c r="G106" s="274"/>
      <c r="H106" s="272"/>
    </row>
    <row r="107" spans="1:14" x14ac:dyDescent="0.2">
      <c r="A107" s="43" t="s">
        <v>1789</v>
      </c>
      <c r="B107" s="41" t="s">
        <v>1790</v>
      </c>
      <c r="C107" s="116">
        <v>2457.79</v>
      </c>
      <c r="D107" s="44">
        <v>0</v>
      </c>
      <c r="E107" s="44">
        <v>0</v>
      </c>
      <c r="F107" s="117" t="s">
        <v>987</v>
      </c>
      <c r="G107" s="162">
        <v>0.05</v>
      </c>
      <c r="H107" s="116"/>
    </row>
    <row r="108" spans="1:14" x14ac:dyDescent="0.2">
      <c r="A108" s="43">
        <v>1253</v>
      </c>
      <c r="B108" s="41" t="s">
        <v>181</v>
      </c>
      <c r="C108" s="116">
        <v>0</v>
      </c>
      <c r="D108" s="44">
        <v>0</v>
      </c>
      <c r="E108" s="44">
        <v>0</v>
      </c>
      <c r="G108" s="162"/>
      <c r="H108" s="116"/>
    </row>
    <row r="109" spans="1:14" x14ac:dyDescent="0.2">
      <c r="A109" s="270">
        <v>1254</v>
      </c>
      <c r="B109" s="271" t="s">
        <v>182</v>
      </c>
      <c r="C109" s="272">
        <v>37050.18</v>
      </c>
      <c r="D109" s="272">
        <v>0</v>
      </c>
      <c r="E109" s="272">
        <v>129.58000000000001</v>
      </c>
      <c r="F109" s="271"/>
      <c r="G109" s="274"/>
      <c r="H109" s="272"/>
    </row>
    <row r="110" spans="1:14" x14ac:dyDescent="0.2">
      <c r="A110" s="43" t="s">
        <v>1791</v>
      </c>
      <c r="B110" s="41" t="s">
        <v>1792</v>
      </c>
      <c r="C110" s="116">
        <v>37050.18</v>
      </c>
      <c r="D110" s="44">
        <v>0</v>
      </c>
      <c r="E110" s="116">
        <v>129.58000000000001</v>
      </c>
      <c r="F110" s="117" t="s">
        <v>987</v>
      </c>
      <c r="G110" s="162">
        <v>0.05</v>
      </c>
      <c r="H110" s="116"/>
    </row>
    <row r="111" spans="1:14" x14ac:dyDescent="0.2">
      <c r="A111" s="43">
        <v>1259</v>
      </c>
      <c r="B111" s="41" t="s">
        <v>183</v>
      </c>
      <c r="C111" s="44">
        <v>0</v>
      </c>
      <c r="D111" s="44">
        <v>0</v>
      </c>
      <c r="E111" s="44">
        <v>0</v>
      </c>
      <c r="G111" s="162"/>
    </row>
    <row r="112" spans="1:14" x14ac:dyDescent="0.2">
      <c r="A112" s="43">
        <v>1270</v>
      </c>
      <c r="B112" s="41" t="s">
        <v>184</v>
      </c>
      <c r="C112" s="44">
        <v>0</v>
      </c>
      <c r="D112" s="44">
        <v>0</v>
      </c>
      <c r="E112" s="44">
        <v>0</v>
      </c>
      <c r="G112" s="162"/>
    </row>
    <row r="113" spans="1:8" x14ac:dyDescent="0.2">
      <c r="A113" s="43">
        <v>1271</v>
      </c>
      <c r="B113" s="41" t="s">
        <v>185</v>
      </c>
      <c r="C113" s="44">
        <v>0</v>
      </c>
      <c r="D113" s="44">
        <v>0</v>
      </c>
      <c r="E113" s="44">
        <v>0</v>
      </c>
      <c r="G113" s="162"/>
    </row>
    <row r="114" spans="1:8" x14ac:dyDescent="0.2">
      <c r="A114" s="43">
        <v>1272</v>
      </c>
      <c r="B114" s="41" t="s">
        <v>186</v>
      </c>
      <c r="C114" s="44">
        <v>0</v>
      </c>
      <c r="D114" s="44">
        <v>0</v>
      </c>
      <c r="E114" s="44">
        <v>0</v>
      </c>
      <c r="G114" s="162"/>
    </row>
    <row r="115" spans="1:8" x14ac:dyDescent="0.2">
      <c r="A115" s="43">
        <v>1273</v>
      </c>
      <c r="B115" s="41" t="s">
        <v>187</v>
      </c>
      <c r="C115" s="44">
        <v>0</v>
      </c>
      <c r="D115" s="44">
        <v>0</v>
      </c>
      <c r="E115" s="44">
        <v>0</v>
      </c>
      <c r="G115" s="162"/>
    </row>
    <row r="116" spans="1:8" x14ac:dyDescent="0.2">
      <c r="A116" s="43">
        <v>1274</v>
      </c>
      <c r="B116" s="41" t="s">
        <v>188</v>
      </c>
      <c r="C116" s="44">
        <v>0</v>
      </c>
      <c r="D116" s="44">
        <v>0</v>
      </c>
      <c r="E116" s="44">
        <v>0</v>
      </c>
      <c r="G116" s="162"/>
    </row>
    <row r="117" spans="1:8" x14ac:dyDescent="0.2">
      <c r="A117" s="43">
        <v>1275</v>
      </c>
      <c r="B117" s="41" t="s">
        <v>189</v>
      </c>
      <c r="C117" s="44">
        <v>0</v>
      </c>
      <c r="D117" s="44">
        <v>0</v>
      </c>
      <c r="E117" s="44">
        <v>0</v>
      </c>
      <c r="G117" s="162"/>
    </row>
    <row r="118" spans="1:8" x14ac:dyDescent="0.2">
      <c r="A118" s="43">
        <v>1279</v>
      </c>
      <c r="B118" s="41" t="s">
        <v>190</v>
      </c>
      <c r="C118" s="44">
        <v>0</v>
      </c>
      <c r="D118" s="44">
        <v>0</v>
      </c>
      <c r="E118" s="44">
        <v>0</v>
      </c>
      <c r="G118" s="162"/>
    </row>
    <row r="120" spans="1:8" x14ac:dyDescent="0.2">
      <c r="A120" s="40" t="s">
        <v>191</v>
      </c>
      <c r="B120" s="40"/>
      <c r="C120" s="40"/>
      <c r="D120" s="40"/>
      <c r="E120" s="40"/>
      <c r="F120" s="40"/>
      <c r="G120" s="40"/>
      <c r="H120" s="40"/>
    </row>
    <row r="121" spans="1:8" x14ac:dyDescent="0.2">
      <c r="A121" s="42" t="s">
        <v>105</v>
      </c>
      <c r="B121" s="42" t="s">
        <v>106</v>
      </c>
      <c r="C121" s="42" t="s">
        <v>107</v>
      </c>
      <c r="D121" s="42" t="s">
        <v>192</v>
      </c>
      <c r="E121" s="42"/>
      <c r="F121" s="42"/>
      <c r="G121" s="42"/>
      <c r="H121" s="42"/>
    </row>
    <row r="122" spans="1:8" x14ac:dyDescent="0.2">
      <c r="A122" s="43">
        <v>1160</v>
      </c>
      <c r="B122" s="41" t="s">
        <v>193</v>
      </c>
      <c r="C122" s="44">
        <v>0</v>
      </c>
      <c r="G122" s="162"/>
    </row>
    <row r="123" spans="1:8" x14ac:dyDescent="0.2">
      <c r="A123" s="43">
        <v>1161</v>
      </c>
      <c r="B123" s="41" t="s">
        <v>194</v>
      </c>
      <c r="C123" s="44">
        <v>0</v>
      </c>
      <c r="G123" s="162"/>
    </row>
    <row r="124" spans="1:8" x14ac:dyDescent="0.2">
      <c r="A124" s="43">
        <v>1162</v>
      </c>
      <c r="B124" s="41" t="s">
        <v>195</v>
      </c>
      <c r="C124" s="44">
        <v>0</v>
      </c>
      <c r="G124" s="162"/>
    </row>
    <row r="126" spans="1:8" x14ac:dyDescent="0.2">
      <c r="A126" s="40" t="s">
        <v>196</v>
      </c>
      <c r="B126" s="40"/>
      <c r="C126" s="40"/>
      <c r="D126" s="40"/>
      <c r="E126" s="40"/>
      <c r="F126" s="40"/>
      <c r="G126" s="40"/>
      <c r="H126" s="40"/>
    </row>
    <row r="127" spans="1:8" x14ac:dyDescent="0.2">
      <c r="A127" s="42" t="s">
        <v>105</v>
      </c>
      <c r="B127" s="42" t="s">
        <v>106</v>
      </c>
      <c r="C127" s="42" t="s">
        <v>107</v>
      </c>
      <c r="D127" s="42" t="s">
        <v>122</v>
      </c>
      <c r="E127" s="42"/>
      <c r="F127" s="42"/>
      <c r="G127" s="42"/>
      <c r="H127" s="42"/>
    </row>
    <row r="128" spans="1:8" x14ac:dyDescent="0.2">
      <c r="A128" s="43">
        <v>1290</v>
      </c>
      <c r="B128" s="41" t="s">
        <v>197</v>
      </c>
      <c r="C128" s="44">
        <v>0</v>
      </c>
      <c r="G128" s="162"/>
    </row>
    <row r="129" spans="1:8" x14ac:dyDescent="0.2">
      <c r="A129" s="43">
        <v>1291</v>
      </c>
      <c r="B129" s="41" t="s">
        <v>198</v>
      </c>
      <c r="C129" s="44">
        <v>0</v>
      </c>
      <c r="G129" s="162"/>
    </row>
    <row r="130" spans="1:8" x14ac:dyDescent="0.2">
      <c r="A130" s="43">
        <v>1292</v>
      </c>
      <c r="B130" s="41" t="s">
        <v>199</v>
      </c>
      <c r="C130" s="44">
        <v>0</v>
      </c>
      <c r="G130" s="162"/>
    </row>
    <row r="131" spans="1:8" x14ac:dyDescent="0.2">
      <c r="A131" s="43">
        <v>1293</v>
      </c>
      <c r="B131" s="41" t="s">
        <v>200</v>
      </c>
      <c r="C131" s="44">
        <v>0</v>
      </c>
      <c r="G131" s="162"/>
    </row>
    <row r="132" spans="1:8" x14ac:dyDescent="0.2">
      <c r="G132" s="162"/>
    </row>
    <row r="133" spans="1:8" x14ac:dyDescent="0.2">
      <c r="A133" s="40" t="s">
        <v>201</v>
      </c>
      <c r="B133" s="40"/>
      <c r="C133" s="40"/>
      <c r="D133" s="40"/>
      <c r="E133" s="40"/>
      <c r="F133" s="40"/>
      <c r="G133" s="269"/>
      <c r="H133" s="40"/>
    </row>
    <row r="134" spans="1:8" x14ac:dyDescent="0.2">
      <c r="A134" s="42" t="s">
        <v>105</v>
      </c>
      <c r="B134" s="42" t="s">
        <v>106</v>
      </c>
      <c r="C134" s="42" t="s">
        <v>107</v>
      </c>
      <c r="D134" s="42" t="s">
        <v>118</v>
      </c>
      <c r="E134" s="42" t="s">
        <v>119</v>
      </c>
      <c r="F134" s="42" t="s">
        <v>120</v>
      </c>
      <c r="G134" s="42" t="s">
        <v>202</v>
      </c>
      <c r="H134" s="42" t="s">
        <v>203</v>
      </c>
    </row>
    <row r="135" spans="1:8" x14ac:dyDescent="0.2">
      <c r="A135" s="278">
        <v>2110</v>
      </c>
      <c r="B135" s="279" t="s">
        <v>204</v>
      </c>
      <c r="C135" s="273">
        <v>4607634.6100000003</v>
      </c>
      <c r="D135" s="273">
        <v>4607634.6100000003</v>
      </c>
      <c r="E135" s="273">
        <v>0</v>
      </c>
      <c r="F135" s="273">
        <v>0</v>
      </c>
      <c r="G135" s="273">
        <v>0</v>
      </c>
      <c r="H135" s="279"/>
    </row>
    <row r="136" spans="1:8" x14ac:dyDescent="0.2">
      <c r="A136" s="43">
        <v>2111</v>
      </c>
      <c r="B136" s="41" t="s">
        <v>205</v>
      </c>
      <c r="C136" s="44">
        <v>0</v>
      </c>
      <c r="D136" s="44">
        <v>0</v>
      </c>
      <c r="E136" s="44">
        <v>0</v>
      </c>
      <c r="F136" s="44">
        <v>0</v>
      </c>
      <c r="G136" s="44">
        <v>0</v>
      </c>
    </row>
    <row r="137" spans="1:8" x14ac:dyDescent="0.2">
      <c r="A137" s="278">
        <v>2112</v>
      </c>
      <c r="B137" s="279" t="s">
        <v>206</v>
      </c>
      <c r="C137" s="273">
        <v>52812.91</v>
      </c>
      <c r="D137" s="273">
        <v>52812.91</v>
      </c>
      <c r="E137" s="273">
        <v>0</v>
      </c>
      <c r="F137" s="273">
        <v>0</v>
      </c>
      <c r="G137" s="273">
        <v>0</v>
      </c>
      <c r="H137" s="273">
        <v>0</v>
      </c>
    </row>
    <row r="138" spans="1:8" x14ac:dyDescent="0.2">
      <c r="A138" s="270" t="s">
        <v>1829</v>
      </c>
      <c r="B138" s="271" t="s">
        <v>1830</v>
      </c>
      <c r="C138" s="272">
        <v>52812.91</v>
      </c>
      <c r="D138" s="272">
        <v>52812.91</v>
      </c>
      <c r="E138" s="272">
        <v>0</v>
      </c>
      <c r="F138" s="272">
        <v>0</v>
      </c>
      <c r="G138" s="272">
        <v>0</v>
      </c>
      <c r="H138" s="272">
        <v>0</v>
      </c>
    </row>
    <row r="139" spans="1:8" x14ac:dyDescent="0.2">
      <c r="A139" s="201" t="s">
        <v>1831</v>
      </c>
      <c r="B139" s="117" t="s">
        <v>1832</v>
      </c>
      <c r="C139" s="116">
        <v>47625.58</v>
      </c>
      <c r="D139" s="116">
        <v>47625.58</v>
      </c>
      <c r="E139" s="44">
        <v>0</v>
      </c>
      <c r="F139" s="44">
        <v>0</v>
      </c>
      <c r="G139" s="44">
        <v>0</v>
      </c>
      <c r="H139" s="196" t="s">
        <v>1833</v>
      </c>
    </row>
    <row r="140" spans="1:8" x14ac:dyDescent="0.2">
      <c r="A140" s="43" t="s">
        <v>1834</v>
      </c>
      <c r="B140" s="41" t="s">
        <v>1835</v>
      </c>
      <c r="C140" s="44">
        <v>5187.33</v>
      </c>
      <c r="D140" s="44">
        <v>5187.33</v>
      </c>
      <c r="E140" s="44">
        <v>0</v>
      </c>
      <c r="F140" s="44">
        <v>0</v>
      </c>
      <c r="G140" s="44">
        <v>0</v>
      </c>
      <c r="H140" s="196" t="s">
        <v>1833</v>
      </c>
    </row>
    <row r="141" spans="1:8" x14ac:dyDescent="0.2">
      <c r="A141" s="43">
        <v>2113</v>
      </c>
      <c r="B141" s="41" t="s">
        <v>207</v>
      </c>
      <c r="C141" s="44">
        <v>0</v>
      </c>
      <c r="D141" s="44">
        <v>0</v>
      </c>
      <c r="E141" s="44">
        <v>0</v>
      </c>
      <c r="F141" s="44">
        <v>0</v>
      </c>
      <c r="G141" s="44">
        <v>0</v>
      </c>
    </row>
    <row r="142" spans="1:8" x14ac:dyDescent="0.2">
      <c r="A142" s="43">
        <v>2114</v>
      </c>
      <c r="B142" s="41" t="s">
        <v>208</v>
      </c>
      <c r="C142" s="44">
        <v>0</v>
      </c>
      <c r="D142" s="44">
        <v>0</v>
      </c>
      <c r="E142" s="44">
        <v>0</v>
      </c>
      <c r="F142" s="44">
        <v>0</v>
      </c>
      <c r="G142" s="44">
        <v>0</v>
      </c>
    </row>
    <row r="143" spans="1:8" x14ac:dyDescent="0.2">
      <c r="A143" s="43">
        <v>2115</v>
      </c>
      <c r="B143" s="41" t="s">
        <v>209</v>
      </c>
      <c r="C143" s="44">
        <v>0</v>
      </c>
      <c r="D143" s="44">
        <v>0</v>
      </c>
      <c r="E143" s="44">
        <v>0</v>
      </c>
      <c r="F143" s="44">
        <v>0</v>
      </c>
      <c r="G143" s="44">
        <v>0</v>
      </c>
    </row>
    <row r="144" spans="1:8" x14ac:dyDescent="0.2">
      <c r="A144" s="43">
        <v>2116</v>
      </c>
      <c r="B144" s="41" t="s">
        <v>210</v>
      </c>
      <c r="C144" s="44">
        <v>0</v>
      </c>
      <c r="D144" s="44">
        <v>0</v>
      </c>
      <c r="E144" s="44">
        <v>0</v>
      </c>
      <c r="F144" s="44">
        <v>0</v>
      </c>
      <c r="G144" s="44">
        <v>0</v>
      </c>
    </row>
    <row r="145" spans="1:8" x14ac:dyDescent="0.2">
      <c r="A145" s="278">
        <v>2117</v>
      </c>
      <c r="B145" s="279" t="s">
        <v>211</v>
      </c>
      <c r="C145" s="273">
        <v>4554821.7</v>
      </c>
      <c r="D145" s="273">
        <v>4554821.7</v>
      </c>
      <c r="E145" s="273">
        <v>0</v>
      </c>
      <c r="F145" s="273">
        <v>0</v>
      </c>
      <c r="G145" s="273">
        <v>0</v>
      </c>
      <c r="H145" s="273">
        <v>0</v>
      </c>
    </row>
    <row r="146" spans="1:8" x14ac:dyDescent="0.2">
      <c r="A146" s="278" t="s">
        <v>1793</v>
      </c>
      <c r="B146" s="279" t="s">
        <v>1794</v>
      </c>
      <c r="C146" s="273">
        <v>2245875.62</v>
      </c>
      <c r="D146" s="273">
        <v>2245875.62</v>
      </c>
      <c r="E146" s="273">
        <v>0</v>
      </c>
      <c r="F146" s="273">
        <v>0</v>
      </c>
      <c r="G146" s="273">
        <v>0</v>
      </c>
      <c r="H146" s="273">
        <v>0</v>
      </c>
    </row>
    <row r="147" spans="1:8" x14ac:dyDescent="0.2">
      <c r="A147" s="43" t="s">
        <v>1796</v>
      </c>
      <c r="B147" s="41" t="s">
        <v>1797</v>
      </c>
      <c r="C147" s="44">
        <v>3</v>
      </c>
      <c r="D147" s="44">
        <v>3</v>
      </c>
      <c r="E147" s="44">
        <v>0</v>
      </c>
      <c r="F147" s="44">
        <v>0</v>
      </c>
      <c r="G147" s="44">
        <v>0</v>
      </c>
      <c r="H147" s="196" t="s">
        <v>1833</v>
      </c>
    </row>
    <row r="148" spans="1:8" x14ac:dyDescent="0.2">
      <c r="A148" s="43" t="s">
        <v>1798</v>
      </c>
      <c r="B148" s="41" t="s">
        <v>1104</v>
      </c>
      <c r="C148" s="44">
        <v>1896005.83</v>
      </c>
      <c r="D148" s="44">
        <v>1896005.83</v>
      </c>
      <c r="E148" s="44">
        <v>0</v>
      </c>
      <c r="F148" s="44">
        <v>0</v>
      </c>
      <c r="G148" s="44">
        <v>0</v>
      </c>
      <c r="H148" s="196" t="s">
        <v>1833</v>
      </c>
    </row>
    <row r="149" spans="1:8" x14ac:dyDescent="0.2">
      <c r="A149" s="43" t="s">
        <v>1799</v>
      </c>
      <c r="B149" s="41" t="s">
        <v>1800</v>
      </c>
      <c r="C149" s="44">
        <v>279161.78999999998</v>
      </c>
      <c r="D149" s="44">
        <v>279161.78999999998</v>
      </c>
      <c r="E149" s="44">
        <v>0</v>
      </c>
      <c r="F149" s="44">
        <v>0</v>
      </c>
      <c r="G149" s="44">
        <v>0</v>
      </c>
      <c r="H149" s="196" t="s">
        <v>1833</v>
      </c>
    </row>
    <row r="150" spans="1:8" x14ac:dyDescent="0.2">
      <c r="A150" s="43" t="s">
        <v>1801</v>
      </c>
      <c r="B150" s="41" t="s">
        <v>1802</v>
      </c>
      <c r="C150" s="44">
        <v>70303</v>
      </c>
      <c r="D150" s="44">
        <v>70303</v>
      </c>
      <c r="E150" s="44">
        <v>0</v>
      </c>
      <c r="F150" s="44">
        <v>0</v>
      </c>
      <c r="G150" s="44">
        <v>0</v>
      </c>
      <c r="H150" s="196" t="s">
        <v>1833</v>
      </c>
    </row>
    <row r="151" spans="1:8" x14ac:dyDescent="0.2">
      <c r="A151" s="43" t="s">
        <v>1836</v>
      </c>
      <c r="B151" s="41" t="s">
        <v>1837</v>
      </c>
      <c r="C151" s="44">
        <v>402</v>
      </c>
      <c r="D151" s="44">
        <v>402</v>
      </c>
      <c r="E151" s="44">
        <v>0</v>
      </c>
      <c r="F151" s="44">
        <v>0</v>
      </c>
      <c r="G151" s="44">
        <v>0</v>
      </c>
      <c r="H151" s="196" t="s">
        <v>1833</v>
      </c>
    </row>
    <row r="152" spans="1:8" x14ac:dyDescent="0.2">
      <c r="A152" s="278" t="s">
        <v>1803</v>
      </c>
      <c r="B152" s="279" t="s">
        <v>1804</v>
      </c>
      <c r="C152" s="273">
        <v>2308946.08</v>
      </c>
      <c r="D152" s="273">
        <v>2308946.08</v>
      </c>
      <c r="E152" s="273">
        <v>0</v>
      </c>
      <c r="F152" s="273">
        <v>0</v>
      </c>
      <c r="G152" s="273">
        <v>0</v>
      </c>
      <c r="H152" s="273">
        <v>0</v>
      </c>
    </row>
    <row r="153" spans="1:8" x14ac:dyDescent="0.2">
      <c r="A153" s="43" t="s">
        <v>1805</v>
      </c>
      <c r="B153" s="41" t="s">
        <v>1806</v>
      </c>
      <c r="C153" s="44">
        <v>306036.47999999998</v>
      </c>
      <c r="D153" s="44">
        <v>306036.47999999998</v>
      </c>
      <c r="E153" s="44">
        <v>0</v>
      </c>
      <c r="F153" s="44">
        <v>0</v>
      </c>
      <c r="G153" s="44">
        <v>0</v>
      </c>
      <c r="H153" s="196" t="s">
        <v>1833</v>
      </c>
    </row>
    <row r="154" spans="1:8" x14ac:dyDescent="0.2">
      <c r="A154" s="43" t="s">
        <v>1807</v>
      </c>
      <c r="B154" s="41" t="s">
        <v>1808</v>
      </c>
      <c r="C154" s="44">
        <v>-17851.55</v>
      </c>
      <c r="D154" s="44">
        <v>-17851.55</v>
      </c>
      <c r="E154" s="44">
        <v>0</v>
      </c>
      <c r="F154" s="44">
        <v>0</v>
      </c>
      <c r="G154" s="44">
        <v>0</v>
      </c>
      <c r="H154" s="196" t="s">
        <v>1833</v>
      </c>
    </row>
    <row r="155" spans="1:8" x14ac:dyDescent="0.2">
      <c r="A155" s="43" t="s">
        <v>1809</v>
      </c>
      <c r="B155" s="41" t="s">
        <v>1118</v>
      </c>
      <c r="C155" s="44">
        <v>2020761.15</v>
      </c>
      <c r="D155" s="44">
        <v>2020761.15</v>
      </c>
      <c r="E155" s="44">
        <v>0</v>
      </c>
      <c r="F155" s="44">
        <v>0</v>
      </c>
      <c r="G155" s="44">
        <v>0</v>
      </c>
      <c r="H155" s="196" t="s">
        <v>1833</v>
      </c>
    </row>
    <row r="156" spans="1:8" x14ac:dyDescent="0.2">
      <c r="A156" s="43">
        <v>2118</v>
      </c>
      <c r="B156" s="41" t="s">
        <v>212</v>
      </c>
      <c r="C156" s="44">
        <v>0</v>
      </c>
      <c r="D156" s="44">
        <v>0</v>
      </c>
      <c r="E156" s="44">
        <v>0</v>
      </c>
      <c r="F156" s="44">
        <v>0</v>
      </c>
      <c r="G156" s="44">
        <v>0</v>
      </c>
      <c r="H156" s="196" t="s">
        <v>1833</v>
      </c>
    </row>
    <row r="157" spans="1:8" x14ac:dyDescent="0.2">
      <c r="A157" s="43">
        <v>2119</v>
      </c>
      <c r="B157" s="41" t="s">
        <v>213</v>
      </c>
      <c r="C157" s="44">
        <v>0</v>
      </c>
      <c r="D157" s="44">
        <v>0</v>
      </c>
      <c r="E157" s="44">
        <v>0</v>
      </c>
      <c r="F157" s="44">
        <v>0</v>
      </c>
      <c r="G157" s="44">
        <v>0</v>
      </c>
      <c r="H157" s="196" t="s">
        <v>1833</v>
      </c>
    </row>
    <row r="158" spans="1:8" x14ac:dyDescent="0.2">
      <c r="A158" s="43">
        <v>2120</v>
      </c>
      <c r="B158" s="41" t="s">
        <v>214</v>
      </c>
      <c r="C158" s="44">
        <f>SUM(C159:C161)</f>
        <v>5455.4299999999994</v>
      </c>
      <c r="D158" s="44">
        <f>SUM(D159:D161)</f>
        <v>5455.4299999999994</v>
      </c>
      <c r="E158" s="44">
        <v>0</v>
      </c>
      <c r="F158" s="44">
        <v>0</v>
      </c>
      <c r="G158" s="44">
        <v>0</v>
      </c>
      <c r="H158" s="196" t="s">
        <v>1833</v>
      </c>
    </row>
    <row r="159" spans="1:8" x14ac:dyDescent="0.2">
      <c r="A159" s="43">
        <v>2121</v>
      </c>
      <c r="B159" s="41" t="s">
        <v>215</v>
      </c>
      <c r="C159" s="44">
        <v>0</v>
      </c>
      <c r="D159" s="44">
        <v>0</v>
      </c>
      <c r="E159" s="44">
        <v>0</v>
      </c>
      <c r="F159" s="44">
        <v>0</v>
      </c>
      <c r="G159" s="44">
        <v>0</v>
      </c>
      <c r="H159" s="196" t="s">
        <v>1833</v>
      </c>
    </row>
    <row r="160" spans="1:8" x14ac:dyDescent="0.2">
      <c r="A160" s="43">
        <v>2122</v>
      </c>
      <c r="B160" s="41" t="s">
        <v>216</v>
      </c>
      <c r="C160" s="44">
        <v>0</v>
      </c>
      <c r="D160" s="44">
        <v>0</v>
      </c>
      <c r="E160" s="44">
        <v>0</v>
      </c>
      <c r="F160" s="44">
        <v>0</v>
      </c>
      <c r="G160" s="44">
        <v>0</v>
      </c>
      <c r="H160" s="196" t="s">
        <v>1833</v>
      </c>
    </row>
    <row r="161" spans="1:8" x14ac:dyDescent="0.2">
      <c r="A161" s="278">
        <v>2129</v>
      </c>
      <c r="B161" s="279" t="s">
        <v>217</v>
      </c>
      <c r="C161" s="273">
        <v>5455.4299999999994</v>
      </c>
      <c r="D161" s="273">
        <v>5455.4299999999994</v>
      </c>
      <c r="E161" s="273">
        <v>0</v>
      </c>
      <c r="F161" s="273">
        <v>0</v>
      </c>
      <c r="G161" s="273">
        <v>0</v>
      </c>
      <c r="H161" s="273">
        <v>0</v>
      </c>
    </row>
    <row r="162" spans="1:8" x14ac:dyDescent="0.2">
      <c r="A162" s="270" t="s">
        <v>1810</v>
      </c>
      <c r="B162" s="271" t="s">
        <v>1811</v>
      </c>
      <c r="C162" s="272">
        <v>5455.4299999999994</v>
      </c>
      <c r="D162" s="272">
        <v>5455.4299999999994</v>
      </c>
      <c r="E162" s="272">
        <v>0</v>
      </c>
      <c r="F162" s="272">
        <v>0</v>
      </c>
      <c r="G162" s="272">
        <v>0</v>
      </c>
      <c r="H162" s="272">
        <v>0</v>
      </c>
    </row>
    <row r="163" spans="1:8" x14ac:dyDescent="0.2">
      <c r="A163" s="43" t="s">
        <v>1838</v>
      </c>
      <c r="B163" s="41" t="s">
        <v>1839</v>
      </c>
      <c r="C163" s="44">
        <v>278.58999999999997</v>
      </c>
      <c r="D163" s="44">
        <v>278.58999999999997</v>
      </c>
      <c r="E163" s="44">
        <v>0</v>
      </c>
      <c r="F163" s="44">
        <v>0</v>
      </c>
      <c r="G163" s="44">
        <v>0</v>
      </c>
      <c r="H163" s="196" t="s">
        <v>1833</v>
      </c>
    </row>
    <row r="164" spans="1:8" x14ac:dyDescent="0.2">
      <c r="A164" s="43" t="s">
        <v>1840</v>
      </c>
      <c r="B164" s="41" t="s">
        <v>1841</v>
      </c>
      <c r="C164" s="44">
        <v>1100</v>
      </c>
      <c r="D164" s="44">
        <v>1100</v>
      </c>
      <c r="E164" s="44">
        <v>0</v>
      </c>
      <c r="F164" s="44">
        <v>0</v>
      </c>
      <c r="G164" s="44">
        <v>0</v>
      </c>
      <c r="H164" s="196" t="s">
        <v>1833</v>
      </c>
    </row>
    <row r="165" spans="1:8" x14ac:dyDescent="0.2">
      <c r="A165" s="43" t="s">
        <v>1842</v>
      </c>
      <c r="B165" s="41" t="s">
        <v>1843</v>
      </c>
      <c r="C165" s="44">
        <v>0.05</v>
      </c>
      <c r="D165" s="44">
        <v>0.05</v>
      </c>
      <c r="E165" s="44">
        <v>0</v>
      </c>
      <c r="F165" s="44">
        <v>0</v>
      </c>
      <c r="G165" s="44">
        <v>0</v>
      </c>
      <c r="H165" s="196" t="s">
        <v>1833</v>
      </c>
    </row>
    <row r="166" spans="1:8" x14ac:dyDescent="0.2">
      <c r="A166" s="43" t="s">
        <v>1844</v>
      </c>
      <c r="B166" s="41" t="s">
        <v>1845</v>
      </c>
      <c r="C166" s="44">
        <v>114.21</v>
      </c>
      <c r="D166" s="44">
        <v>114.21</v>
      </c>
      <c r="E166" s="44">
        <v>0</v>
      </c>
      <c r="F166" s="44">
        <v>0</v>
      </c>
      <c r="G166" s="44">
        <v>0</v>
      </c>
      <c r="H166" s="196" t="s">
        <v>1833</v>
      </c>
    </row>
    <row r="167" spans="1:8" x14ac:dyDescent="0.2">
      <c r="A167" s="43" t="s">
        <v>1846</v>
      </c>
      <c r="B167" s="41" t="s">
        <v>1847</v>
      </c>
      <c r="C167" s="44">
        <v>364.14</v>
      </c>
      <c r="D167" s="44">
        <v>364.14</v>
      </c>
      <c r="E167" s="44">
        <v>0</v>
      </c>
      <c r="F167" s="44">
        <v>0</v>
      </c>
      <c r="G167" s="44">
        <v>0</v>
      </c>
      <c r="H167" s="196" t="s">
        <v>1833</v>
      </c>
    </row>
    <row r="168" spans="1:8" x14ac:dyDescent="0.2">
      <c r="A168" s="43" t="s">
        <v>1848</v>
      </c>
      <c r="B168" s="41" t="s">
        <v>1849</v>
      </c>
      <c r="C168" s="44">
        <v>3482.32</v>
      </c>
      <c r="D168" s="44">
        <v>3482.32</v>
      </c>
      <c r="E168" s="44">
        <v>0</v>
      </c>
      <c r="F168" s="44">
        <v>0</v>
      </c>
      <c r="G168" s="44">
        <v>0</v>
      </c>
      <c r="H168" s="196" t="s">
        <v>1833</v>
      </c>
    </row>
    <row r="169" spans="1:8" x14ac:dyDescent="0.2">
      <c r="A169" s="43" t="s">
        <v>1850</v>
      </c>
      <c r="B169" s="41" t="s">
        <v>1851</v>
      </c>
      <c r="C169" s="44">
        <v>0.1</v>
      </c>
      <c r="D169" s="44">
        <v>0.1</v>
      </c>
      <c r="E169" s="44">
        <v>0</v>
      </c>
      <c r="F169" s="44">
        <v>0</v>
      </c>
      <c r="G169" s="44">
        <v>0</v>
      </c>
      <c r="H169" s="196" t="s">
        <v>1833</v>
      </c>
    </row>
    <row r="170" spans="1:8" x14ac:dyDescent="0.2">
      <c r="A170" s="43" t="s">
        <v>1852</v>
      </c>
      <c r="B170" s="41" t="s">
        <v>1853</v>
      </c>
      <c r="C170" s="44">
        <v>0.03</v>
      </c>
      <c r="D170" s="44">
        <v>0.03</v>
      </c>
      <c r="E170" s="44">
        <v>0</v>
      </c>
      <c r="F170" s="44">
        <v>0</v>
      </c>
      <c r="G170" s="44">
        <v>0</v>
      </c>
      <c r="H170" s="196" t="s">
        <v>1833</v>
      </c>
    </row>
    <row r="171" spans="1:8" x14ac:dyDescent="0.2">
      <c r="A171" s="43" t="s">
        <v>1854</v>
      </c>
      <c r="B171" s="41" t="s">
        <v>1855</v>
      </c>
      <c r="C171" s="44">
        <v>116</v>
      </c>
      <c r="D171" s="44">
        <v>116</v>
      </c>
      <c r="E171" s="44">
        <v>0</v>
      </c>
      <c r="F171" s="44">
        <v>0</v>
      </c>
      <c r="G171" s="44">
        <v>0</v>
      </c>
      <c r="H171" s="196" t="s">
        <v>1833</v>
      </c>
    </row>
    <row r="172" spans="1:8" x14ac:dyDescent="0.2">
      <c r="A172" s="43" t="s">
        <v>1856</v>
      </c>
      <c r="B172" s="41" t="s">
        <v>1857</v>
      </c>
      <c r="C172" s="44">
        <v>-0.01</v>
      </c>
      <c r="D172" s="44">
        <v>-0.01</v>
      </c>
      <c r="E172" s="44">
        <v>0</v>
      </c>
      <c r="F172" s="44">
        <v>0</v>
      </c>
      <c r="G172" s="44">
        <v>0</v>
      </c>
      <c r="H172" s="196" t="s">
        <v>1833</v>
      </c>
    </row>
    <row r="173" spans="1:8" x14ac:dyDescent="0.2">
      <c r="A173" s="40" t="s">
        <v>218</v>
      </c>
      <c r="B173" s="40"/>
      <c r="C173" s="40"/>
      <c r="D173" s="40"/>
      <c r="E173" s="40"/>
      <c r="F173" s="40"/>
      <c r="G173" s="40"/>
      <c r="H173" s="40"/>
    </row>
    <row r="174" spans="1:8" x14ac:dyDescent="0.2">
      <c r="A174" s="42" t="s">
        <v>105</v>
      </c>
      <c r="B174" s="42" t="s">
        <v>106</v>
      </c>
      <c r="C174" s="42" t="s">
        <v>107</v>
      </c>
      <c r="D174" s="42" t="s">
        <v>219</v>
      </c>
      <c r="E174" s="42" t="s">
        <v>122</v>
      </c>
      <c r="F174" s="42"/>
      <c r="G174" s="42"/>
      <c r="H174" s="42"/>
    </row>
    <row r="175" spans="1:8" x14ac:dyDescent="0.2">
      <c r="A175" s="43">
        <v>2160</v>
      </c>
      <c r="B175" s="41" t="s">
        <v>220</v>
      </c>
      <c r="C175" s="44">
        <v>0</v>
      </c>
    </row>
    <row r="176" spans="1:8" x14ac:dyDescent="0.2">
      <c r="A176" s="43">
        <v>2161</v>
      </c>
      <c r="B176" s="41" t="s">
        <v>221</v>
      </c>
      <c r="C176" s="44">
        <v>0</v>
      </c>
    </row>
    <row r="177" spans="1:8" x14ac:dyDescent="0.2">
      <c r="A177" s="43">
        <v>2162</v>
      </c>
      <c r="B177" s="41" t="s">
        <v>222</v>
      </c>
      <c r="C177" s="44">
        <v>0</v>
      </c>
    </row>
    <row r="178" spans="1:8" x14ac:dyDescent="0.2">
      <c r="A178" s="43">
        <v>2163</v>
      </c>
      <c r="B178" s="41" t="s">
        <v>223</v>
      </c>
      <c r="C178" s="44">
        <v>0</v>
      </c>
    </row>
    <row r="179" spans="1:8" x14ac:dyDescent="0.2">
      <c r="A179" s="43">
        <v>2164</v>
      </c>
      <c r="B179" s="41" t="s">
        <v>224</v>
      </c>
      <c r="C179" s="44">
        <v>0</v>
      </c>
    </row>
    <row r="180" spans="1:8" x14ac:dyDescent="0.2">
      <c r="A180" s="43">
        <v>2165</v>
      </c>
      <c r="B180" s="41" t="s">
        <v>225</v>
      </c>
      <c r="C180" s="44">
        <v>0</v>
      </c>
    </row>
    <row r="181" spans="1:8" x14ac:dyDescent="0.2">
      <c r="A181" s="43">
        <v>2166</v>
      </c>
      <c r="B181" s="41" t="s">
        <v>226</v>
      </c>
      <c r="C181" s="44">
        <v>0</v>
      </c>
    </row>
    <row r="182" spans="1:8" x14ac:dyDescent="0.2">
      <c r="A182" s="43">
        <v>2250</v>
      </c>
      <c r="B182" s="41" t="s">
        <v>227</v>
      </c>
      <c r="C182" s="44">
        <v>0</v>
      </c>
    </row>
    <row r="183" spans="1:8" x14ac:dyDescent="0.2">
      <c r="A183" s="43">
        <v>2251</v>
      </c>
      <c r="B183" s="41" t="s">
        <v>228</v>
      </c>
      <c r="C183" s="44">
        <v>0</v>
      </c>
    </row>
    <row r="184" spans="1:8" x14ac:dyDescent="0.2">
      <c r="A184" s="43">
        <v>2252</v>
      </c>
      <c r="B184" s="41" t="s">
        <v>229</v>
      </c>
      <c r="C184" s="44">
        <v>0</v>
      </c>
    </row>
    <row r="185" spans="1:8" x14ac:dyDescent="0.2">
      <c r="A185" s="43">
        <v>2253</v>
      </c>
      <c r="B185" s="41" t="s">
        <v>230</v>
      </c>
      <c r="C185" s="44">
        <v>0</v>
      </c>
    </row>
    <row r="186" spans="1:8" x14ac:dyDescent="0.2">
      <c r="A186" s="43">
        <v>2254</v>
      </c>
      <c r="B186" s="41" t="s">
        <v>231</v>
      </c>
      <c r="C186" s="44">
        <v>0</v>
      </c>
    </row>
    <row r="187" spans="1:8" x14ac:dyDescent="0.2">
      <c r="A187" s="43">
        <v>2255</v>
      </c>
      <c r="B187" s="41" t="s">
        <v>232</v>
      </c>
      <c r="C187" s="44">
        <v>0</v>
      </c>
    </row>
    <row r="188" spans="1:8" x14ac:dyDescent="0.2">
      <c r="A188" s="43">
        <v>2256</v>
      </c>
      <c r="B188" s="41" t="s">
        <v>233</v>
      </c>
      <c r="C188" s="44">
        <v>0</v>
      </c>
    </row>
    <row r="190" spans="1:8" x14ac:dyDescent="0.2">
      <c r="A190" s="40" t="s">
        <v>234</v>
      </c>
      <c r="B190" s="40"/>
      <c r="C190" s="40"/>
      <c r="D190" s="40"/>
      <c r="E190" s="40"/>
      <c r="F190" s="40"/>
      <c r="G190" s="40"/>
      <c r="H190" s="40"/>
    </row>
    <row r="191" spans="1:8" x14ac:dyDescent="0.2">
      <c r="A191" s="47" t="s">
        <v>105</v>
      </c>
      <c r="B191" s="47" t="s">
        <v>106</v>
      </c>
      <c r="C191" s="47" t="s">
        <v>107</v>
      </c>
      <c r="D191" s="47" t="s">
        <v>219</v>
      </c>
      <c r="E191" s="47" t="s">
        <v>122</v>
      </c>
      <c r="F191" s="47"/>
      <c r="G191" s="47"/>
      <c r="H191" s="47"/>
    </row>
    <row r="192" spans="1:8" x14ac:dyDescent="0.2">
      <c r="A192" s="43">
        <v>2159</v>
      </c>
      <c r="B192" s="41" t="s">
        <v>235</v>
      </c>
      <c r="C192" s="44">
        <v>0</v>
      </c>
    </row>
    <row r="193" spans="1:3" x14ac:dyDescent="0.2">
      <c r="A193" s="43">
        <v>2199</v>
      </c>
      <c r="B193" s="41" t="s">
        <v>236</v>
      </c>
      <c r="C193" s="44">
        <v>0</v>
      </c>
    </row>
    <row r="194" spans="1:3" x14ac:dyDescent="0.2">
      <c r="A194" s="43">
        <v>2240</v>
      </c>
      <c r="B194" s="41" t="s">
        <v>237</v>
      </c>
      <c r="C194" s="44">
        <v>0</v>
      </c>
    </row>
    <row r="195" spans="1:3" x14ac:dyDescent="0.2">
      <c r="A195" s="43">
        <v>2241</v>
      </c>
      <c r="B195" s="41" t="s">
        <v>238</v>
      </c>
      <c r="C195" s="44">
        <v>0</v>
      </c>
    </row>
    <row r="196" spans="1:3" x14ac:dyDescent="0.2">
      <c r="A196" s="43">
        <v>2242</v>
      </c>
      <c r="B196" s="41" t="s">
        <v>239</v>
      </c>
      <c r="C196" s="44">
        <v>0</v>
      </c>
    </row>
    <row r="197" spans="1:3" x14ac:dyDescent="0.2">
      <c r="A197" s="43">
        <v>2249</v>
      </c>
      <c r="B197" s="41" t="s">
        <v>240</v>
      </c>
      <c r="C197" s="44">
        <v>0</v>
      </c>
    </row>
  </sheetData>
  <mergeCells count="3">
    <mergeCell ref="A1:F1"/>
    <mergeCell ref="A2:F2"/>
    <mergeCell ref="A3:F3"/>
  </mergeCells>
  <pageMargins left="0.7" right="0.7" top="0.75" bottom="0.75" header="0.3" footer="0.3"/>
  <pageSetup paperSize="9" scale="60" fitToHeight="0"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2"/>
  <sheetViews>
    <sheetView showGridLines="0" view="pageBreakPreview" zoomScaleNormal="100" zoomScaleSheetLayoutView="100" workbookViewId="0">
      <selection sqref="A1:C1"/>
    </sheetView>
  </sheetViews>
  <sheetFormatPr baseColWidth="10" defaultColWidth="9.140625" defaultRowHeight="11.25" x14ac:dyDescent="0.2"/>
  <cols>
    <col min="1" max="1" width="18.7109375" style="41" customWidth="1"/>
    <col min="2" max="2" width="72.85546875" style="41" bestFit="1" customWidth="1"/>
    <col min="3" max="3" width="15.7109375" style="41" customWidth="1"/>
    <col min="4" max="5" width="19.7109375" style="41" customWidth="1"/>
    <col min="6" max="6" width="10.85546875" style="41" bestFit="1" customWidth="1"/>
    <col min="7" max="8" width="10.140625" style="41" bestFit="1" customWidth="1"/>
    <col min="9" max="16384" width="9.140625" style="41"/>
  </cols>
  <sheetData>
    <row r="1" spans="1:5" s="48" customFormat="1" ht="18.95" customHeight="1" x14ac:dyDescent="0.25">
      <c r="A1" s="809" t="s">
        <v>1858</v>
      </c>
      <c r="B1" s="809"/>
      <c r="C1" s="809"/>
      <c r="D1" s="36" t="s">
        <v>98</v>
      </c>
      <c r="E1" s="37">
        <v>2020</v>
      </c>
    </row>
    <row r="2" spans="1:5" s="38" customFormat="1" ht="18.95" customHeight="1" x14ac:dyDescent="0.25">
      <c r="A2" s="809" t="s">
        <v>242</v>
      </c>
      <c r="B2" s="809"/>
      <c r="C2" s="809"/>
      <c r="D2" s="36" t="s">
        <v>100</v>
      </c>
      <c r="E2" s="37" t="s">
        <v>441</v>
      </c>
    </row>
    <row r="3" spans="1:5" s="38" customFormat="1" ht="18.95" customHeight="1" x14ac:dyDescent="0.25">
      <c r="A3" s="809" t="s">
        <v>1859</v>
      </c>
      <c r="B3" s="809"/>
      <c r="C3" s="809"/>
      <c r="D3" s="36" t="s">
        <v>102</v>
      </c>
      <c r="E3" s="37">
        <v>2</v>
      </c>
    </row>
    <row r="4" spans="1:5" x14ac:dyDescent="0.2">
      <c r="A4" s="39" t="s">
        <v>103</v>
      </c>
      <c r="B4" s="40"/>
      <c r="C4" s="40"/>
      <c r="D4" s="40"/>
      <c r="E4" s="40"/>
    </row>
    <row r="6" spans="1:5" x14ac:dyDescent="0.2">
      <c r="A6" s="49" t="s">
        <v>243</v>
      </c>
      <c r="B6" s="49"/>
      <c r="C6" s="49"/>
      <c r="D6" s="49"/>
      <c r="E6" s="49"/>
    </row>
    <row r="7" spans="1:5" x14ac:dyDescent="0.2">
      <c r="A7" s="50" t="s">
        <v>105</v>
      </c>
      <c r="B7" s="50" t="s">
        <v>106</v>
      </c>
      <c r="C7" s="50" t="s">
        <v>107</v>
      </c>
      <c r="D7" s="50" t="s">
        <v>244</v>
      </c>
      <c r="E7" s="50"/>
    </row>
    <row r="8" spans="1:5" x14ac:dyDescent="0.2">
      <c r="A8" s="281">
        <v>4100</v>
      </c>
      <c r="B8" s="282" t="s">
        <v>245</v>
      </c>
      <c r="C8" s="283">
        <v>6305487.0899999999</v>
      </c>
      <c r="D8" s="282"/>
      <c r="E8" s="284"/>
    </row>
    <row r="9" spans="1:5" x14ac:dyDescent="0.2">
      <c r="A9" s="281">
        <v>4110</v>
      </c>
      <c r="B9" s="282" t="s">
        <v>246</v>
      </c>
      <c r="C9" s="283">
        <v>0</v>
      </c>
      <c r="D9" s="282"/>
      <c r="E9" s="284"/>
    </row>
    <row r="10" spans="1:5" x14ac:dyDescent="0.2">
      <c r="A10" s="51">
        <v>4111</v>
      </c>
      <c r="B10" s="52" t="s">
        <v>247</v>
      </c>
      <c r="C10" s="53">
        <v>0</v>
      </c>
      <c r="D10" s="52"/>
      <c r="E10" s="54"/>
    </row>
    <row r="11" spans="1:5" x14ac:dyDescent="0.2">
      <c r="A11" s="51">
        <v>4112</v>
      </c>
      <c r="B11" s="52" t="s">
        <v>248</v>
      </c>
      <c r="C11" s="53">
        <v>0</v>
      </c>
      <c r="D11" s="52"/>
      <c r="E11" s="54"/>
    </row>
    <row r="12" spans="1:5" x14ac:dyDescent="0.2">
      <c r="A12" s="51">
        <v>4113</v>
      </c>
      <c r="B12" s="52" t="s">
        <v>249</v>
      </c>
      <c r="C12" s="53">
        <v>0</v>
      </c>
      <c r="D12" s="52"/>
      <c r="E12" s="54"/>
    </row>
    <row r="13" spans="1:5" x14ac:dyDescent="0.2">
      <c r="A13" s="51">
        <v>4114</v>
      </c>
      <c r="B13" s="52" t="s">
        <v>250</v>
      </c>
      <c r="C13" s="53">
        <v>0</v>
      </c>
      <c r="D13" s="52"/>
      <c r="E13" s="54"/>
    </row>
    <row r="14" spans="1:5" x14ac:dyDescent="0.2">
      <c r="A14" s="51">
        <v>4115</v>
      </c>
      <c r="B14" s="52" t="s">
        <v>251</v>
      </c>
      <c r="C14" s="53">
        <v>0</v>
      </c>
      <c r="D14" s="52"/>
      <c r="E14" s="54"/>
    </row>
    <row r="15" spans="1:5" x14ac:dyDescent="0.2">
      <c r="A15" s="51">
        <v>4116</v>
      </c>
      <c r="B15" s="52" t="s">
        <v>252</v>
      </c>
      <c r="C15" s="53">
        <v>0</v>
      </c>
      <c r="D15" s="52"/>
      <c r="E15" s="54"/>
    </row>
    <row r="16" spans="1:5" x14ac:dyDescent="0.2">
      <c r="A16" s="51">
        <v>4117</v>
      </c>
      <c r="B16" s="52" t="s">
        <v>253</v>
      </c>
      <c r="C16" s="53">
        <v>0</v>
      </c>
      <c r="D16" s="52"/>
      <c r="E16" s="54"/>
    </row>
    <row r="17" spans="1:5" ht="22.5" x14ac:dyDescent="0.2">
      <c r="A17" s="51">
        <v>4118</v>
      </c>
      <c r="B17" s="55" t="s">
        <v>254</v>
      </c>
      <c r="C17" s="53">
        <v>0</v>
      </c>
      <c r="D17" s="52"/>
      <c r="E17" s="54"/>
    </row>
    <row r="18" spans="1:5" x14ac:dyDescent="0.2">
      <c r="A18" s="51">
        <v>4119</v>
      </c>
      <c r="B18" s="52" t="s">
        <v>255</v>
      </c>
      <c r="C18" s="53">
        <v>0</v>
      </c>
      <c r="D18" s="52"/>
      <c r="E18" s="54"/>
    </row>
    <row r="19" spans="1:5" x14ac:dyDescent="0.2">
      <c r="A19" s="281">
        <v>4120</v>
      </c>
      <c r="B19" s="282" t="s">
        <v>256</v>
      </c>
      <c r="C19" s="283">
        <v>0</v>
      </c>
      <c r="D19" s="282"/>
      <c r="E19" s="284"/>
    </row>
    <row r="20" spans="1:5" x14ac:dyDescent="0.2">
      <c r="A20" s="51">
        <v>4121</v>
      </c>
      <c r="B20" s="52" t="s">
        <v>257</v>
      </c>
      <c r="C20" s="53">
        <v>0</v>
      </c>
      <c r="D20" s="52"/>
      <c r="E20" s="54"/>
    </row>
    <row r="21" spans="1:5" x14ac:dyDescent="0.2">
      <c r="A21" s="51">
        <v>4122</v>
      </c>
      <c r="B21" s="52" t="s">
        <v>258</v>
      </c>
      <c r="C21" s="53">
        <v>0</v>
      </c>
      <c r="D21" s="52"/>
      <c r="E21" s="54"/>
    </row>
    <row r="22" spans="1:5" x14ac:dyDescent="0.2">
      <c r="A22" s="51">
        <v>4123</v>
      </c>
      <c r="B22" s="52" t="s">
        <v>259</v>
      </c>
      <c r="C22" s="53">
        <v>0</v>
      </c>
      <c r="D22" s="52"/>
      <c r="E22" s="54"/>
    </row>
    <row r="23" spans="1:5" x14ac:dyDescent="0.2">
      <c r="A23" s="51">
        <v>4124</v>
      </c>
      <c r="B23" s="52" t="s">
        <v>260</v>
      </c>
      <c r="C23" s="53">
        <v>0</v>
      </c>
      <c r="D23" s="52"/>
      <c r="E23" s="54"/>
    </row>
    <row r="24" spans="1:5" x14ac:dyDescent="0.2">
      <c r="A24" s="51">
        <v>4129</v>
      </c>
      <c r="B24" s="52" t="s">
        <v>261</v>
      </c>
      <c r="C24" s="53">
        <v>0</v>
      </c>
      <c r="D24" s="52"/>
      <c r="E24" s="54"/>
    </row>
    <row r="25" spans="1:5" x14ac:dyDescent="0.2">
      <c r="A25" s="281">
        <v>4130</v>
      </c>
      <c r="B25" s="282" t="s">
        <v>262</v>
      </c>
      <c r="C25" s="283">
        <v>0</v>
      </c>
      <c r="D25" s="282"/>
      <c r="E25" s="284"/>
    </row>
    <row r="26" spans="1:5" x14ac:dyDescent="0.2">
      <c r="A26" s="51">
        <v>4131</v>
      </c>
      <c r="B26" s="52" t="s">
        <v>263</v>
      </c>
      <c r="C26" s="53">
        <v>0</v>
      </c>
      <c r="D26" s="52"/>
      <c r="E26" s="54"/>
    </row>
    <row r="27" spans="1:5" ht="22.5" x14ac:dyDescent="0.2">
      <c r="A27" s="51">
        <v>4132</v>
      </c>
      <c r="B27" s="55" t="s">
        <v>264</v>
      </c>
      <c r="C27" s="53">
        <v>0</v>
      </c>
      <c r="D27" s="52"/>
      <c r="E27" s="54"/>
    </row>
    <row r="28" spans="1:5" x14ac:dyDescent="0.2">
      <c r="A28" s="281">
        <v>4140</v>
      </c>
      <c r="B28" s="282" t="s">
        <v>265</v>
      </c>
      <c r="C28" s="283">
        <v>0</v>
      </c>
      <c r="D28" s="282"/>
      <c r="E28" s="284"/>
    </row>
    <row r="29" spans="1:5" x14ac:dyDescent="0.2">
      <c r="A29" s="51">
        <v>4141</v>
      </c>
      <c r="B29" s="52" t="s">
        <v>266</v>
      </c>
      <c r="C29" s="53">
        <v>0</v>
      </c>
      <c r="D29" s="52"/>
      <c r="E29" s="54"/>
    </row>
    <row r="30" spans="1:5" x14ac:dyDescent="0.2">
      <c r="A30" s="51">
        <v>4143</v>
      </c>
      <c r="B30" s="52" t="s">
        <v>267</v>
      </c>
      <c r="C30" s="53">
        <v>0</v>
      </c>
      <c r="D30" s="52"/>
      <c r="E30" s="54"/>
    </row>
    <row r="31" spans="1:5" x14ac:dyDescent="0.2">
      <c r="A31" s="51">
        <v>4144</v>
      </c>
      <c r="B31" s="52" t="s">
        <v>268</v>
      </c>
      <c r="C31" s="53">
        <v>0</v>
      </c>
      <c r="D31" s="52"/>
      <c r="E31" s="54"/>
    </row>
    <row r="32" spans="1:5" ht="22.5" x14ac:dyDescent="0.2">
      <c r="A32" s="51">
        <v>4145</v>
      </c>
      <c r="B32" s="55" t="s">
        <v>269</v>
      </c>
      <c r="C32" s="53">
        <v>0</v>
      </c>
      <c r="D32" s="52"/>
      <c r="E32" s="54"/>
    </row>
    <row r="33" spans="1:5" x14ac:dyDescent="0.2">
      <c r="A33" s="51">
        <v>4149</v>
      </c>
      <c r="B33" s="52" t="s">
        <v>270</v>
      </c>
      <c r="C33" s="53">
        <v>0</v>
      </c>
      <c r="D33" s="52"/>
      <c r="E33" s="54"/>
    </row>
    <row r="34" spans="1:5" x14ac:dyDescent="0.2">
      <c r="A34" s="281">
        <v>4150</v>
      </c>
      <c r="B34" s="282" t="s">
        <v>271</v>
      </c>
      <c r="C34" s="283">
        <v>0</v>
      </c>
      <c r="D34" s="282"/>
      <c r="E34" s="284"/>
    </row>
    <row r="35" spans="1:5" x14ac:dyDescent="0.2">
      <c r="A35" s="51">
        <v>4151</v>
      </c>
      <c r="B35" s="52" t="s">
        <v>271</v>
      </c>
      <c r="C35" s="53">
        <v>0</v>
      </c>
      <c r="D35" s="52"/>
      <c r="E35" s="54"/>
    </row>
    <row r="36" spans="1:5" ht="22.5" x14ac:dyDescent="0.2">
      <c r="A36" s="51">
        <v>4154</v>
      </c>
      <c r="B36" s="55" t="s">
        <v>272</v>
      </c>
      <c r="C36" s="53">
        <v>0</v>
      </c>
      <c r="D36" s="52"/>
      <c r="E36" s="54"/>
    </row>
    <row r="37" spans="1:5" x14ac:dyDescent="0.2">
      <c r="A37" s="281">
        <v>4160</v>
      </c>
      <c r="B37" s="282" t="s">
        <v>273</v>
      </c>
      <c r="C37" s="283">
        <v>0</v>
      </c>
      <c r="D37" s="282"/>
      <c r="E37" s="284"/>
    </row>
    <row r="38" spans="1:5" x14ac:dyDescent="0.2">
      <c r="A38" s="51">
        <v>4161</v>
      </c>
      <c r="B38" s="52" t="s">
        <v>274</v>
      </c>
      <c r="C38" s="53">
        <v>0</v>
      </c>
      <c r="D38" s="52"/>
      <c r="E38" s="54"/>
    </row>
    <row r="39" spans="1:5" x14ac:dyDescent="0.2">
      <c r="A39" s="51">
        <v>4162</v>
      </c>
      <c r="B39" s="52" t="s">
        <v>275</v>
      </c>
      <c r="C39" s="53">
        <v>0</v>
      </c>
      <c r="D39" s="52"/>
      <c r="E39" s="54"/>
    </row>
    <row r="40" spans="1:5" x14ac:dyDescent="0.2">
      <c r="A40" s="51">
        <v>4163</v>
      </c>
      <c r="B40" s="52" t="s">
        <v>276</v>
      </c>
      <c r="C40" s="53">
        <v>0</v>
      </c>
      <c r="D40" s="52"/>
      <c r="E40" s="54"/>
    </row>
    <row r="41" spans="1:5" x14ac:dyDescent="0.2">
      <c r="A41" s="51">
        <v>4164</v>
      </c>
      <c r="B41" s="52" t="s">
        <v>277</v>
      </c>
      <c r="C41" s="53">
        <v>0</v>
      </c>
      <c r="D41" s="52"/>
      <c r="E41" s="54"/>
    </row>
    <row r="42" spans="1:5" x14ac:dyDescent="0.2">
      <c r="A42" s="51">
        <v>4165</v>
      </c>
      <c r="B42" s="52" t="s">
        <v>278</v>
      </c>
      <c r="C42" s="53">
        <v>0</v>
      </c>
      <c r="D42" s="52"/>
      <c r="E42" s="54"/>
    </row>
    <row r="43" spans="1:5" ht="22.5" x14ac:dyDescent="0.2">
      <c r="A43" s="51">
        <v>4166</v>
      </c>
      <c r="B43" s="55" t="s">
        <v>279</v>
      </c>
      <c r="C43" s="53">
        <v>0</v>
      </c>
      <c r="D43" s="52"/>
      <c r="E43" s="54"/>
    </row>
    <row r="44" spans="1:5" x14ac:dyDescent="0.2">
      <c r="A44" s="51">
        <v>4168</v>
      </c>
      <c r="B44" s="52" t="s">
        <v>280</v>
      </c>
      <c r="C44" s="53">
        <v>0</v>
      </c>
      <c r="D44" s="52"/>
      <c r="E44" s="54"/>
    </row>
    <row r="45" spans="1:5" x14ac:dyDescent="0.2">
      <c r="A45" s="51">
        <v>4169</v>
      </c>
      <c r="B45" s="52" t="s">
        <v>281</v>
      </c>
      <c r="C45" s="53">
        <v>0</v>
      </c>
      <c r="D45" s="52"/>
      <c r="E45" s="54"/>
    </row>
    <row r="46" spans="1:5" x14ac:dyDescent="0.2">
      <c r="A46" s="281">
        <v>4170</v>
      </c>
      <c r="B46" s="282" t="s">
        <v>282</v>
      </c>
      <c r="C46" s="283">
        <v>6305487.0899999999</v>
      </c>
      <c r="D46" s="285"/>
      <c r="E46" s="286"/>
    </row>
    <row r="47" spans="1:5" x14ac:dyDescent="0.2">
      <c r="A47" s="51">
        <v>4171</v>
      </c>
      <c r="B47" s="52" t="s">
        <v>283</v>
      </c>
      <c r="C47" s="53">
        <v>0</v>
      </c>
      <c r="D47" s="52"/>
      <c r="E47" s="54"/>
    </row>
    <row r="48" spans="1:5" x14ac:dyDescent="0.2">
      <c r="A48" s="51">
        <v>4172</v>
      </c>
      <c r="B48" s="52" t="s">
        <v>284</v>
      </c>
      <c r="C48" s="53">
        <v>0</v>
      </c>
      <c r="D48" s="52"/>
      <c r="E48" s="54"/>
    </row>
    <row r="49" spans="1:5" ht="22.5" x14ac:dyDescent="0.2">
      <c r="A49" s="51">
        <v>4173</v>
      </c>
      <c r="B49" s="55" t="s">
        <v>285</v>
      </c>
      <c r="C49" s="53">
        <v>6305487.0899999999</v>
      </c>
      <c r="D49" s="52"/>
      <c r="E49" s="266" t="s">
        <v>1860</v>
      </c>
    </row>
    <row r="50" spans="1:5" ht="22.5" x14ac:dyDescent="0.2">
      <c r="A50" s="51">
        <v>4174</v>
      </c>
      <c r="B50" s="55" t="s">
        <v>286</v>
      </c>
      <c r="C50" s="53">
        <v>0</v>
      </c>
      <c r="D50" s="52"/>
      <c r="E50" s="54"/>
    </row>
    <row r="51" spans="1:5" ht="22.5" x14ac:dyDescent="0.2">
      <c r="A51" s="51">
        <v>4175</v>
      </c>
      <c r="B51" s="55" t="s">
        <v>287</v>
      </c>
      <c r="C51" s="53">
        <v>0</v>
      </c>
      <c r="D51" s="52"/>
      <c r="E51" s="54"/>
    </row>
    <row r="52" spans="1:5" ht="22.5" x14ac:dyDescent="0.2">
      <c r="A52" s="51">
        <v>4176</v>
      </c>
      <c r="B52" s="55" t="s">
        <v>288</v>
      </c>
      <c r="C52" s="53">
        <v>0</v>
      </c>
      <c r="D52" s="52"/>
      <c r="E52" s="54"/>
    </row>
    <row r="53" spans="1:5" ht="22.5" x14ac:dyDescent="0.2">
      <c r="A53" s="51">
        <v>4177</v>
      </c>
      <c r="B53" s="55" t="s">
        <v>289</v>
      </c>
      <c r="C53" s="53">
        <v>0</v>
      </c>
      <c r="D53" s="52"/>
      <c r="E53" s="54"/>
    </row>
    <row r="54" spans="1:5" ht="22.5" x14ac:dyDescent="0.2">
      <c r="A54" s="51">
        <v>4178</v>
      </c>
      <c r="B54" s="55" t="s">
        <v>290</v>
      </c>
      <c r="C54" s="53">
        <v>0</v>
      </c>
      <c r="D54" s="52"/>
      <c r="E54" s="54"/>
    </row>
    <row r="55" spans="1:5" x14ac:dyDescent="0.2">
      <c r="A55" s="51"/>
      <c r="B55" s="55"/>
      <c r="C55" s="53"/>
      <c r="D55" s="52"/>
      <c r="E55" s="54"/>
    </row>
    <row r="56" spans="1:5" x14ac:dyDescent="0.2">
      <c r="A56" s="49" t="s">
        <v>291</v>
      </c>
      <c r="B56" s="49"/>
      <c r="C56" s="49"/>
      <c r="D56" s="49"/>
      <c r="E56" s="49"/>
    </row>
    <row r="57" spans="1:5" x14ac:dyDescent="0.2">
      <c r="A57" s="50" t="s">
        <v>105</v>
      </c>
      <c r="B57" s="50" t="s">
        <v>106</v>
      </c>
      <c r="C57" s="50" t="s">
        <v>107</v>
      </c>
      <c r="D57" s="50" t="s">
        <v>244</v>
      </c>
      <c r="E57" s="50"/>
    </row>
    <row r="58" spans="1:5" ht="33.75" x14ac:dyDescent="0.2">
      <c r="A58" s="281">
        <v>4200</v>
      </c>
      <c r="B58" s="287" t="s">
        <v>292</v>
      </c>
      <c r="C58" s="283">
        <v>82902098.150000006</v>
      </c>
      <c r="D58" s="282"/>
      <c r="E58" s="284"/>
    </row>
    <row r="59" spans="1:5" ht="22.5" x14ac:dyDescent="0.2">
      <c r="A59" s="281">
        <v>4210</v>
      </c>
      <c r="B59" s="287" t="s">
        <v>293</v>
      </c>
      <c r="C59" s="283">
        <v>0</v>
      </c>
      <c r="D59" s="282"/>
      <c r="E59" s="284"/>
    </row>
    <row r="60" spans="1:5" x14ac:dyDescent="0.2">
      <c r="A60" s="51">
        <v>4211</v>
      </c>
      <c r="B60" s="52" t="s">
        <v>294</v>
      </c>
      <c r="C60" s="53">
        <v>0</v>
      </c>
      <c r="D60" s="52"/>
      <c r="E60" s="54"/>
    </row>
    <row r="61" spans="1:5" x14ac:dyDescent="0.2">
      <c r="A61" s="51">
        <v>4212</v>
      </c>
      <c r="B61" s="52" t="s">
        <v>295</v>
      </c>
      <c r="C61" s="53">
        <v>0</v>
      </c>
      <c r="D61" s="52"/>
      <c r="E61" s="54"/>
    </row>
    <row r="62" spans="1:5" x14ac:dyDescent="0.2">
      <c r="A62" s="51">
        <v>4213</v>
      </c>
      <c r="B62" s="52" t="s">
        <v>296</v>
      </c>
      <c r="C62" s="53">
        <v>0</v>
      </c>
      <c r="D62" s="52"/>
      <c r="E62" s="54"/>
    </row>
    <row r="63" spans="1:5" x14ac:dyDescent="0.2">
      <c r="A63" s="51">
        <v>4214</v>
      </c>
      <c r="B63" s="52" t="s">
        <v>297</v>
      </c>
      <c r="C63" s="53">
        <v>0</v>
      </c>
      <c r="D63" s="52"/>
      <c r="E63" s="54"/>
    </row>
    <row r="64" spans="1:5" x14ac:dyDescent="0.2">
      <c r="A64" s="51">
        <v>4215</v>
      </c>
      <c r="B64" s="52" t="s">
        <v>298</v>
      </c>
      <c r="C64" s="53">
        <v>0</v>
      </c>
      <c r="D64" s="52"/>
      <c r="E64" s="54"/>
    </row>
    <row r="65" spans="1:5" x14ac:dyDescent="0.2">
      <c r="A65" s="281">
        <v>4220</v>
      </c>
      <c r="B65" s="282" t="s">
        <v>299</v>
      </c>
      <c r="C65" s="283">
        <v>82902098.150000006</v>
      </c>
      <c r="D65" s="282"/>
      <c r="E65" s="284"/>
    </row>
    <row r="66" spans="1:5" x14ac:dyDescent="0.2">
      <c r="A66" s="51">
        <v>4221</v>
      </c>
      <c r="B66" s="52" t="s">
        <v>300</v>
      </c>
      <c r="C66" s="53">
        <v>82902098.150000006</v>
      </c>
      <c r="D66" s="52"/>
      <c r="E66" s="54" t="s">
        <v>1861</v>
      </c>
    </row>
    <row r="67" spans="1:5" x14ac:dyDescent="0.2">
      <c r="A67" s="51">
        <v>4223</v>
      </c>
      <c r="B67" s="52" t="s">
        <v>301</v>
      </c>
      <c r="C67" s="53">
        <v>0</v>
      </c>
      <c r="D67" s="52"/>
      <c r="E67" s="54"/>
    </row>
    <row r="68" spans="1:5" x14ac:dyDescent="0.2">
      <c r="A68" s="51">
        <v>4225</v>
      </c>
      <c r="B68" s="52" t="s">
        <v>302</v>
      </c>
      <c r="C68" s="53">
        <v>0</v>
      </c>
      <c r="D68" s="52"/>
      <c r="E68" s="54"/>
    </row>
    <row r="69" spans="1:5" x14ac:dyDescent="0.2">
      <c r="A69" s="51">
        <v>4227</v>
      </c>
      <c r="B69" s="52" t="s">
        <v>303</v>
      </c>
      <c r="C69" s="53">
        <v>0</v>
      </c>
      <c r="D69" s="52"/>
      <c r="E69" s="54"/>
    </row>
    <row r="70" spans="1:5" x14ac:dyDescent="0.2">
      <c r="A70" s="54"/>
      <c r="B70" s="54"/>
      <c r="C70" s="54"/>
      <c r="D70" s="54"/>
      <c r="E70" s="54"/>
    </row>
    <row r="71" spans="1:5" x14ac:dyDescent="0.2">
      <c r="A71" s="49" t="s">
        <v>304</v>
      </c>
      <c r="B71" s="49"/>
      <c r="C71" s="49"/>
      <c r="D71" s="49"/>
      <c r="E71" s="49"/>
    </row>
    <row r="72" spans="1:5" x14ac:dyDescent="0.2">
      <c r="A72" s="50" t="s">
        <v>105</v>
      </c>
      <c r="B72" s="50" t="s">
        <v>106</v>
      </c>
      <c r="C72" s="50" t="s">
        <v>107</v>
      </c>
      <c r="D72" s="50" t="s">
        <v>219</v>
      </c>
      <c r="E72" s="50" t="s">
        <v>122</v>
      </c>
    </row>
    <row r="73" spans="1:5" x14ac:dyDescent="0.2">
      <c r="A73" s="288">
        <v>4300</v>
      </c>
      <c r="B73" s="282" t="s">
        <v>305</v>
      </c>
      <c r="C73" s="283">
        <v>269606.82</v>
      </c>
      <c r="D73" s="282"/>
      <c r="E73" s="282"/>
    </row>
    <row r="74" spans="1:5" x14ac:dyDescent="0.2">
      <c r="A74" s="288">
        <v>4310</v>
      </c>
      <c r="B74" s="282" t="s">
        <v>306</v>
      </c>
      <c r="C74" s="283">
        <v>269606.82</v>
      </c>
      <c r="D74" s="282"/>
      <c r="E74" s="282"/>
    </row>
    <row r="75" spans="1:5" x14ac:dyDescent="0.2">
      <c r="A75" s="288">
        <v>4311</v>
      </c>
      <c r="B75" s="282" t="s">
        <v>307</v>
      </c>
      <c r="C75" s="283">
        <v>269606.82</v>
      </c>
      <c r="D75" s="282"/>
      <c r="E75" s="282"/>
    </row>
    <row r="76" spans="1:5" x14ac:dyDescent="0.2">
      <c r="A76" s="56" t="s">
        <v>1862</v>
      </c>
      <c r="B76" s="52" t="s">
        <v>1863</v>
      </c>
      <c r="C76" s="53">
        <v>269606.82</v>
      </c>
      <c r="D76" s="52"/>
      <c r="E76" s="52"/>
    </row>
    <row r="77" spans="1:5" x14ac:dyDescent="0.2">
      <c r="A77" s="56" t="s">
        <v>1864</v>
      </c>
      <c r="B77" s="52" t="s">
        <v>1865</v>
      </c>
      <c r="C77" s="53">
        <v>269606.82</v>
      </c>
      <c r="D77" s="52"/>
      <c r="E77" s="52"/>
    </row>
    <row r="78" spans="1:5" x14ac:dyDescent="0.2">
      <c r="A78" s="56">
        <v>4319</v>
      </c>
      <c r="B78" s="52" t="s">
        <v>308</v>
      </c>
      <c r="C78" s="53">
        <v>0</v>
      </c>
      <c r="D78" s="52"/>
      <c r="E78" s="52"/>
    </row>
    <row r="79" spans="1:5" x14ac:dyDescent="0.2">
      <c r="A79" s="56">
        <v>4320</v>
      </c>
      <c r="B79" s="52" t="s">
        <v>309</v>
      </c>
      <c r="C79" s="53">
        <v>0</v>
      </c>
      <c r="D79" s="52"/>
      <c r="E79" s="52"/>
    </row>
    <row r="80" spans="1:5" x14ac:dyDescent="0.2">
      <c r="A80" s="56">
        <v>4321</v>
      </c>
      <c r="B80" s="52" t="s">
        <v>310</v>
      </c>
      <c r="C80" s="53">
        <v>0</v>
      </c>
      <c r="D80" s="52"/>
      <c r="E80" s="52"/>
    </row>
    <row r="81" spans="1:5" x14ac:dyDescent="0.2">
      <c r="A81" s="56">
        <v>4322</v>
      </c>
      <c r="B81" s="52" t="s">
        <v>311</v>
      </c>
      <c r="C81" s="53">
        <v>0</v>
      </c>
      <c r="D81" s="52"/>
      <c r="E81" s="52"/>
    </row>
    <row r="82" spans="1:5" x14ac:dyDescent="0.2">
      <c r="A82" s="56">
        <v>4323</v>
      </c>
      <c r="B82" s="52" t="s">
        <v>312</v>
      </c>
      <c r="C82" s="53">
        <v>0</v>
      </c>
      <c r="D82" s="52"/>
      <c r="E82" s="52"/>
    </row>
    <row r="83" spans="1:5" x14ac:dyDescent="0.2">
      <c r="A83" s="56">
        <v>4324</v>
      </c>
      <c r="B83" s="52" t="s">
        <v>313</v>
      </c>
      <c r="C83" s="53">
        <v>0</v>
      </c>
      <c r="D83" s="52"/>
      <c r="E83" s="52"/>
    </row>
    <row r="84" spans="1:5" x14ac:dyDescent="0.2">
      <c r="A84" s="56">
        <v>4325</v>
      </c>
      <c r="B84" s="52" t="s">
        <v>314</v>
      </c>
      <c r="C84" s="53">
        <v>0</v>
      </c>
      <c r="D84" s="52"/>
      <c r="E84" s="52"/>
    </row>
    <row r="85" spans="1:5" x14ac:dyDescent="0.2">
      <c r="A85" s="56">
        <v>4330</v>
      </c>
      <c r="B85" s="52" t="s">
        <v>315</v>
      </c>
      <c r="C85" s="53">
        <v>0</v>
      </c>
      <c r="D85" s="52"/>
      <c r="E85" s="52"/>
    </row>
    <row r="86" spans="1:5" x14ac:dyDescent="0.2">
      <c r="A86" s="56">
        <v>4331</v>
      </c>
      <c r="B86" s="52" t="s">
        <v>315</v>
      </c>
      <c r="C86" s="53">
        <v>0</v>
      </c>
      <c r="D86" s="52"/>
      <c r="E86" s="52"/>
    </row>
    <row r="87" spans="1:5" x14ac:dyDescent="0.2">
      <c r="A87" s="56">
        <v>4340</v>
      </c>
      <c r="B87" s="52" t="s">
        <v>316</v>
      </c>
      <c r="C87" s="53">
        <v>0</v>
      </c>
      <c r="D87" s="52"/>
      <c r="E87" s="52"/>
    </row>
    <row r="88" spans="1:5" x14ac:dyDescent="0.2">
      <c r="A88" s="56">
        <v>4341</v>
      </c>
      <c r="B88" s="52" t="s">
        <v>316</v>
      </c>
      <c r="C88" s="53">
        <v>0</v>
      </c>
      <c r="D88" s="52"/>
      <c r="E88" s="52"/>
    </row>
    <row r="89" spans="1:5" x14ac:dyDescent="0.2">
      <c r="A89" s="56">
        <v>4390</v>
      </c>
      <c r="B89" s="52" t="s">
        <v>317</v>
      </c>
      <c r="C89" s="53">
        <v>0</v>
      </c>
      <c r="D89" s="52"/>
      <c r="E89" s="52"/>
    </row>
    <row r="90" spans="1:5" x14ac:dyDescent="0.2">
      <c r="A90" s="56">
        <v>4392</v>
      </c>
      <c r="B90" s="52" t="s">
        <v>318</v>
      </c>
      <c r="C90" s="53">
        <v>0</v>
      </c>
      <c r="D90" s="52"/>
      <c r="E90" s="52"/>
    </row>
    <row r="91" spans="1:5" x14ac:dyDescent="0.2">
      <c r="A91" s="56">
        <v>4393</v>
      </c>
      <c r="B91" s="52" t="s">
        <v>319</v>
      </c>
      <c r="C91" s="53">
        <v>0</v>
      </c>
      <c r="D91" s="52"/>
      <c r="E91" s="52"/>
    </row>
    <row r="92" spans="1:5" x14ac:dyDescent="0.2">
      <c r="A92" s="56">
        <v>4394</v>
      </c>
      <c r="B92" s="52" t="s">
        <v>320</v>
      </c>
      <c r="C92" s="53">
        <v>0</v>
      </c>
      <c r="D92" s="52"/>
      <c r="E92" s="52"/>
    </row>
    <row r="93" spans="1:5" x14ac:dyDescent="0.2">
      <c r="A93" s="56">
        <v>4395</v>
      </c>
      <c r="B93" s="52" t="s">
        <v>321</v>
      </c>
      <c r="C93" s="53">
        <v>0</v>
      </c>
      <c r="D93" s="52"/>
      <c r="E93" s="52"/>
    </row>
    <row r="94" spans="1:5" x14ac:dyDescent="0.2">
      <c r="A94" s="56">
        <v>4396</v>
      </c>
      <c r="B94" s="52" t="s">
        <v>322</v>
      </c>
      <c r="C94" s="53">
        <v>0</v>
      </c>
      <c r="D94" s="52"/>
      <c r="E94" s="52"/>
    </row>
    <row r="95" spans="1:5" x14ac:dyDescent="0.2">
      <c r="A95" s="56">
        <v>4397</v>
      </c>
      <c r="B95" s="52" t="s">
        <v>323</v>
      </c>
      <c r="C95" s="53">
        <v>0</v>
      </c>
      <c r="D95" s="52"/>
      <c r="E95" s="52"/>
    </row>
    <row r="96" spans="1:5" x14ac:dyDescent="0.2">
      <c r="A96" s="56">
        <v>4399</v>
      </c>
      <c r="B96" s="52" t="s">
        <v>317</v>
      </c>
      <c r="C96" s="53">
        <v>0</v>
      </c>
      <c r="D96" s="52"/>
      <c r="E96" s="52"/>
    </row>
    <row r="97" spans="1:6" x14ac:dyDescent="0.2">
      <c r="A97" s="54"/>
      <c r="B97" s="54"/>
      <c r="C97" s="54"/>
      <c r="D97" s="54"/>
      <c r="E97" s="54"/>
      <c r="F97" s="44"/>
    </row>
    <row r="98" spans="1:6" x14ac:dyDescent="0.2">
      <c r="A98" s="49" t="s">
        <v>324</v>
      </c>
      <c r="B98" s="49"/>
      <c r="C98" s="49"/>
      <c r="D98" s="49"/>
      <c r="E98" s="49"/>
    </row>
    <row r="99" spans="1:6" x14ac:dyDescent="0.2">
      <c r="A99" s="50" t="s">
        <v>105</v>
      </c>
      <c r="B99" s="50" t="s">
        <v>106</v>
      </c>
      <c r="C99" s="50" t="s">
        <v>107</v>
      </c>
      <c r="D99" s="50" t="s">
        <v>325</v>
      </c>
      <c r="E99" s="50" t="s">
        <v>122</v>
      </c>
    </row>
    <row r="100" spans="1:6" x14ac:dyDescent="0.2">
      <c r="A100" s="288">
        <v>5000</v>
      </c>
      <c r="B100" s="282" t="s">
        <v>326</v>
      </c>
      <c r="C100" s="283">
        <v>96698044.150000006</v>
      </c>
      <c r="D100" s="289">
        <v>1</v>
      </c>
      <c r="E100" s="282"/>
    </row>
    <row r="101" spans="1:6" x14ac:dyDescent="0.2">
      <c r="A101" s="288">
        <v>5100</v>
      </c>
      <c r="B101" s="282" t="s">
        <v>327</v>
      </c>
      <c r="C101" s="283">
        <v>92855255.350000009</v>
      </c>
      <c r="D101" s="289">
        <v>1</v>
      </c>
      <c r="E101" s="282"/>
    </row>
    <row r="102" spans="1:6" x14ac:dyDescent="0.2">
      <c r="A102" s="288">
        <v>5110</v>
      </c>
      <c r="B102" s="282" t="s">
        <v>328</v>
      </c>
      <c r="C102" s="283">
        <v>79907611.650000006</v>
      </c>
      <c r="D102" s="289">
        <v>0.8605610027004249</v>
      </c>
      <c r="E102" s="282"/>
    </row>
    <row r="103" spans="1:6" ht="22.5" x14ac:dyDescent="0.2">
      <c r="A103" s="56">
        <v>5111</v>
      </c>
      <c r="B103" s="52" t="s">
        <v>329</v>
      </c>
      <c r="C103" s="53">
        <v>42765052.670000002</v>
      </c>
      <c r="D103" s="290">
        <v>0.46055608278503318</v>
      </c>
      <c r="E103" s="55" t="s">
        <v>1866</v>
      </c>
    </row>
    <row r="104" spans="1:6" ht="22.5" x14ac:dyDescent="0.2">
      <c r="A104" s="56">
        <v>5112</v>
      </c>
      <c r="B104" s="52" t="s">
        <v>330</v>
      </c>
      <c r="C104" s="53">
        <v>28323</v>
      </c>
      <c r="D104" s="290">
        <v>3.0502312328194999E-4</v>
      </c>
      <c r="E104" s="55" t="s">
        <v>1866</v>
      </c>
    </row>
    <row r="105" spans="1:6" ht="22.5" x14ac:dyDescent="0.2">
      <c r="A105" s="56">
        <v>5113</v>
      </c>
      <c r="B105" s="52" t="s">
        <v>331</v>
      </c>
      <c r="C105" s="53">
        <v>7401416.5999999996</v>
      </c>
      <c r="D105" s="290">
        <v>7.9709183633191086E-2</v>
      </c>
      <c r="E105" s="55" t="s">
        <v>1866</v>
      </c>
    </row>
    <row r="106" spans="1:6" ht="22.5" x14ac:dyDescent="0.2">
      <c r="A106" s="56">
        <v>5114</v>
      </c>
      <c r="B106" s="52" t="s">
        <v>332</v>
      </c>
      <c r="C106" s="53">
        <v>12206398.59</v>
      </c>
      <c r="D106" s="290">
        <v>0.1314561953870067</v>
      </c>
      <c r="E106" s="55" t="s">
        <v>1866</v>
      </c>
    </row>
    <row r="107" spans="1:6" ht="22.5" x14ac:dyDescent="0.2">
      <c r="A107" s="56">
        <v>5115</v>
      </c>
      <c r="B107" s="52" t="s">
        <v>333</v>
      </c>
      <c r="C107" s="53">
        <v>16447876.26</v>
      </c>
      <c r="D107" s="290">
        <v>0.177134575722213</v>
      </c>
      <c r="E107" s="55" t="s">
        <v>1866</v>
      </c>
    </row>
    <row r="108" spans="1:6" ht="22.5" x14ac:dyDescent="0.2">
      <c r="A108" s="56">
        <v>5116</v>
      </c>
      <c r="B108" s="52" t="s">
        <v>334</v>
      </c>
      <c r="C108" s="53">
        <v>1058544.53</v>
      </c>
      <c r="D108" s="290">
        <v>1.1399942049698967E-2</v>
      </c>
      <c r="E108" s="55" t="s">
        <v>1866</v>
      </c>
    </row>
    <row r="109" spans="1:6" x14ac:dyDescent="0.2">
      <c r="A109" s="288">
        <v>5120</v>
      </c>
      <c r="B109" s="282" t="s">
        <v>335</v>
      </c>
      <c r="C109" s="283">
        <v>6317537.870000001</v>
      </c>
      <c r="D109" s="289">
        <v>6.8036406191413268E-2</v>
      </c>
      <c r="E109" s="282"/>
    </row>
    <row r="110" spans="1:6" ht="22.5" x14ac:dyDescent="0.2">
      <c r="A110" s="56">
        <v>5121</v>
      </c>
      <c r="B110" s="52" t="s">
        <v>336</v>
      </c>
      <c r="C110" s="53">
        <v>316333.93</v>
      </c>
      <c r="D110" s="290">
        <v>3.4067423411592605E-3</v>
      </c>
      <c r="E110" s="55" t="s">
        <v>1866</v>
      </c>
    </row>
    <row r="111" spans="1:6" x14ac:dyDescent="0.2">
      <c r="A111" s="56">
        <v>5122</v>
      </c>
      <c r="B111" s="52" t="s">
        <v>337</v>
      </c>
      <c r="C111" s="53">
        <v>0</v>
      </c>
      <c r="D111" s="290">
        <v>0</v>
      </c>
      <c r="E111" s="55"/>
    </row>
    <row r="112" spans="1:6" x14ac:dyDescent="0.2">
      <c r="A112" s="56">
        <v>5123</v>
      </c>
      <c r="B112" s="52" t="s">
        <v>338</v>
      </c>
      <c r="C112" s="53">
        <v>0</v>
      </c>
      <c r="D112" s="290">
        <v>0</v>
      </c>
      <c r="E112" s="55"/>
    </row>
    <row r="113" spans="1:5" ht="22.5" x14ac:dyDescent="0.2">
      <c r="A113" s="56">
        <v>5124</v>
      </c>
      <c r="B113" s="52" t="s">
        <v>339</v>
      </c>
      <c r="C113" s="53">
        <v>147531.54</v>
      </c>
      <c r="D113" s="290">
        <v>1.5888334962184775E-3</v>
      </c>
      <c r="E113" s="55" t="s">
        <v>1866</v>
      </c>
    </row>
    <row r="114" spans="1:5" ht="22.5" x14ac:dyDescent="0.2">
      <c r="A114" s="56">
        <v>5125</v>
      </c>
      <c r="B114" s="52" t="s">
        <v>340</v>
      </c>
      <c r="C114" s="53">
        <v>992780.42</v>
      </c>
      <c r="D114" s="290">
        <v>1.0691698776314871E-2</v>
      </c>
      <c r="E114" s="55" t="s">
        <v>1866</v>
      </c>
    </row>
    <row r="115" spans="1:5" ht="22.5" x14ac:dyDescent="0.2">
      <c r="A115" s="56">
        <v>5126</v>
      </c>
      <c r="B115" s="52" t="s">
        <v>341</v>
      </c>
      <c r="C115" s="53">
        <v>3121492.08</v>
      </c>
      <c r="D115" s="290">
        <v>3.361675188156165E-2</v>
      </c>
      <c r="E115" s="55" t="s">
        <v>1866</v>
      </c>
    </row>
    <row r="116" spans="1:5" ht="22.5" x14ac:dyDescent="0.2">
      <c r="A116" s="56">
        <v>5127</v>
      </c>
      <c r="B116" s="52" t="s">
        <v>342</v>
      </c>
      <c r="C116" s="53">
        <v>927339.13</v>
      </c>
      <c r="D116" s="290">
        <v>9.9869320966764208E-3</v>
      </c>
      <c r="E116" s="55" t="s">
        <v>1866</v>
      </c>
    </row>
    <row r="117" spans="1:5" x14ac:dyDescent="0.2">
      <c r="A117" s="56">
        <v>5128</v>
      </c>
      <c r="B117" s="52" t="s">
        <v>343</v>
      </c>
      <c r="C117" s="53">
        <v>0</v>
      </c>
      <c r="D117" s="290">
        <v>0</v>
      </c>
      <c r="E117" s="55"/>
    </row>
    <row r="118" spans="1:5" ht="22.5" x14ac:dyDescent="0.2">
      <c r="A118" s="56">
        <v>5129</v>
      </c>
      <c r="B118" s="52" t="s">
        <v>344</v>
      </c>
      <c r="C118" s="53">
        <v>812060.77</v>
      </c>
      <c r="D118" s="290">
        <v>8.745447599482585E-3</v>
      </c>
      <c r="E118" s="55" t="s">
        <v>1866</v>
      </c>
    </row>
    <row r="119" spans="1:5" x14ac:dyDescent="0.2">
      <c r="A119" s="288">
        <v>5130</v>
      </c>
      <c r="B119" s="282" t="s">
        <v>345</v>
      </c>
      <c r="C119" s="283">
        <v>6630105.8300000001</v>
      </c>
      <c r="D119" s="289">
        <v>7.1402591108161759E-2</v>
      </c>
      <c r="E119" s="282"/>
    </row>
    <row r="120" spans="1:5" ht="22.5" x14ac:dyDescent="0.2">
      <c r="A120" s="56">
        <v>5131</v>
      </c>
      <c r="B120" s="52" t="s">
        <v>346</v>
      </c>
      <c r="C120" s="53">
        <v>948747.11</v>
      </c>
      <c r="D120" s="290">
        <v>1.0217484260033322E-2</v>
      </c>
      <c r="E120" s="55" t="s">
        <v>1866</v>
      </c>
    </row>
    <row r="121" spans="1:5" ht="22.5" x14ac:dyDescent="0.2">
      <c r="A121" s="56">
        <v>5132</v>
      </c>
      <c r="B121" s="52" t="s">
        <v>347</v>
      </c>
      <c r="C121" s="53">
        <v>0</v>
      </c>
      <c r="D121" s="290">
        <v>0</v>
      </c>
      <c r="E121" s="55" t="s">
        <v>1866</v>
      </c>
    </row>
    <row r="122" spans="1:5" ht="22.5" x14ac:dyDescent="0.2">
      <c r="A122" s="56">
        <v>5133</v>
      </c>
      <c r="B122" s="52" t="s">
        <v>348</v>
      </c>
      <c r="C122" s="53">
        <v>373721.41</v>
      </c>
      <c r="D122" s="290">
        <v>4.0247739192717643E-3</v>
      </c>
      <c r="E122" s="55" t="s">
        <v>1866</v>
      </c>
    </row>
    <row r="123" spans="1:5" ht="22.5" x14ac:dyDescent="0.2">
      <c r="A123" s="56">
        <v>5134</v>
      </c>
      <c r="B123" s="52" t="s">
        <v>349</v>
      </c>
      <c r="C123" s="53">
        <v>635690.34</v>
      </c>
      <c r="D123" s="290">
        <v>6.8460351285868273E-3</v>
      </c>
      <c r="E123" s="55" t="s">
        <v>1866</v>
      </c>
    </row>
    <row r="124" spans="1:5" ht="22.5" x14ac:dyDescent="0.2">
      <c r="A124" s="56">
        <v>5135</v>
      </c>
      <c r="B124" s="52" t="s">
        <v>350</v>
      </c>
      <c r="C124" s="53">
        <v>1411383.91</v>
      </c>
      <c r="D124" s="290">
        <v>1.5199827997672936E-2</v>
      </c>
      <c r="E124" s="55" t="s">
        <v>1866</v>
      </c>
    </row>
    <row r="125" spans="1:5" x14ac:dyDescent="0.2">
      <c r="A125" s="56">
        <v>5136</v>
      </c>
      <c r="B125" s="52" t="s">
        <v>351</v>
      </c>
      <c r="C125" s="53">
        <v>0</v>
      </c>
      <c r="D125" s="290">
        <v>0</v>
      </c>
      <c r="E125" s="55"/>
    </row>
    <row r="126" spans="1:5" ht="22.5" x14ac:dyDescent="0.2">
      <c r="A126" s="56">
        <v>5137</v>
      </c>
      <c r="B126" s="52" t="s">
        <v>352</v>
      </c>
      <c r="C126" s="53">
        <v>23281.47</v>
      </c>
      <c r="D126" s="290">
        <v>2.5072861963757446E-4</v>
      </c>
      <c r="E126" s="55" t="s">
        <v>1866</v>
      </c>
    </row>
    <row r="127" spans="1:5" ht="22.5" x14ac:dyDescent="0.2">
      <c r="A127" s="56">
        <v>5138</v>
      </c>
      <c r="B127" s="52" t="s">
        <v>353</v>
      </c>
      <c r="C127" s="53">
        <v>526434.04</v>
      </c>
      <c r="D127" s="290">
        <v>5.6694049035319353E-3</v>
      </c>
      <c r="E127" s="55" t="s">
        <v>1866</v>
      </c>
    </row>
    <row r="128" spans="1:5" ht="22.5" x14ac:dyDescent="0.2">
      <c r="A128" s="56">
        <v>5139</v>
      </c>
      <c r="B128" s="52" t="s">
        <v>354</v>
      </c>
      <c r="C128" s="53">
        <v>2710847.55</v>
      </c>
      <c r="D128" s="290">
        <v>2.9194336279427392E-2</v>
      </c>
      <c r="E128" s="55" t="s">
        <v>1866</v>
      </c>
    </row>
    <row r="129" spans="1:5" x14ac:dyDescent="0.2">
      <c r="A129" s="288">
        <v>5200</v>
      </c>
      <c r="B129" s="282" t="s">
        <v>355</v>
      </c>
      <c r="C129" s="283">
        <v>0</v>
      </c>
      <c r="D129" s="289">
        <v>0</v>
      </c>
      <c r="E129" s="282"/>
    </row>
    <row r="130" spans="1:5" x14ac:dyDescent="0.2">
      <c r="A130" s="288">
        <v>5210</v>
      </c>
      <c r="B130" s="282" t="s">
        <v>356</v>
      </c>
      <c r="C130" s="283">
        <v>0</v>
      </c>
      <c r="D130" s="289">
        <v>0</v>
      </c>
      <c r="E130" s="282"/>
    </row>
    <row r="131" spans="1:5" x14ac:dyDescent="0.2">
      <c r="A131" s="56">
        <v>5211</v>
      </c>
      <c r="B131" s="52" t="s">
        <v>357</v>
      </c>
      <c r="C131" s="53">
        <v>0</v>
      </c>
      <c r="D131" s="290">
        <v>0</v>
      </c>
      <c r="E131" s="52"/>
    </row>
    <row r="132" spans="1:5" x14ac:dyDescent="0.2">
      <c r="A132" s="56">
        <v>5212</v>
      </c>
      <c r="B132" s="52" t="s">
        <v>358</v>
      </c>
      <c r="C132" s="53">
        <v>0</v>
      </c>
      <c r="D132" s="290">
        <v>0</v>
      </c>
      <c r="E132" s="52"/>
    </row>
    <row r="133" spans="1:5" x14ac:dyDescent="0.2">
      <c r="A133" s="288">
        <v>5220</v>
      </c>
      <c r="B133" s="282" t="s">
        <v>359</v>
      </c>
      <c r="C133" s="283">
        <v>0</v>
      </c>
      <c r="D133" s="289">
        <v>0</v>
      </c>
      <c r="E133" s="282"/>
    </row>
    <row r="134" spans="1:5" x14ac:dyDescent="0.2">
      <c r="A134" s="56">
        <v>5221</v>
      </c>
      <c r="B134" s="52" t="s">
        <v>360</v>
      </c>
      <c r="C134" s="53">
        <v>0</v>
      </c>
      <c r="D134" s="290">
        <v>0</v>
      </c>
      <c r="E134" s="52"/>
    </row>
    <row r="135" spans="1:5" x14ac:dyDescent="0.2">
      <c r="A135" s="56">
        <v>5222</v>
      </c>
      <c r="B135" s="52" t="s">
        <v>361</v>
      </c>
      <c r="C135" s="53">
        <v>0</v>
      </c>
      <c r="D135" s="290">
        <v>0</v>
      </c>
      <c r="E135" s="52"/>
    </row>
    <row r="136" spans="1:5" x14ac:dyDescent="0.2">
      <c r="A136" s="288">
        <v>5230</v>
      </c>
      <c r="B136" s="282" t="s">
        <v>301</v>
      </c>
      <c r="C136" s="283">
        <v>0</v>
      </c>
      <c r="D136" s="289">
        <v>0</v>
      </c>
      <c r="E136" s="282"/>
    </row>
    <row r="137" spans="1:5" x14ac:dyDescent="0.2">
      <c r="A137" s="56">
        <v>5231</v>
      </c>
      <c r="B137" s="52" t="s">
        <v>362</v>
      </c>
      <c r="C137" s="53">
        <v>0</v>
      </c>
      <c r="D137" s="290">
        <v>0</v>
      </c>
      <c r="E137" s="52"/>
    </row>
    <row r="138" spans="1:5" x14ac:dyDescent="0.2">
      <c r="A138" s="56">
        <v>5232</v>
      </c>
      <c r="B138" s="52" t="s">
        <v>363</v>
      </c>
      <c r="C138" s="53">
        <v>0</v>
      </c>
      <c r="D138" s="290">
        <v>0</v>
      </c>
      <c r="E138" s="52"/>
    </row>
    <row r="139" spans="1:5" x14ac:dyDescent="0.2">
      <c r="A139" s="288">
        <v>5240</v>
      </c>
      <c r="B139" s="282" t="s">
        <v>364</v>
      </c>
      <c r="C139" s="283">
        <v>0</v>
      </c>
      <c r="D139" s="289">
        <v>0</v>
      </c>
      <c r="E139" s="282"/>
    </row>
    <row r="140" spans="1:5" x14ac:dyDescent="0.2">
      <c r="A140" s="56">
        <v>5241</v>
      </c>
      <c r="B140" s="52" t="s">
        <v>365</v>
      </c>
      <c r="C140" s="53">
        <v>0</v>
      </c>
      <c r="D140" s="290">
        <v>0</v>
      </c>
      <c r="E140" s="52"/>
    </row>
    <row r="141" spans="1:5" x14ac:dyDescent="0.2">
      <c r="A141" s="56">
        <v>5242</v>
      </c>
      <c r="B141" s="52" t="s">
        <v>366</v>
      </c>
      <c r="C141" s="53">
        <v>0</v>
      </c>
      <c r="D141" s="290">
        <v>0</v>
      </c>
      <c r="E141" s="52"/>
    </row>
    <row r="142" spans="1:5" x14ac:dyDescent="0.2">
      <c r="A142" s="56">
        <v>5243</v>
      </c>
      <c r="B142" s="52" t="s">
        <v>367</v>
      </c>
      <c r="C142" s="53">
        <v>0</v>
      </c>
      <c r="D142" s="290">
        <v>0</v>
      </c>
      <c r="E142" s="52"/>
    </row>
    <row r="143" spans="1:5" x14ac:dyDescent="0.2">
      <c r="A143" s="56">
        <v>5244</v>
      </c>
      <c r="B143" s="52" t="s">
        <v>368</v>
      </c>
      <c r="C143" s="53">
        <v>0</v>
      </c>
      <c r="D143" s="290">
        <v>0</v>
      </c>
      <c r="E143" s="52"/>
    </row>
    <row r="144" spans="1:5" x14ac:dyDescent="0.2">
      <c r="A144" s="288">
        <v>5250</v>
      </c>
      <c r="B144" s="282" t="s">
        <v>302</v>
      </c>
      <c r="C144" s="283">
        <v>0</v>
      </c>
      <c r="D144" s="289">
        <v>0</v>
      </c>
      <c r="E144" s="282"/>
    </row>
    <row r="145" spans="1:5" x14ac:dyDescent="0.2">
      <c r="A145" s="56">
        <v>5251</v>
      </c>
      <c r="B145" s="52" t="s">
        <v>369</v>
      </c>
      <c r="C145" s="53">
        <v>0</v>
      </c>
      <c r="D145" s="290">
        <v>0</v>
      </c>
      <c r="E145" s="52"/>
    </row>
    <row r="146" spans="1:5" x14ac:dyDescent="0.2">
      <c r="A146" s="56">
        <v>5252</v>
      </c>
      <c r="B146" s="52" t="s">
        <v>370</v>
      </c>
      <c r="C146" s="53">
        <v>0</v>
      </c>
      <c r="D146" s="290">
        <v>0</v>
      </c>
      <c r="E146" s="52"/>
    </row>
    <row r="147" spans="1:5" x14ac:dyDescent="0.2">
      <c r="A147" s="56">
        <v>5259</v>
      </c>
      <c r="B147" s="52" t="s">
        <v>371</v>
      </c>
      <c r="C147" s="53">
        <v>0</v>
      </c>
      <c r="D147" s="290">
        <v>0</v>
      </c>
      <c r="E147" s="52"/>
    </row>
    <row r="148" spans="1:5" x14ac:dyDescent="0.2">
      <c r="A148" s="288">
        <v>5260</v>
      </c>
      <c r="B148" s="282" t="s">
        <v>372</v>
      </c>
      <c r="C148" s="283">
        <v>0</v>
      </c>
      <c r="D148" s="289">
        <v>0</v>
      </c>
      <c r="E148" s="282"/>
    </row>
    <row r="149" spans="1:5" x14ac:dyDescent="0.2">
      <c r="A149" s="56">
        <v>5261</v>
      </c>
      <c r="B149" s="52" t="s">
        <v>373</v>
      </c>
      <c r="C149" s="53">
        <v>0</v>
      </c>
      <c r="D149" s="290">
        <v>0</v>
      </c>
      <c r="E149" s="52"/>
    </row>
    <row r="150" spans="1:5" x14ac:dyDescent="0.2">
      <c r="A150" s="56">
        <v>5262</v>
      </c>
      <c r="B150" s="52" t="s">
        <v>374</v>
      </c>
      <c r="C150" s="53">
        <v>0</v>
      </c>
      <c r="D150" s="290">
        <v>0</v>
      </c>
      <c r="E150" s="52"/>
    </row>
    <row r="151" spans="1:5" x14ac:dyDescent="0.2">
      <c r="A151" s="288">
        <v>5270</v>
      </c>
      <c r="B151" s="282" t="s">
        <v>375</v>
      </c>
      <c r="C151" s="283">
        <v>0</v>
      </c>
      <c r="D151" s="289">
        <v>0</v>
      </c>
      <c r="E151" s="282"/>
    </row>
    <row r="152" spans="1:5" x14ac:dyDescent="0.2">
      <c r="A152" s="56">
        <v>5271</v>
      </c>
      <c r="B152" s="52" t="s">
        <v>376</v>
      </c>
      <c r="C152" s="53">
        <v>0</v>
      </c>
      <c r="D152" s="290">
        <v>0</v>
      </c>
      <c r="E152" s="52"/>
    </row>
    <row r="153" spans="1:5" x14ac:dyDescent="0.2">
      <c r="A153" s="288">
        <v>5280</v>
      </c>
      <c r="B153" s="282" t="s">
        <v>377</v>
      </c>
      <c r="C153" s="283">
        <v>0</v>
      </c>
      <c r="D153" s="289">
        <v>0</v>
      </c>
      <c r="E153" s="282"/>
    </row>
    <row r="154" spans="1:5" x14ac:dyDescent="0.2">
      <c r="A154" s="56">
        <v>5281</v>
      </c>
      <c r="B154" s="52" t="s">
        <v>378</v>
      </c>
      <c r="C154" s="53">
        <v>0</v>
      </c>
      <c r="D154" s="290">
        <v>0</v>
      </c>
      <c r="E154" s="52"/>
    </row>
    <row r="155" spans="1:5" x14ac:dyDescent="0.2">
      <c r="A155" s="56">
        <v>5282</v>
      </c>
      <c r="B155" s="52" t="s">
        <v>379</v>
      </c>
      <c r="C155" s="53">
        <v>0</v>
      </c>
      <c r="D155" s="290">
        <v>0</v>
      </c>
      <c r="E155" s="52"/>
    </row>
    <row r="156" spans="1:5" x14ac:dyDescent="0.2">
      <c r="A156" s="56">
        <v>5283</v>
      </c>
      <c r="B156" s="52" t="s">
        <v>380</v>
      </c>
      <c r="C156" s="53">
        <v>0</v>
      </c>
      <c r="D156" s="290">
        <v>0</v>
      </c>
      <c r="E156" s="52"/>
    </row>
    <row r="157" spans="1:5" x14ac:dyDescent="0.2">
      <c r="A157" s="56">
        <v>5284</v>
      </c>
      <c r="B157" s="52" t="s">
        <v>381</v>
      </c>
      <c r="C157" s="53">
        <v>0</v>
      </c>
      <c r="D157" s="290">
        <v>0</v>
      </c>
      <c r="E157" s="52"/>
    </row>
    <row r="158" spans="1:5" x14ac:dyDescent="0.2">
      <c r="A158" s="56">
        <v>5285</v>
      </c>
      <c r="B158" s="52" t="s">
        <v>382</v>
      </c>
      <c r="C158" s="53">
        <v>0</v>
      </c>
      <c r="D158" s="290">
        <v>0</v>
      </c>
      <c r="E158" s="52"/>
    </row>
    <row r="159" spans="1:5" x14ac:dyDescent="0.2">
      <c r="A159" s="288">
        <v>5290</v>
      </c>
      <c r="B159" s="282" t="s">
        <v>383</v>
      </c>
      <c r="C159" s="283">
        <v>0</v>
      </c>
      <c r="D159" s="289">
        <v>0</v>
      </c>
      <c r="E159" s="282"/>
    </row>
    <row r="160" spans="1:5" x14ac:dyDescent="0.2">
      <c r="A160" s="56">
        <v>5291</v>
      </c>
      <c r="B160" s="52" t="s">
        <v>384</v>
      </c>
      <c r="C160" s="53">
        <v>0</v>
      </c>
      <c r="D160" s="290">
        <v>0</v>
      </c>
      <c r="E160" s="52"/>
    </row>
    <row r="161" spans="1:5" x14ac:dyDescent="0.2">
      <c r="A161" s="56">
        <v>5292</v>
      </c>
      <c r="B161" s="52" t="s">
        <v>385</v>
      </c>
      <c r="C161" s="53">
        <v>0</v>
      </c>
      <c r="D161" s="290">
        <v>0</v>
      </c>
      <c r="E161" s="52"/>
    </row>
    <row r="162" spans="1:5" x14ac:dyDescent="0.2">
      <c r="A162" s="288">
        <v>5300</v>
      </c>
      <c r="B162" s="282" t="s">
        <v>386</v>
      </c>
      <c r="C162" s="283">
        <v>0</v>
      </c>
      <c r="D162" s="289">
        <v>0</v>
      </c>
      <c r="E162" s="282"/>
    </row>
    <row r="163" spans="1:5" x14ac:dyDescent="0.2">
      <c r="A163" s="56">
        <v>5310</v>
      </c>
      <c r="B163" s="52" t="s">
        <v>294</v>
      </c>
      <c r="C163" s="53">
        <v>0</v>
      </c>
      <c r="D163" s="290">
        <v>0</v>
      </c>
      <c r="E163" s="52"/>
    </row>
    <row r="164" spans="1:5" x14ac:dyDescent="0.2">
      <c r="A164" s="56">
        <v>5311</v>
      </c>
      <c r="B164" s="52" t="s">
        <v>387</v>
      </c>
      <c r="C164" s="53">
        <v>0</v>
      </c>
      <c r="D164" s="290">
        <v>0</v>
      </c>
      <c r="E164" s="52"/>
    </row>
    <row r="165" spans="1:5" x14ac:dyDescent="0.2">
      <c r="A165" s="56">
        <v>5312</v>
      </c>
      <c r="B165" s="52" t="s">
        <v>388</v>
      </c>
      <c r="C165" s="53">
        <v>0</v>
      </c>
      <c r="D165" s="290">
        <v>0</v>
      </c>
      <c r="E165" s="52"/>
    </row>
    <row r="166" spans="1:5" x14ac:dyDescent="0.2">
      <c r="A166" s="56">
        <v>5320</v>
      </c>
      <c r="B166" s="52" t="s">
        <v>295</v>
      </c>
      <c r="C166" s="53">
        <v>0</v>
      </c>
      <c r="D166" s="290">
        <v>0</v>
      </c>
      <c r="E166" s="52"/>
    </row>
    <row r="167" spans="1:5" x14ac:dyDescent="0.2">
      <c r="A167" s="56">
        <v>5321</v>
      </c>
      <c r="B167" s="52" t="s">
        <v>389</v>
      </c>
      <c r="C167" s="53">
        <v>0</v>
      </c>
      <c r="D167" s="290">
        <v>0</v>
      </c>
      <c r="E167" s="52"/>
    </row>
    <row r="168" spans="1:5" x14ac:dyDescent="0.2">
      <c r="A168" s="56">
        <v>5322</v>
      </c>
      <c r="B168" s="52" t="s">
        <v>390</v>
      </c>
      <c r="C168" s="53">
        <v>0</v>
      </c>
      <c r="D168" s="290">
        <v>0</v>
      </c>
      <c r="E168" s="52"/>
    </row>
    <row r="169" spans="1:5" x14ac:dyDescent="0.2">
      <c r="A169" s="56">
        <v>5330</v>
      </c>
      <c r="B169" s="52" t="s">
        <v>296</v>
      </c>
      <c r="C169" s="53">
        <v>0</v>
      </c>
      <c r="D169" s="290">
        <v>0</v>
      </c>
      <c r="E169" s="52"/>
    </row>
    <row r="170" spans="1:5" x14ac:dyDescent="0.2">
      <c r="A170" s="56">
        <v>5331</v>
      </c>
      <c r="B170" s="52" t="s">
        <v>391</v>
      </c>
      <c r="C170" s="53">
        <v>0</v>
      </c>
      <c r="D170" s="290">
        <v>0</v>
      </c>
      <c r="E170" s="52"/>
    </row>
    <row r="171" spans="1:5" x14ac:dyDescent="0.2">
      <c r="A171" s="56">
        <v>5332</v>
      </c>
      <c r="B171" s="52" t="s">
        <v>392</v>
      </c>
      <c r="C171" s="53">
        <v>0</v>
      </c>
      <c r="D171" s="290">
        <v>0</v>
      </c>
      <c r="E171" s="52"/>
    </row>
    <row r="172" spans="1:5" x14ac:dyDescent="0.2">
      <c r="A172" s="288">
        <v>5400</v>
      </c>
      <c r="B172" s="282" t="s">
        <v>393</v>
      </c>
      <c r="C172" s="283">
        <v>0</v>
      </c>
      <c r="D172" s="289">
        <v>0</v>
      </c>
      <c r="E172" s="282"/>
    </row>
    <row r="173" spans="1:5" x14ac:dyDescent="0.2">
      <c r="A173" s="288">
        <v>5410</v>
      </c>
      <c r="B173" s="282" t="s">
        <v>394</v>
      </c>
      <c r="C173" s="283">
        <v>0</v>
      </c>
      <c r="D173" s="289">
        <v>0</v>
      </c>
      <c r="E173" s="282"/>
    </row>
    <row r="174" spans="1:5" x14ac:dyDescent="0.2">
      <c r="A174" s="56">
        <v>5411</v>
      </c>
      <c r="B174" s="52" t="s">
        <v>395</v>
      </c>
      <c r="C174" s="53">
        <v>0</v>
      </c>
      <c r="D174" s="290">
        <v>0</v>
      </c>
      <c r="E174" s="52"/>
    </row>
    <row r="175" spans="1:5" x14ac:dyDescent="0.2">
      <c r="A175" s="56">
        <v>5412</v>
      </c>
      <c r="B175" s="52" t="s">
        <v>396</v>
      </c>
      <c r="C175" s="53">
        <v>0</v>
      </c>
      <c r="D175" s="290">
        <v>0</v>
      </c>
      <c r="E175" s="52"/>
    </row>
    <row r="176" spans="1:5" x14ac:dyDescent="0.2">
      <c r="A176" s="288">
        <v>5420</v>
      </c>
      <c r="B176" s="282" t="s">
        <v>397</v>
      </c>
      <c r="C176" s="283">
        <v>0</v>
      </c>
      <c r="D176" s="289">
        <v>0</v>
      </c>
      <c r="E176" s="282"/>
    </row>
    <row r="177" spans="1:5" x14ac:dyDescent="0.2">
      <c r="A177" s="56">
        <v>5421</v>
      </c>
      <c r="B177" s="52" t="s">
        <v>398</v>
      </c>
      <c r="C177" s="53">
        <v>0</v>
      </c>
      <c r="D177" s="290">
        <v>0</v>
      </c>
      <c r="E177" s="52"/>
    </row>
    <row r="178" spans="1:5" x14ac:dyDescent="0.2">
      <c r="A178" s="56">
        <v>5422</v>
      </c>
      <c r="B178" s="52" t="s">
        <v>399</v>
      </c>
      <c r="C178" s="53">
        <v>0</v>
      </c>
      <c r="D178" s="290">
        <v>0</v>
      </c>
      <c r="E178" s="52"/>
    </row>
    <row r="179" spans="1:5" x14ac:dyDescent="0.2">
      <c r="A179" s="288">
        <v>5430</v>
      </c>
      <c r="B179" s="282" t="s">
        <v>400</v>
      </c>
      <c r="C179" s="283">
        <v>0</v>
      </c>
      <c r="D179" s="289">
        <v>0</v>
      </c>
      <c r="E179" s="282"/>
    </row>
    <row r="180" spans="1:5" x14ac:dyDescent="0.2">
      <c r="A180" s="56">
        <v>5431</v>
      </c>
      <c r="B180" s="52" t="s">
        <v>401</v>
      </c>
      <c r="C180" s="53">
        <v>0</v>
      </c>
      <c r="D180" s="290">
        <v>0</v>
      </c>
      <c r="E180" s="52"/>
    </row>
    <row r="181" spans="1:5" x14ac:dyDescent="0.2">
      <c r="A181" s="56">
        <v>5432</v>
      </c>
      <c r="B181" s="52" t="s">
        <v>402</v>
      </c>
      <c r="C181" s="53">
        <v>0</v>
      </c>
      <c r="D181" s="290">
        <v>0</v>
      </c>
      <c r="E181" s="52"/>
    </row>
    <row r="182" spans="1:5" x14ac:dyDescent="0.2">
      <c r="A182" s="288">
        <v>5440</v>
      </c>
      <c r="B182" s="282" t="s">
        <v>403</v>
      </c>
      <c r="C182" s="283">
        <v>0</v>
      </c>
      <c r="D182" s="289">
        <v>0</v>
      </c>
      <c r="E182" s="282"/>
    </row>
    <row r="183" spans="1:5" x14ac:dyDescent="0.2">
      <c r="A183" s="56">
        <v>5441</v>
      </c>
      <c r="B183" s="52" t="s">
        <v>403</v>
      </c>
      <c r="C183" s="53">
        <v>0</v>
      </c>
      <c r="D183" s="290">
        <v>0</v>
      </c>
      <c r="E183" s="52"/>
    </row>
    <row r="184" spans="1:5" x14ac:dyDescent="0.2">
      <c r="A184" s="288">
        <v>5450</v>
      </c>
      <c r="B184" s="282" t="s">
        <v>404</v>
      </c>
      <c r="C184" s="283">
        <v>0</v>
      </c>
      <c r="D184" s="289">
        <v>0</v>
      </c>
      <c r="E184" s="282"/>
    </row>
    <row r="185" spans="1:5" x14ac:dyDescent="0.2">
      <c r="A185" s="56">
        <v>5451</v>
      </c>
      <c r="B185" s="52" t="s">
        <v>405</v>
      </c>
      <c r="C185" s="53">
        <v>0</v>
      </c>
      <c r="D185" s="290">
        <v>0</v>
      </c>
      <c r="E185" s="52"/>
    </row>
    <row r="186" spans="1:5" x14ac:dyDescent="0.2">
      <c r="A186" s="56">
        <v>5452</v>
      </c>
      <c r="B186" s="52" t="s">
        <v>406</v>
      </c>
      <c r="C186" s="53">
        <v>0</v>
      </c>
      <c r="D186" s="290">
        <v>0</v>
      </c>
      <c r="E186" s="52"/>
    </row>
    <row r="187" spans="1:5" x14ac:dyDescent="0.2">
      <c r="A187" s="288">
        <v>5500</v>
      </c>
      <c r="B187" s="282" t="s">
        <v>407</v>
      </c>
      <c r="C187" s="283">
        <v>3842788.8</v>
      </c>
      <c r="D187" s="289">
        <v>4.1384720611831252E-2</v>
      </c>
      <c r="E187" s="282"/>
    </row>
    <row r="188" spans="1:5" x14ac:dyDescent="0.2">
      <c r="A188" s="288">
        <v>5510</v>
      </c>
      <c r="B188" s="282" t="s">
        <v>408</v>
      </c>
      <c r="C188" s="283">
        <v>3842788.8</v>
      </c>
      <c r="D188" s="289">
        <v>4.1384720611831252E-2</v>
      </c>
      <c r="E188" s="282"/>
    </row>
    <row r="189" spans="1:5" x14ac:dyDescent="0.2">
      <c r="A189" s="56">
        <v>5511</v>
      </c>
      <c r="B189" s="52" t="s">
        <v>409</v>
      </c>
      <c r="C189" s="53">
        <v>0</v>
      </c>
      <c r="D189" s="290">
        <v>0</v>
      </c>
      <c r="E189" s="52"/>
    </row>
    <row r="190" spans="1:5" x14ac:dyDescent="0.2">
      <c r="A190" s="56">
        <v>5512</v>
      </c>
      <c r="B190" s="52" t="s">
        <v>410</v>
      </c>
      <c r="C190" s="53">
        <v>0</v>
      </c>
      <c r="D190" s="290">
        <v>0</v>
      </c>
      <c r="E190" s="52"/>
    </row>
    <row r="191" spans="1:5" x14ac:dyDescent="0.2">
      <c r="A191" s="56">
        <v>5513</v>
      </c>
      <c r="B191" s="52" t="s">
        <v>411</v>
      </c>
      <c r="C191" s="53">
        <v>0</v>
      </c>
      <c r="D191" s="290">
        <v>0</v>
      </c>
      <c r="E191" s="52"/>
    </row>
    <row r="192" spans="1:5" x14ac:dyDescent="0.2">
      <c r="A192" s="56">
        <v>5514</v>
      </c>
      <c r="B192" s="52" t="s">
        <v>412</v>
      </c>
      <c r="C192" s="53">
        <v>0</v>
      </c>
      <c r="D192" s="290">
        <v>0</v>
      </c>
      <c r="E192" s="52"/>
    </row>
    <row r="193" spans="1:5" ht="22.5" x14ac:dyDescent="0.2">
      <c r="A193" s="56">
        <v>5515</v>
      </c>
      <c r="B193" s="52" t="s">
        <v>413</v>
      </c>
      <c r="C193" s="53">
        <v>3842788.8</v>
      </c>
      <c r="D193" s="290">
        <v>4.1384720611831252E-2</v>
      </c>
      <c r="E193" s="55" t="s">
        <v>1866</v>
      </c>
    </row>
    <row r="194" spans="1:5" x14ac:dyDescent="0.2">
      <c r="A194" s="56">
        <v>5516</v>
      </c>
      <c r="B194" s="52" t="s">
        <v>414</v>
      </c>
      <c r="C194" s="53">
        <v>0</v>
      </c>
      <c r="D194" s="290">
        <v>0</v>
      </c>
      <c r="E194" s="52"/>
    </row>
    <row r="195" spans="1:5" x14ac:dyDescent="0.2">
      <c r="A195" s="56">
        <v>5517</v>
      </c>
      <c r="B195" s="52" t="s">
        <v>415</v>
      </c>
      <c r="C195" s="53">
        <v>0</v>
      </c>
      <c r="D195" s="290">
        <v>0</v>
      </c>
      <c r="E195" s="52"/>
    </row>
    <row r="196" spans="1:5" x14ac:dyDescent="0.2">
      <c r="A196" s="56">
        <v>5518</v>
      </c>
      <c r="B196" s="52" t="s">
        <v>416</v>
      </c>
      <c r="C196" s="53">
        <v>0</v>
      </c>
      <c r="D196" s="290">
        <v>0</v>
      </c>
      <c r="E196" s="52"/>
    </row>
    <row r="197" spans="1:5" x14ac:dyDescent="0.2">
      <c r="A197" s="288">
        <v>5520</v>
      </c>
      <c r="B197" s="282" t="s">
        <v>417</v>
      </c>
      <c r="C197" s="283">
        <v>0</v>
      </c>
      <c r="D197" s="289">
        <v>0</v>
      </c>
      <c r="E197" s="282"/>
    </row>
    <row r="198" spans="1:5" x14ac:dyDescent="0.2">
      <c r="A198" s="56">
        <v>5521</v>
      </c>
      <c r="B198" s="52" t="s">
        <v>418</v>
      </c>
      <c r="C198" s="53">
        <v>0</v>
      </c>
      <c r="D198" s="290">
        <v>0</v>
      </c>
      <c r="E198" s="52"/>
    </row>
    <row r="199" spans="1:5" x14ac:dyDescent="0.2">
      <c r="A199" s="56">
        <v>5522</v>
      </c>
      <c r="B199" s="52" t="s">
        <v>419</v>
      </c>
      <c r="C199" s="53">
        <v>0</v>
      </c>
      <c r="D199" s="290">
        <v>0</v>
      </c>
      <c r="E199" s="52"/>
    </row>
    <row r="200" spans="1:5" x14ac:dyDescent="0.2">
      <c r="A200" s="288">
        <v>5530</v>
      </c>
      <c r="B200" s="282" t="s">
        <v>420</v>
      </c>
      <c r="C200" s="283">
        <v>0</v>
      </c>
      <c r="D200" s="289">
        <v>0</v>
      </c>
      <c r="E200" s="282"/>
    </row>
    <row r="201" spans="1:5" x14ac:dyDescent="0.2">
      <c r="A201" s="56">
        <v>5531</v>
      </c>
      <c r="B201" s="52" t="s">
        <v>421</v>
      </c>
      <c r="C201" s="53">
        <v>0</v>
      </c>
      <c r="D201" s="290">
        <v>0</v>
      </c>
      <c r="E201" s="52"/>
    </row>
    <row r="202" spans="1:5" x14ac:dyDescent="0.2">
      <c r="A202" s="56">
        <v>5532</v>
      </c>
      <c r="B202" s="52" t="s">
        <v>422</v>
      </c>
      <c r="C202" s="53">
        <v>0</v>
      </c>
      <c r="D202" s="290">
        <v>0</v>
      </c>
      <c r="E202" s="52"/>
    </row>
    <row r="203" spans="1:5" x14ac:dyDescent="0.2">
      <c r="A203" s="56">
        <v>5533</v>
      </c>
      <c r="B203" s="52" t="s">
        <v>423</v>
      </c>
      <c r="C203" s="53">
        <v>0</v>
      </c>
      <c r="D203" s="290">
        <v>0</v>
      </c>
      <c r="E203" s="52"/>
    </row>
    <row r="204" spans="1:5" x14ac:dyDescent="0.2">
      <c r="A204" s="56">
        <v>5534</v>
      </c>
      <c r="B204" s="52" t="s">
        <v>424</v>
      </c>
      <c r="C204" s="53">
        <v>0</v>
      </c>
      <c r="D204" s="290">
        <v>0</v>
      </c>
      <c r="E204" s="52"/>
    </row>
    <row r="205" spans="1:5" x14ac:dyDescent="0.2">
      <c r="A205" s="56">
        <v>5535</v>
      </c>
      <c r="B205" s="52" t="s">
        <v>425</v>
      </c>
      <c r="C205" s="53">
        <v>0</v>
      </c>
      <c r="D205" s="290">
        <v>0</v>
      </c>
      <c r="E205" s="52"/>
    </row>
    <row r="206" spans="1:5" x14ac:dyDescent="0.2">
      <c r="A206" s="288">
        <v>5540</v>
      </c>
      <c r="B206" s="282" t="s">
        <v>426</v>
      </c>
      <c r="C206" s="283">
        <v>0</v>
      </c>
      <c r="D206" s="289">
        <v>0</v>
      </c>
      <c r="E206" s="282"/>
    </row>
    <row r="207" spans="1:5" x14ac:dyDescent="0.2">
      <c r="A207" s="56">
        <v>5541</v>
      </c>
      <c r="B207" s="52" t="s">
        <v>426</v>
      </c>
      <c r="C207" s="53">
        <v>0</v>
      </c>
      <c r="D207" s="290">
        <v>0</v>
      </c>
      <c r="E207" s="52"/>
    </row>
    <row r="208" spans="1:5" x14ac:dyDescent="0.2">
      <c r="A208" s="288">
        <v>5550</v>
      </c>
      <c r="B208" s="282" t="s">
        <v>427</v>
      </c>
      <c r="C208" s="283">
        <v>0</v>
      </c>
      <c r="D208" s="289">
        <v>0</v>
      </c>
      <c r="E208" s="282"/>
    </row>
    <row r="209" spans="1:5" x14ac:dyDescent="0.2">
      <c r="A209" s="56">
        <v>5551</v>
      </c>
      <c r="B209" s="52" t="s">
        <v>427</v>
      </c>
      <c r="C209" s="53">
        <v>0</v>
      </c>
      <c r="D209" s="290">
        <v>0</v>
      </c>
      <c r="E209" s="52"/>
    </row>
    <row r="210" spans="1:5" x14ac:dyDescent="0.2">
      <c r="A210" s="288">
        <v>5590</v>
      </c>
      <c r="B210" s="282" t="s">
        <v>428</v>
      </c>
      <c r="C210" s="283">
        <v>0</v>
      </c>
      <c r="D210" s="289">
        <v>0</v>
      </c>
      <c r="E210" s="282"/>
    </row>
    <row r="211" spans="1:5" x14ac:dyDescent="0.2">
      <c r="A211" s="56">
        <v>5591</v>
      </c>
      <c r="B211" s="52" t="s">
        <v>429</v>
      </c>
      <c r="C211" s="53">
        <v>0</v>
      </c>
      <c r="D211" s="290">
        <v>0</v>
      </c>
      <c r="E211" s="52"/>
    </row>
    <row r="212" spans="1:5" x14ac:dyDescent="0.2">
      <c r="A212" s="56">
        <v>5592</v>
      </c>
      <c r="B212" s="52" t="s">
        <v>430</v>
      </c>
      <c r="C212" s="53">
        <v>0</v>
      </c>
      <c r="D212" s="290">
        <v>0</v>
      </c>
      <c r="E212" s="52"/>
    </row>
    <row r="213" spans="1:5" x14ac:dyDescent="0.2">
      <c r="A213" s="56">
        <v>5593</v>
      </c>
      <c r="B213" s="52" t="s">
        <v>431</v>
      </c>
      <c r="C213" s="53">
        <v>0</v>
      </c>
      <c r="D213" s="290">
        <v>0</v>
      </c>
      <c r="E213" s="52"/>
    </row>
    <row r="214" spans="1:5" x14ac:dyDescent="0.2">
      <c r="A214" s="56">
        <v>5594</v>
      </c>
      <c r="B214" s="52" t="s">
        <v>432</v>
      </c>
      <c r="C214" s="53">
        <v>0</v>
      </c>
      <c r="D214" s="290">
        <v>0</v>
      </c>
      <c r="E214" s="52"/>
    </row>
    <row r="215" spans="1:5" x14ac:dyDescent="0.2">
      <c r="A215" s="56">
        <v>5595</v>
      </c>
      <c r="B215" s="52" t="s">
        <v>433</v>
      </c>
      <c r="C215" s="53">
        <v>0</v>
      </c>
      <c r="D215" s="290">
        <v>0</v>
      </c>
      <c r="E215" s="52"/>
    </row>
    <row r="216" spans="1:5" x14ac:dyDescent="0.2">
      <c r="A216" s="56">
        <v>5596</v>
      </c>
      <c r="B216" s="52" t="s">
        <v>321</v>
      </c>
      <c r="C216" s="53">
        <v>0</v>
      </c>
      <c r="D216" s="290">
        <v>0</v>
      </c>
      <c r="E216" s="52"/>
    </row>
    <row r="217" spans="1:5" x14ac:dyDescent="0.2">
      <c r="A217" s="56">
        <v>5597</v>
      </c>
      <c r="B217" s="52" t="s">
        <v>434</v>
      </c>
      <c r="C217" s="53">
        <v>0</v>
      </c>
      <c r="D217" s="290">
        <v>0</v>
      </c>
      <c r="E217" s="52"/>
    </row>
    <row r="218" spans="1:5" x14ac:dyDescent="0.2">
      <c r="A218" s="56">
        <v>5598</v>
      </c>
      <c r="B218" s="52" t="s">
        <v>435</v>
      </c>
      <c r="C218" s="53">
        <v>0</v>
      </c>
      <c r="D218" s="290">
        <v>0</v>
      </c>
      <c r="E218" s="52"/>
    </row>
    <row r="219" spans="1:5" x14ac:dyDescent="0.2">
      <c r="A219" s="56">
        <v>5599</v>
      </c>
      <c r="B219" s="52" t="s">
        <v>436</v>
      </c>
      <c r="C219" s="53">
        <v>0</v>
      </c>
      <c r="D219" s="290">
        <v>0</v>
      </c>
      <c r="E219" s="52"/>
    </row>
    <row r="220" spans="1:5" x14ac:dyDescent="0.2">
      <c r="A220" s="288">
        <v>5600</v>
      </c>
      <c r="B220" s="282" t="s">
        <v>437</v>
      </c>
      <c r="C220" s="283">
        <v>0</v>
      </c>
      <c r="D220" s="289">
        <v>0</v>
      </c>
      <c r="E220" s="282"/>
    </row>
    <row r="221" spans="1:5" x14ac:dyDescent="0.2">
      <c r="A221" s="288">
        <v>5610</v>
      </c>
      <c r="B221" s="282" t="s">
        <v>438</v>
      </c>
      <c r="C221" s="283">
        <v>0</v>
      </c>
      <c r="D221" s="289">
        <v>0</v>
      </c>
      <c r="E221" s="282"/>
    </row>
    <row r="222" spans="1:5" x14ac:dyDescent="0.2">
      <c r="A222" s="56">
        <v>5611</v>
      </c>
      <c r="B222" s="52" t="s">
        <v>439</v>
      </c>
      <c r="C222" s="53">
        <v>0</v>
      </c>
      <c r="D222" s="290">
        <v>0</v>
      </c>
      <c r="E222" s="52"/>
    </row>
  </sheetData>
  <mergeCells count="3">
    <mergeCell ref="A1:C1"/>
    <mergeCell ref="A2:C2"/>
    <mergeCell ref="A3:C3"/>
  </mergeCells>
  <pageMargins left="0.70866141732283472" right="0.70866141732283472" top="0.74803149606299213" bottom="0.74803149606299213" header="0.31496062992125984" footer="0.31496062992125984"/>
  <pageSetup paperSize="9" scale="89" fitToHeight="0"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GridLines="0" view="pageBreakPreview" zoomScaleNormal="100" zoomScaleSheetLayoutView="100" workbookViewId="0">
      <selection sqref="A1:C1"/>
    </sheetView>
  </sheetViews>
  <sheetFormatPr baseColWidth="10" defaultColWidth="9.140625" defaultRowHeight="11.25" x14ac:dyDescent="0.2"/>
  <cols>
    <col min="1" max="1" width="16.85546875" style="60" customWidth="1"/>
    <col min="2" max="2" width="48.140625" style="60" customWidth="1"/>
    <col min="3" max="3" width="22.85546875" style="60" customWidth="1"/>
    <col min="4" max="5" width="16.7109375" style="60" customWidth="1"/>
    <col min="6" max="6" width="9.140625" style="60"/>
    <col min="7" max="7" width="10.85546875" style="60" bestFit="1" customWidth="1"/>
    <col min="8" max="16384" width="9.140625" style="60"/>
  </cols>
  <sheetData>
    <row r="1" spans="1:7" x14ac:dyDescent="0.2">
      <c r="A1" s="830" t="s">
        <v>1858</v>
      </c>
      <c r="B1" s="830"/>
      <c r="C1" s="830"/>
      <c r="D1" s="58" t="s">
        <v>98</v>
      </c>
      <c r="E1" s="59">
        <v>2020</v>
      </c>
    </row>
    <row r="2" spans="1:7" x14ac:dyDescent="0.2">
      <c r="A2" s="830" t="s">
        <v>442</v>
      </c>
      <c r="B2" s="830"/>
      <c r="C2" s="830"/>
      <c r="D2" s="58" t="s">
        <v>100</v>
      </c>
      <c r="E2" s="59" t="s">
        <v>441</v>
      </c>
    </row>
    <row r="3" spans="1:7" x14ac:dyDescent="0.2">
      <c r="A3" s="830" t="s">
        <v>1859</v>
      </c>
      <c r="B3" s="830"/>
      <c r="C3" s="830"/>
      <c r="D3" s="58" t="s">
        <v>102</v>
      </c>
      <c r="E3" s="59">
        <v>2</v>
      </c>
    </row>
    <row r="4" spans="1:7" x14ac:dyDescent="0.2">
      <c r="A4" s="61" t="s">
        <v>103</v>
      </c>
      <c r="B4" s="62"/>
      <c r="C4" s="62"/>
      <c r="D4" s="62"/>
      <c r="E4" s="62"/>
    </row>
    <row r="6" spans="1:7" x14ac:dyDescent="0.2">
      <c r="A6" s="62" t="s">
        <v>443</v>
      </c>
      <c r="B6" s="62"/>
      <c r="C6" s="62"/>
      <c r="D6" s="62"/>
      <c r="E6" s="62"/>
    </row>
    <row r="7" spans="1:7" x14ac:dyDescent="0.2">
      <c r="A7" s="63" t="s">
        <v>105</v>
      </c>
      <c r="B7" s="63" t="s">
        <v>106</v>
      </c>
      <c r="C7" s="63" t="s">
        <v>107</v>
      </c>
      <c r="D7" s="63" t="s">
        <v>108</v>
      </c>
      <c r="E7" s="63" t="s">
        <v>219</v>
      </c>
    </row>
    <row r="8" spans="1:7" x14ac:dyDescent="0.2">
      <c r="A8" s="291">
        <v>3110</v>
      </c>
      <c r="B8" s="292" t="s">
        <v>295</v>
      </c>
      <c r="C8" s="293">
        <v>19972929.789999999</v>
      </c>
      <c r="D8" s="292"/>
      <c r="E8" s="292" t="s">
        <v>1867</v>
      </c>
      <c r="G8" s="65"/>
    </row>
    <row r="9" spans="1:7" x14ac:dyDescent="0.2">
      <c r="A9" s="64">
        <v>3120</v>
      </c>
      <c r="B9" s="60" t="s">
        <v>444</v>
      </c>
      <c r="C9" s="65">
        <v>0</v>
      </c>
    </row>
    <row r="10" spans="1:7" x14ac:dyDescent="0.2">
      <c r="A10" s="64">
        <v>3130</v>
      </c>
      <c r="B10" s="60" t="s">
        <v>445</v>
      </c>
      <c r="C10" s="65">
        <v>0</v>
      </c>
    </row>
    <row r="12" spans="1:7" x14ac:dyDescent="0.2">
      <c r="A12" s="62" t="s">
        <v>446</v>
      </c>
      <c r="B12" s="62"/>
      <c r="C12" s="62"/>
      <c r="D12" s="62"/>
      <c r="E12" s="62"/>
    </row>
    <row r="13" spans="1:7" x14ac:dyDescent="0.2">
      <c r="A13" s="63" t="s">
        <v>105</v>
      </c>
      <c r="B13" s="63" t="s">
        <v>106</v>
      </c>
      <c r="C13" s="63" t="s">
        <v>107</v>
      </c>
      <c r="D13" s="63" t="s">
        <v>447</v>
      </c>
      <c r="E13" s="63"/>
    </row>
    <row r="14" spans="1:7" x14ac:dyDescent="0.2">
      <c r="A14" s="294">
        <v>3210</v>
      </c>
      <c r="B14" s="295" t="s">
        <v>448</v>
      </c>
      <c r="C14" s="296">
        <v>-7220852.0900000036</v>
      </c>
      <c r="D14" s="295"/>
      <c r="E14" s="295" t="s">
        <v>1868</v>
      </c>
    </row>
    <row r="15" spans="1:7" x14ac:dyDescent="0.2">
      <c r="A15" s="291">
        <v>3220</v>
      </c>
      <c r="B15" s="292" t="s">
        <v>449</v>
      </c>
      <c r="C15" s="293">
        <v>23079546.479999997</v>
      </c>
      <c r="D15" s="292"/>
      <c r="E15" s="297"/>
      <c r="G15" s="65"/>
    </row>
    <row r="16" spans="1:7" ht="22.5" x14ac:dyDescent="0.2">
      <c r="A16" s="64" t="s">
        <v>1869</v>
      </c>
      <c r="B16" s="60" t="s">
        <v>1870</v>
      </c>
      <c r="C16" s="65">
        <v>21227296.629999999</v>
      </c>
      <c r="E16" s="298" t="s">
        <v>1871</v>
      </c>
    </row>
    <row r="17" spans="1:5" ht="22.5" x14ac:dyDescent="0.2">
      <c r="A17" s="64" t="s">
        <v>1872</v>
      </c>
      <c r="B17" s="60" t="s">
        <v>1873</v>
      </c>
      <c r="C17" s="65">
        <v>1849961.15</v>
      </c>
      <c r="E17" s="298" t="s">
        <v>1871</v>
      </c>
    </row>
    <row r="18" spans="1:5" ht="22.5" x14ac:dyDescent="0.2">
      <c r="A18" s="64" t="s">
        <v>1874</v>
      </c>
      <c r="B18" s="60" t="s">
        <v>1875</v>
      </c>
      <c r="C18" s="65">
        <v>2288.6999999999998</v>
      </c>
      <c r="E18" s="298" t="s">
        <v>1871</v>
      </c>
    </row>
    <row r="19" spans="1:5" x14ac:dyDescent="0.2">
      <c r="A19" s="64">
        <v>3230</v>
      </c>
      <c r="B19" s="60" t="s">
        <v>450</v>
      </c>
      <c r="C19" s="65">
        <v>0</v>
      </c>
    </row>
    <row r="20" spans="1:5" x14ac:dyDescent="0.2">
      <c r="A20" s="64">
        <v>3231</v>
      </c>
      <c r="B20" s="60" t="s">
        <v>451</v>
      </c>
      <c r="C20" s="65">
        <v>0</v>
      </c>
    </row>
    <row r="21" spans="1:5" x14ac:dyDescent="0.2">
      <c r="A21" s="64">
        <v>3232</v>
      </c>
      <c r="B21" s="60" t="s">
        <v>452</v>
      </c>
      <c r="C21" s="65">
        <v>0</v>
      </c>
    </row>
    <row r="22" spans="1:5" x14ac:dyDescent="0.2">
      <c r="A22" s="64">
        <v>3233</v>
      </c>
      <c r="B22" s="60" t="s">
        <v>453</v>
      </c>
      <c r="C22" s="65">
        <v>0</v>
      </c>
    </row>
    <row r="23" spans="1:5" x14ac:dyDescent="0.2">
      <c r="A23" s="64">
        <v>3239</v>
      </c>
      <c r="B23" s="60" t="s">
        <v>454</v>
      </c>
      <c r="C23" s="65">
        <v>0</v>
      </c>
    </row>
    <row r="24" spans="1:5" x14ac:dyDescent="0.2">
      <c r="A24" s="64">
        <v>3240</v>
      </c>
      <c r="B24" s="60" t="s">
        <v>455</v>
      </c>
      <c r="C24" s="65">
        <v>0</v>
      </c>
    </row>
    <row r="25" spans="1:5" x14ac:dyDescent="0.2">
      <c r="A25" s="64">
        <v>3241</v>
      </c>
      <c r="B25" s="60" t="s">
        <v>456</v>
      </c>
      <c r="C25" s="65">
        <v>0</v>
      </c>
    </row>
    <row r="26" spans="1:5" x14ac:dyDescent="0.2">
      <c r="A26" s="64">
        <v>3242</v>
      </c>
      <c r="B26" s="60" t="s">
        <v>457</v>
      </c>
      <c r="C26" s="65">
        <v>0</v>
      </c>
    </row>
    <row r="27" spans="1:5" x14ac:dyDescent="0.2">
      <c r="A27" s="64">
        <v>3243</v>
      </c>
      <c r="B27" s="60" t="s">
        <v>458</v>
      </c>
      <c r="C27" s="65">
        <v>0</v>
      </c>
    </row>
    <row r="28" spans="1:5" x14ac:dyDescent="0.2">
      <c r="A28" s="64">
        <v>3250</v>
      </c>
      <c r="B28" s="60" t="s">
        <v>459</v>
      </c>
      <c r="C28" s="65">
        <v>0</v>
      </c>
    </row>
    <row r="29" spans="1:5" x14ac:dyDescent="0.2">
      <c r="A29" s="64">
        <v>3251</v>
      </c>
      <c r="B29" s="60" t="s">
        <v>460</v>
      </c>
      <c r="C29" s="65">
        <v>0</v>
      </c>
    </row>
    <row r="30" spans="1:5" x14ac:dyDescent="0.2">
      <c r="A30" s="64">
        <v>3252</v>
      </c>
      <c r="B30" s="60" t="s">
        <v>461</v>
      </c>
      <c r="C30" s="65">
        <v>0</v>
      </c>
    </row>
  </sheetData>
  <mergeCells count="3">
    <mergeCell ref="A1:C1"/>
    <mergeCell ref="A2:C2"/>
    <mergeCell ref="A3:C3"/>
  </mergeCells>
  <pageMargins left="0.7" right="0.7" top="0.75" bottom="0.75" header="0.3" footer="0.3"/>
  <pageSetup paperSize="9" fitToHeight="0"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5"/>
  <sheetViews>
    <sheetView showGridLines="0" view="pageBreakPreview" zoomScaleNormal="100" zoomScaleSheetLayoutView="100" workbookViewId="0">
      <selection sqref="A1:C1"/>
    </sheetView>
  </sheetViews>
  <sheetFormatPr baseColWidth="10" defaultColWidth="9.140625" defaultRowHeight="11.25" x14ac:dyDescent="0.2"/>
  <cols>
    <col min="1" max="1" width="18.42578125" style="60" customWidth="1"/>
    <col min="2" max="2" width="63.42578125" style="60" bestFit="1" customWidth="1"/>
    <col min="3" max="3" width="15.28515625" style="60" bestFit="1" customWidth="1"/>
    <col min="4" max="4" width="16.42578125" style="60" bestFit="1" customWidth="1"/>
    <col min="5" max="5" width="19.140625" style="60" customWidth="1"/>
    <col min="6" max="6" width="17.28515625" style="60" customWidth="1"/>
    <col min="7" max="7" width="9.140625" style="60"/>
    <col min="8" max="10" width="12" style="60" bestFit="1" customWidth="1"/>
    <col min="11" max="16384" width="9.140625" style="60"/>
  </cols>
  <sheetData>
    <row r="1" spans="1:10" s="66" customFormat="1" ht="18.95" customHeight="1" x14ac:dyDescent="0.25">
      <c r="A1" s="830" t="s">
        <v>1858</v>
      </c>
      <c r="B1" s="830"/>
      <c r="C1" s="830"/>
      <c r="D1" s="58" t="s">
        <v>98</v>
      </c>
      <c r="E1" s="59">
        <v>2020</v>
      </c>
    </row>
    <row r="2" spans="1:10" s="66" customFormat="1" ht="18.95" customHeight="1" x14ac:dyDescent="0.25">
      <c r="A2" s="830" t="s">
        <v>462</v>
      </c>
      <c r="B2" s="830"/>
      <c r="C2" s="830"/>
      <c r="D2" s="58" t="s">
        <v>100</v>
      </c>
      <c r="E2" s="59" t="s">
        <v>441</v>
      </c>
    </row>
    <row r="3" spans="1:10" s="66" customFormat="1" ht="18.95" customHeight="1" x14ac:dyDescent="0.25">
      <c r="A3" s="830" t="s">
        <v>1859</v>
      </c>
      <c r="B3" s="830"/>
      <c r="C3" s="830"/>
      <c r="D3" s="58" t="s">
        <v>102</v>
      </c>
      <c r="E3" s="59">
        <v>2</v>
      </c>
    </row>
    <row r="4" spans="1:10" x14ac:dyDescent="0.2">
      <c r="A4" s="61" t="s">
        <v>103</v>
      </c>
      <c r="B4" s="62"/>
      <c r="C4" s="62"/>
      <c r="D4" s="62"/>
      <c r="E4" s="62"/>
    </row>
    <row r="6" spans="1:10" x14ac:dyDescent="0.2">
      <c r="A6" s="62" t="s">
        <v>463</v>
      </c>
      <c r="B6" s="62"/>
      <c r="C6" s="62"/>
      <c r="D6" s="62"/>
      <c r="E6" s="62"/>
    </row>
    <row r="7" spans="1:10" x14ac:dyDescent="0.2">
      <c r="A7" s="63" t="s">
        <v>105</v>
      </c>
      <c r="B7" s="63" t="s">
        <v>106</v>
      </c>
      <c r="C7" s="63" t="s">
        <v>464</v>
      </c>
      <c r="D7" s="63" t="s">
        <v>465</v>
      </c>
      <c r="E7" s="63"/>
    </row>
    <row r="8" spans="1:10" x14ac:dyDescent="0.2">
      <c r="A8" s="291">
        <v>1111</v>
      </c>
      <c r="B8" s="292" t="s">
        <v>466</v>
      </c>
      <c r="C8" s="293">
        <v>8500</v>
      </c>
      <c r="D8" s="293">
        <v>8500</v>
      </c>
      <c r="E8" s="293">
        <v>0</v>
      </c>
    </row>
    <row r="9" spans="1:10" x14ac:dyDescent="0.2">
      <c r="A9" s="291" t="s">
        <v>1876</v>
      </c>
      <c r="B9" s="292"/>
      <c r="C9" s="293">
        <v>8500</v>
      </c>
      <c r="D9" s="293">
        <v>8500</v>
      </c>
      <c r="E9" s="293">
        <v>0</v>
      </c>
    </row>
    <row r="10" spans="1:10" x14ac:dyDescent="0.2">
      <c r="A10" s="64" t="s">
        <v>1587</v>
      </c>
      <c r="B10" s="60" t="s">
        <v>1877</v>
      </c>
      <c r="C10" s="65">
        <v>4000</v>
      </c>
      <c r="D10" s="65">
        <v>4000</v>
      </c>
      <c r="E10" s="65">
        <v>0</v>
      </c>
    </row>
    <row r="11" spans="1:10" x14ac:dyDescent="0.2">
      <c r="A11" s="64" t="s">
        <v>1589</v>
      </c>
      <c r="B11" s="60" t="s">
        <v>1878</v>
      </c>
      <c r="C11" s="65">
        <v>2000</v>
      </c>
      <c r="D11" s="65">
        <v>2000</v>
      </c>
      <c r="E11" s="65">
        <v>0</v>
      </c>
    </row>
    <row r="12" spans="1:10" x14ac:dyDescent="0.2">
      <c r="A12" s="64" t="s">
        <v>1591</v>
      </c>
      <c r="B12" s="60" t="s">
        <v>1879</v>
      </c>
      <c r="C12" s="65">
        <v>2500</v>
      </c>
      <c r="D12" s="65">
        <v>2500</v>
      </c>
      <c r="E12" s="65">
        <v>0</v>
      </c>
    </row>
    <row r="13" spans="1:10" x14ac:dyDescent="0.2">
      <c r="A13" s="291">
        <v>1112</v>
      </c>
      <c r="B13" s="292" t="s">
        <v>467</v>
      </c>
      <c r="C13" s="293">
        <v>11478640.98</v>
      </c>
      <c r="D13" s="293">
        <v>13355877.090000002</v>
      </c>
      <c r="E13" s="293">
        <v>-1877236.110000001</v>
      </c>
    </row>
    <row r="14" spans="1:10" x14ac:dyDescent="0.2">
      <c r="A14" s="291" t="s">
        <v>1880</v>
      </c>
      <c r="B14" s="292" t="s">
        <v>1881</v>
      </c>
      <c r="C14" s="293">
        <v>11478640.98</v>
      </c>
      <c r="D14" s="293">
        <v>13355877.090000002</v>
      </c>
      <c r="E14" s="293">
        <v>-1877236.110000001</v>
      </c>
    </row>
    <row r="15" spans="1:10" x14ac:dyDescent="0.2">
      <c r="A15" s="291" t="s">
        <v>1607</v>
      </c>
      <c r="B15" s="292" t="s">
        <v>1882</v>
      </c>
      <c r="C15" s="293">
        <v>11478640.98</v>
      </c>
      <c r="D15" s="293">
        <v>13280147.100000001</v>
      </c>
      <c r="E15" s="293">
        <v>-1801506.120000001</v>
      </c>
      <c r="H15" s="124"/>
      <c r="I15" s="124"/>
      <c r="J15" s="124"/>
    </row>
    <row r="16" spans="1:10" x14ac:dyDescent="0.2">
      <c r="A16" s="64" t="s">
        <v>1883</v>
      </c>
      <c r="B16" s="60" t="s">
        <v>1884</v>
      </c>
      <c r="C16" s="65">
        <v>43515.519999999997</v>
      </c>
      <c r="D16" s="65">
        <v>4063787.12</v>
      </c>
      <c r="E16" s="65">
        <v>-4020271.6</v>
      </c>
      <c r="I16" s="124"/>
      <c r="J16" s="124"/>
    </row>
    <row r="17" spans="1:10" x14ac:dyDescent="0.2">
      <c r="A17" s="64" t="s">
        <v>1885</v>
      </c>
      <c r="B17" s="60" t="s">
        <v>1886</v>
      </c>
      <c r="C17" s="65">
        <v>1095020.47</v>
      </c>
      <c r="D17" s="65">
        <v>5209359.9800000004</v>
      </c>
      <c r="E17" s="65">
        <v>-4114339.5100000007</v>
      </c>
      <c r="I17" s="124"/>
      <c r="J17" s="124"/>
    </row>
    <row r="18" spans="1:10" x14ac:dyDescent="0.2">
      <c r="A18" s="64" t="s">
        <v>1887</v>
      </c>
      <c r="B18" s="60" t="s">
        <v>1888</v>
      </c>
      <c r="C18" s="65">
        <v>0</v>
      </c>
      <c r="D18" s="65">
        <v>0</v>
      </c>
      <c r="E18" s="65"/>
      <c r="J18" s="124"/>
    </row>
    <row r="19" spans="1:10" x14ac:dyDescent="0.2">
      <c r="A19" s="64" t="s">
        <v>1889</v>
      </c>
      <c r="B19" s="60" t="s">
        <v>1890</v>
      </c>
      <c r="C19" s="65">
        <v>52000</v>
      </c>
      <c r="D19" s="65">
        <v>4007000</v>
      </c>
      <c r="E19" s="65">
        <v>-3955000</v>
      </c>
      <c r="I19" s="124"/>
      <c r="J19" s="124"/>
    </row>
    <row r="20" spans="1:10" x14ac:dyDescent="0.2">
      <c r="A20" s="64" t="s">
        <v>1891</v>
      </c>
      <c r="B20" s="60" t="s">
        <v>1892</v>
      </c>
      <c r="C20" s="65">
        <v>5896240.4000000004</v>
      </c>
      <c r="D20" s="65">
        <v>0</v>
      </c>
      <c r="E20" s="65">
        <v>5896240.4000000004</v>
      </c>
      <c r="I20" s="124"/>
      <c r="J20" s="124"/>
    </row>
    <row r="21" spans="1:10" x14ac:dyDescent="0.2">
      <c r="A21" s="64" t="s">
        <v>1893</v>
      </c>
      <c r="B21" s="60" t="s">
        <v>1894</v>
      </c>
      <c r="C21" s="65">
        <v>26505.1</v>
      </c>
      <c r="D21" s="65">
        <v>0</v>
      </c>
      <c r="E21" s="65">
        <v>26505.1</v>
      </c>
      <c r="I21" s="124"/>
      <c r="J21" s="124"/>
    </row>
    <row r="22" spans="1:10" x14ac:dyDescent="0.2">
      <c r="A22" s="64" t="s">
        <v>1895</v>
      </c>
      <c r="B22" s="60" t="s">
        <v>1896</v>
      </c>
      <c r="C22" s="65">
        <v>4365359.49</v>
      </c>
      <c r="D22" s="65">
        <v>0</v>
      </c>
      <c r="E22" s="65">
        <v>4365359.49</v>
      </c>
      <c r="I22" s="124"/>
      <c r="J22" s="124"/>
    </row>
    <row r="23" spans="1:10" x14ac:dyDescent="0.2">
      <c r="A23" s="291" t="s">
        <v>1609</v>
      </c>
      <c r="B23" s="292" t="s">
        <v>1608</v>
      </c>
      <c r="C23" s="293">
        <v>0</v>
      </c>
      <c r="D23" s="293">
        <v>75729.990000000005</v>
      </c>
      <c r="E23" s="293">
        <v>-75729.990000000005</v>
      </c>
    </row>
    <row r="24" spans="1:10" x14ac:dyDescent="0.2">
      <c r="A24" s="64" t="s">
        <v>1897</v>
      </c>
      <c r="B24" s="60" t="s">
        <v>1898</v>
      </c>
      <c r="C24" s="65">
        <v>0</v>
      </c>
      <c r="D24" s="65">
        <v>75729.990000000005</v>
      </c>
      <c r="E24" s="65">
        <v>-75729.990000000005</v>
      </c>
    </row>
    <row r="25" spans="1:10" x14ac:dyDescent="0.2">
      <c r="A25" s="64">
        <v>1113</v>
      </c>
      <c r="B25" s="60" t="s">
        <v>468</v>
      </c>
      <c r="C25" s="65">
        <v>0</v>
      </c>
      <c r="D25" s="65">
        <v>0</v>
      </c>
      <c r="E25" s="65">
        <v>0</v>
      </c>
    </row>
    <row r="26" spans="1:10" x14ac:dyDescent="0.2">
      <c r="A26" s="64">
        <v>1114</v>
      </c>
      <c r="B26" s="60" t="s">
        <v>109</v>
      </c>
      <c r="C26" s="65">
        <v>0</v>
      </c>
      <c r="D26" s="65">
        <v>0</v>
      </c>
      <c r="E26" s="65">
        <v>0</v>
      </c>
    </row>
    <row r="27" spans="1:10" x14ac:dyDescent="0.2">
      <c r="A27" s="64">
        <v>1115</v>
      </c>
      <c r="B27" s="60" t="s">
        <v>110</v>
      </c>
      <c r="C27" s="65">
        <v>0</v>
      </c>
      <c r="D27" s="65">
        <v>0</v>
      </c>
      <c r="E27" s="65">
        <v>0</v>
      </c>
    </row>
    <row r="28" spans="1:10" x14ac:dyDescent="0.2">
      <c r="A28" s="64">
        <v>1116</v>
      </c>
      <c r="B28" s="60" t="s">
        <v>469</v>
      </c>
      <c r="C28" s="65">
        <v>0</v>
      </c>
      <c r="D28" s="65">
        <v>0</v>
      </c>
      <c r="E28" s="65">
        <v>0</v>
      </c>
    </row>
    <row r="29" spans="1:10" x14ac:dyDescent="0.2">
      <c r="A29" s="64">
        <v>1119</v>
      </c>
      <c r="B29" s="60" t="s">
        <v>470</v>
      </c>
      <c r="C29" s="65">
        <v>0</v>
      </c>
      <c r="D29" s="65">
        <v>0</v>
      </c>
      <c r="E29" s="65">
        <v>0</v>
      </c>
    </row>
    <row r="30" spans="1:10" x14ac:dyDescent="0.2">
      <c r="A30" s="291">
        <v>1110</v>
      </c>
      <c r="B30" s="292" t="s">
        <v>471</v>
      </c>
      <c r="C30" s="293">
        <v>11487140.98</v>
      </c>
      <c r="D30" s="293">
        <v>13364377.090000002</v>
      </c>
      <c r="E30" s="293">
        <v>-1877236.110000001</v>
      </c>
    </row>
    <row r="32" spans="1:10" x14ac:dyDescent="0.2">
      <c r="D32" s="65"/>
    </row>
    <row r="33" spans="1:6" x14ac:dyDescent="0.2">
      <c r="A33" s="62" t="s">
        <v>472</v>
      </c>
      <c r="B33" s="62"/>
      <c r="C33" s="62"/>
      <c r="D33" s="62"/>
      <c r="E33" s="62"/>
    </row>
    <row r="34" spans="1:6" x14ac:dyDescent="0.2">
      <c r="A34" s="63" t="s">
        <v>105</v>
      </c>
      <c r="B34" s="63" t="s">
        <v>106</v>
      </c>
      <c r="C34" s="63" t="s">
        <v>107</v>
      </c>
      <c r="D34" s="63" t="s">
        <v>473</v>
      </c>
      <c r="E34" s="63" t="s">
        <v>474</v>
      </c>
    </row>
    <row r="35" spans="1:6" x14ac:dyDescent="0.2">
      <c r="A35" s="64">
        <v>1230</v>
      </c>
      <c r="B35" s="60" t="s">
        <v>158</v>
      </c>
      <c r="C35" s="65">
        <v>0</v>
      </c>
    </row>
    <row r="36" spans="1:6" x14ac:dyDescent="0.2">
      <c r="A36" s="64">
        <v>1231</v>
      </c>
      <c r="B36" s="60" t="s">
        <v>159</v>
      </c>
      <c r="C36" s="65">
        <v>0</v>
      </c>
    </row>
    <row r="37" spans="1:6" x14ac:dyDescent="0.2">
      <c r="A37" s="64">
        <v>1232</v>
      </c>
      <c r="B37" s="60" t="s">
        <v>160</v>
      </c>
      <c r="C37" s="65">
        <v>0</v>
      </c>
    </row>
    <row r="38" spans="1:6" x14ac:dyDescent="0.2">
      <c r="A38" s="64">
        <v>1233</v>
      </c>
      <c r="B38" s="60" t="s">
        <v>161</v>
      </c>
      <c r="C38" s="65">
        <v>0</v>
      </c>
    </row>
    <row r="39" spans="1:6" x14ac:dyDescent="0.2">
      <c r="A39" s="64">
        <v>1234</v>
      </c>
      <c r="B39" s="60" t="s">
        <v>162</v>
      </c>
      <c r="C39" s="65">
        <v>0</v>
      </c>
    </row>
    <row r="40" spans="1:6" x14ac:dyDescent="0.2">
      <c r="A40" s="64">
        <v>1235</v>
      </c>
      <c r="B40" s="60" t="s">
        <v>163</v>
      </c>
      <c r="C40" s="65">
        <v>0</v>
      </c>
    </row>
    <row r="41" spans="1:6" x14ac:dyDescent="0.2">
      <c r="A41" s="64">
        <v>1236</v>
      </c>
      <c r="B41" s="60" t="s">
        <v>164</v>
      </c>
      <c r="C41" s="65">
        <v>0</v>
      </c>
    </row>
    <row r="42" spans="1:6" x14ac:dyDescent="0.2">
      <c r="A42" s="64">
        <v>1239</v>
      </c>
      <c r="B42" s="60" t="s">
        <v>165</v>
      </c>
      <c r="C42" s="65">
        <v>0</v>
      </c>
    </row>
    <row r="43" spans="1:6" x14ac:dyDescent="0.2">
      <c r="A43" s="291">
        <v>1240</v>
      </c>
      <c r="B43" s="292" t="s">
        <v>166</v>
      </c>
      <c r="C43" s="293">
        <v>280293.91999999981</v>
      </c>
      <c r="D43" s="292"/>
      <c r="E43" s="293">
        <v>280293.91999999981</v>
      </c>
      <c r="F43" s="65"/>
    </row>
    <row r="44" spans="1:6" x14ac:dyDescent="0.2">
      <c r="A44" s="299">
        <v>1241</v>
      </c>
      <c r="B44" s="300" t="s">
        <v>167</v>
      </c>
      <c r="C44" s="301">
        <v>46343.819999999992</v>
      </c>
      <c r="D44" s="300"/>
      <c r="E44" s="301">
        <v>46343.819999999992</v>
      </c>
      <c r="F44" s="65"/>
    </row>
    <row r="45" spans="1:6" x14ac:dyDescent="0.2">
      <c r="A45" s="299">
        <v>1242</v>
      </c>
      <c r="B45" s="300" t="s">
        <v>168</v>
      </c>
      <c r="C45" s="301">
        <v>0</v>
      </c>
      <c r="D45" s="300"/>
      <c r="E45" s="300">
        <v>0</v>
      </c>
    </row>
    <row r="46" spans="1:6" x14ac:dyDescent="0.2">
      <c r="A46" s="299">
        <v>1243</v>
      </c>
      <c r="B46" s="300" t="s">
        <v>169</v>
      </c>
      <c r="C46" s="301">
        <v>0</v>
      </c>
      <c r="D46" s="300"/>
      <c r="E46" s="300">
        <v>0</v>
      </c>
    </row>
    <row r="47" spans="1:6" x14ac:dyDescent="0.2">
      <c r="A47" s="299">
        <v>1244</v>
      </c>
      <c r="B47" s="300" t="s">
        <v>170</v>
      </c>
      <c r="C47" s="301">
        <v>-887978.79</v>
      </c>
      <c r="D47" s="300"/>
      <c r="E47" s="301">
        <v>-887978.79</v>
      </c>
    </row>
    <row r="48" spans="1:6" x14ac:dyDescent="0.2">
      <c r="A48" s="299">
        <v>1245</v>
      </c>
      <c r="B48" s="300" t="s">
        <v>171</v>
      </c>
      <c r="C48" s="301">
        <v>1121928.8899999999</v>
      </c>
      <c r="D48" s="300"/>
      <c r="E48" s="300">
        <v>1121928.8899999999</v>
      </c>
    </row>
    <row r="49" spans="1:5" x14ac:dyDescent="0.2">
      <c r="A49" s="299">
        <v>1246</v>
      </c>
      <c r="B49" s="300" t="s">
        <v>172</v>
      </c>
      <c r="C49" s="301">
        <v>0</v>
      </c>
      <c r="D49" s="300"/>
      <c r="E49" s="300">
        <v>0</v>
      </c>
    </row>
    <row r="50" spans="1:5" x14ac:dyDescent="0.2">
      <c r="A50" s="64">
        <v>1247</v>
      </c>
      <c r="B50" s="60" t="s">
        <v>173</v>
      </c>
      <c r="C50" s="65">
        <v>0</v>
      </c>
      <c r="E50" s="60">
        <v>0</v>
      </c>
    </row>
    <row r="51" spans="1:5" x14ac:dyDescent="0.2">
      <c r="A51" s="64">
        <v>1248</v>
      </c>
      <c r="B51" s="60" t="s">
        <v>174</v>
      </c>
      <c r="C51" s="65">
        <v>0</v>
      </c>
      <c r="E51" s="60">
        <v>0</v>
      </c>
    </row>
    <row r="52" spans="1:5" x14ac:dyDescent="0.2">
      <c r="A52" s="302">
        <v>1250</v>
      </c>
      <c r="B52" s="303" t="s">
        <v>178</v>
      </c>
      <c r="C52" s="304">
        <v>5950</v>
      </c>
      <c r="D52" s="303"/>
      <c r="E52" s="303">
        <v>5950</v>
      </c>
    </row>
    <row r="53" spans="1:5" x14ac:dyDescent="0.2">
      <c r="A53" s="64">
        <v>1251</v>
      </c>
      <c r="B53" s="60" t="s">
        <v>179</v>
      </c>
      <c r="C53" s="65">
        <v>0</v>
      </c>
      <c r="E53" s="60">
        <v>0</v>
      </c>
    </row>
    <row r="54" spans="1:5" x14ac:dyDescent="0.2">
      <c r="A54" s="64">
        <v>1252</v>
      </c>
      <c r="B54" s="60" t="s">
        <v>180</v>
      </c>
      <c r="C54" s="65">
        <v>0</v>
      </c>
      <c r="E54" s="60">
        <v>0</v>
      </c>
    </row>
    <row r="55" spans="1:5" x14ac:dyDescent="0.2">
      <c r="A55" s="64">
        <v>1253</v>
      </c>
      <c r="B55" s="60" t="s">
        <v>181</v>
      </c>
      <c r="C55" s="65">
        <v>0</v>
      </c>
      <c r="E55" s="60">
        <v>0</v>
      </c>
    </row>
    <row r="56" spans="1:5" x14ac:dyDescent="0.2">
      <c r="A56" s="64">
        <v>1254</v>
      </c>
      <c r="B56" s="60" t="s">
        <v>182</v>
      </c>
      <c r="C56" s="65">
        <v>5950</v>
      </c>
      <c r="E56" s="60">
        <v>5950</v>
      </c>
    </row>
    <row r="57" spans="1:5" x14ac:dyDescent="0.2">
      <c r="A57" s="64">
        <v>1259</v>
      </c>
      <c r="B57" s="60" t="s">
        <v>183</v>
      </c>
      <c r="C57" s="65">
        <v>0</v>
      </c>
      <c r="E57" s="60">
        <v>0</v>
      </c>
    </row>
    <row r="59" spans="1:5" x14ac:dyDescent="0.2">
      <c r="A59" s="62" t="s">
        <v>475</v>
      </c>
      <c r="B59" s="62"/>
      <c r="C59" s="62"/>
      <c r="D59" s="62"/>
    </row>
    <row r="60" spans="1:5" x14ac:dyDescent="0.2">
      <c r="A60" s="63" t="s">
        <v>105</v>
      </c>
      <c r="B60" s="63" t="s">
        <v>106</v>
      </c>
      <c r="C60" s="70" t="s">
        <v>476</v>
      </c>
      <c r="D60" s="70" t="s">
        <v>464</v>
      </c>
    </row>
    <row r="61" spans="1:5" x14ac:dyDescent="0.2">
      <c r="A61" s="291">
        <v>5500</v>
      </c>
      <c r="B61" s="292" t="s">
        <v>407</v>
      </c>
      <c r="C61" s="293">
        <v>44063971.739999995</v>
      </c>
      <c r="D61" s="293">
        <v>47729164.589999996</v>
      </c>
    </row>
    <row r="62" spans="1:5" x14ac:dyDescent="0.2">
      <c r="A62" s="291">
        <v>5510</v>
      </c>
      <c r="B62" s="292" t="s">
        <v>408</v>
      </c>
      <c r="C62" s="293">
        <v>44063971.739999995</v>
      </c>
      <c r="D62" s="293">
        <v>47729164.589999996</v>
      </c>
    </row>
    <row r="63" spans="1:5" x14ac:dyDescent="0.2">
      <c r="A63" s="64">
        <v>5511</v>
      </c>
      <c r="B63" s="60" t="s">
        <v>409</v>
      </c>
      <c r="C63" s="65">
        <v>0</v>
      </c>
      <c r="D63" s="65">
        <v>0</v>
      </c>
    </row>
    <row r="64" spans="1:5" x14ac:dyDescent="0.2">
      <c r="A64" s="64">
        <v>5512</v>
      </c>
      <c r="B64" s="60" t="s">
        <v>410</v>
      </c>
      <c r="C64" s="65">
        <v>0</v>
      </c>
      <c r="D64" s="65">
        <v>0</v>
      </c>
    </row>
    <row r="65" spans="1:4" x14ac:dyDescent="0.2">
      <c r="A65" s="64">
        <v>5513</v>
      </c>
      <c r="B65" s="60" t="s">
        <v>411</v>
      </c>
      <c r="C65" s="65">
        <v>50861.67</v>
      </c>
      <c r="D65" s="65">
        <v>50861.67</v>
      </c>
    </row>
    <row r="66" spans="1:4" x14ac:dyDescent="0.2">
      <c r="A66" s="64">
        <v>5514</v>
      </c>
      <c r="B66" s="60" t="s">
        <v>412</v>
      </c>
      <c r="C66" s="65">
        <v>0</v>
      </c>
      <c r="D66" s="65">
        <v>0</v>
      </c>
    </row>
    <row r="67" spans="1:4" x14ac:dyDescent="0.2">
      <c r="A67" s="64">
        <v>5515</v>
      </c>
      <c r="B67" s="60" t="s">
        <v>413</v>
      </c>
      <c r="C67" s="65">
        <v>44012873.909999996</v>
      </c>
      <c r="D67" s="65">
        <v>47678066.759999998</v>
      </c>
    </row>
    <row r="68" spans="1:4" x14ac:dyDescent="0.2">
      <c r="A68" s="64">
        <v>5516</v>
      </c>
      <c r="B68" s="60" t="s">
        <v>414</v>
      </c>
      <c r="C68" s="65">
        <v>0</v>
      </c>
      <c r="D68" s="65">
        <v>0</v>
      </c>
    </row>
    <row r="69" spans="1:4" x14ac:dyDescent="0.2">
      <c r="A69" s="64">
        <v>5517</v>
      </c>
      <c r="B69" s="60" t="s">
        <v>415</v>
      </c>
      <c r="C69" s="65">
        <v>236.16</v>
      </c>
      <c r="D69" s="65">
        <v>236.16</v>
      </c>
    </row>
    <row r="70" spans="1:4" x14ac:dyDescent="0.2">
      <c r="A70" s="64">
        <v>5518</v>
      </c>
      <c r="B70" s="60" t="s">
        <v>416</v>
      </c>
      <c r="C70" s="65">
        <v>0</v>
      </c>
      <c r="D70" s="65">
        <v>0</v>
      </c>
    </row>
    <row r="71" spans="1:4" x14ac:dyDescent="0.2">
      <c r="A71" s="64">
        <v>5520</v>
      </c>
      <c r="B71" s="60" t="s">
        <v>417</v>
      </c>
      <c r="C71" s="65">
        <v>0</v>
      </c>
      <c r="D71" s="65">
        <v>0</v>
      </c>
    </row>
    <row r="72" spans="1:4" x14ac:dyDescent="0.2">
      <c r="A72" s="64">
        <v>5521</v>
      </c>
      <c r="B72" s="60" t="s">
        <v>418</v>
      </c>
      <c r="C72" s="65">
        <v>0</v>
      </c>
      <c r="D72" s="65">
        <v>0</v>
      </c>
    </row>
    <row r="73" spans="1:4" x14ac:dyDescent="0.2">
      <c r="A73" s="64">
        <v>5522</v>
      </c>
      <c r="B73" s="60" t="s">
        <v>419</v>
      </c>
      <c r="C73" s="65">
        <v>0</v>
      </c>
      <c r="D73" s="65">
        <v>0</v>
      </c>
    </row>
    <row r="74" spans="1:4" x14ac:dyDescent="0.2">
      <c r="A74" s="64">
        <v>5530</v>
      </c>
      <c r="B74" s="60" t="s">
        <v>420</v>
      </c>
      <c r="C74" s="65">
        <v>0</v>
      </c>
      <c r="D74" s="65">
        <v>0</v>
      </c>
    </row>
    <row r="75" spans="1:4" x14ac:dyDescent="0.2">
      <c r="A75" s="64">
        <v>5531</v>
      </c>
      <c r="B75" s="60" t="s">
        <v>421</v>
      </c>
      <c r="C75" s="65">
        <v>0</v>
      </c>
      <c r="D75" s="65">
        <v>0</v>
      </c>
    </row>
    <row r="76" spans="1:4" x14ac:dyDescent="0.2">
      <c r="A76" s="64">
        <v>5532</v>
      </c>
      <c r="B76" s="60" t="s">
        <v>422</v>
      </c>
      <c r="C76" s="65">
        <v>0</v>
      </c>
      <c r="D76" s="65">
        <v>0</v>
      </c>
    </row>
    <row r="77" spans="1:4" x14ac:dyDescent="0.2">
      <c r="A77" s="64">
        <v>5533</v>
      </c>
      <c r="B77" s="60" t="s">
        <v>423</v>
      </c>
      <c r="C77" s="65">
        <v>0</v>
      </c>
      <c r="D77" s="65">
        <v>0</v>
      </c>
    </row>
    <row r="78" spans="1:4" x14ac:dyDescent="0.2">
      <c r="A78" s="64">
        <v>5534</v>
      </c>
      <c r="B78" s="60" t="s">
        <v>424</v>
      </c>
      <c r="C78" s="65">
        <v>0</v>
      </c>
      <c r="D78" s="65">
        <v>0</v>
      </c>
    </row>
    <row r="79" spans="1:4" x14ac:dyDescent="0.2">
      <c r="A79" s="64">
        <v>5535</v>
      </c>
      <c r="B79" s="60" t="s">
        <v>425</v>
      </c>
      <c r="C79" s="65">
        <v>0</v>
      </c>
      <c r="D79" s="65">
        <v>0</v>
      </c>
    </row>
    <row r="80" spans="1:4" x14ac:dyDescent="0.2">
      <c r="A80" s="64">
        <v>5540</v>
      </c>
      <c r="B80" s="60" t="s">
        <v>426</v>
      </c>
      <c r="C80" s="65">
        <v>0</v>
      </c>
      <c r="D80" s="65">
        <v>0</v>
      </c>
    </row>
    <row r="81" spans="1:4" x14ac:dyDescent="0.2">
      <c r="A81" s="64">
        <v>5541</v>
      </c>
      <c r="B81" s="60" t="s">
        <v>426</v>
      </c>
      <c r="C81" s="65">
        <v>0</v>
      </c>
      <c r="D81" s="65">
        <v>0</v>
      </c>
    </row>
    <row r="82" spans="1:4" x14ac:dyDescent="0.2">
      <c r="A82" s="64">
        <v>5550</v>
      </c>
      <c r="B82" s="60" t="s">
        <v>427</v>
      </c>
      <c r="C82" s="65">
        <v>0</v>
      </c>
      <c r="D82" s="65">
        <v>0</v>
      </c>
    </row>
    <row r="83" spans="1:4" x14ac:dyDescent="0.2">
      <c r="A83" s="64">
        <v>5551</v>
      </c>
      <c r="B83" s="60" t="s">
        <v>427</v>
      </c>
      <c r="C83" s="65">
        <v>0</v>
      </c>
      <c r="D83" s="65">
        <v>0</v>
      </c>
    </row>
    <row r="84" spans="1:4" x14ac:dyDescent="0.2">
      <c r="A84" s="64">
        <v>5590</v>
      </c>
      <c r="B84" s="60" t="s">
        <v>428</v>
      </c>
      <c r="C84" s="65">
        <v>0</v>
      </c>
      <c r="D84" s="65">
        <v>0</v>
      </c>
    </row>
    <row r="85" spans="1:4" x14ac:dyDescent="0.2">
      <c r="A85" s="64">
        <v>5591</v>
      </c>
      <c r="B85" s="60" t="s">
        <v>429</v>
      </c>
      <c r="C85" s="65">
        <v>0</v>
      </c>
      <c r="D85" s="65">
        <v>0</v>
      </c>
    </row>
    <row r="86" spans="1:4" x14ac:dyDescent="0.2">
      <c r="A86" s="64">
        <v>5592</v>
      </c>
      <c r="B86" s="60" t="s">
        <v>430</v>
      </c>
      <c r="C86" s="65">
        <v>0</v>
      </c>
      <c r="D86" s="65">
        <v>0</v>
      </c>
    </row>
    <row r="87" spans="1:4" x14ac:dyDescent="0.2">
      <c r="A87" s="64">
        <v>5593</v>
      </c>
      <c r="B87" s="60" t="s">
        <v>431</v>
      </c>
      <c r="C87" s="65">
        <v>0</v>
      </c>
      <c r="D87" s="65">
        <v>0</v>
      </c>
    </row>
    <row r="88" spans="1:4" x14ac:dyDescent="0.2">
      <c r="A88" s="64">
        <v>5594</v>
      </c>
      <c r="B88" s="60" t="s">
        <v>477</v>
      </c>
      <c r="C88" s="65">
        <v>0</v>
      </c>
      <c r="D88" s="65">
        <v>0</v>
      </c>
    </row>
    <row r="89" spans="1:4" x14ac:dyDescent="0.2">
      <c r="A89" s="64">
        <v>5595</v>
      </c>
      <c r="B89" s="60" t="s">
        <v>433</v>
      </c>
      <c r="C89" s="65">
        <v>0</v>
      </c>
      <c r="D89" s="65">
        <v>0</v>
      </c>
    </row>
    <row r="90" spans="1:4" x14ac:dyDescent="0.2">
      <c r="A90" s="64">
        <v>5596</v>
      </c>
      <c r="B90" s="60" t="s">
        <v>321</v>
      </c>
      <c r="C90" s="65">
        <v>0</v>
      </c>
      <c r="D90" s="65">
        <v>0</v>
      </c>
    </row>
    <row r="91" spans="1:4" x14ac:dyDescent="0.2">
      <c r="A91" s="64">
        <v>5597</v>
      </c>
      <c r="B91" s="60" t="s">
        <v>434</v>
      </c>
      <c r="C91" s="65">
        <v>0</v>
      </c>
      <c r="D91" s="65">
        <v>0</v>
      </c>
    </row>
    <row r="92" spans="1:4" x14ac:dyDescent="0.2">
      <c r="A92" s="64">
        <v>5599</v>
      </c>
      <c r="B92" s="60" t="s">
        <v>436</v>
      </c>
      <c r="C92" s="65">
        <v>0</v>
      </c>
      <c r="D92" s="65">
        <v>0</v>
      </c>
    </row>
    <row r="93" spans="1:4" x14ac:dyDescent="0.2">
      <c r="A93" s="67">
        <v>5600</v>
      </c>
      <c r="B93" s="68" t="s">
        <v>437</v>
      </c>
      <c r="C93" s="65">
        <v>0</v>
      </c>
      <c r="D93" s="65">
        <v>0</v>
      </c>
    </row>
    <row r="94" spans="1:4" x14ac:dyDescent="0.2">
      <c r="A94" s="64">
        <v>5610</v>
      </c>
      <c r="B94" s="60" t="s">
        <v>438</v>
      </c>
      <c r="C94" s="65">
        <v>0</v>
      </c>
      <c r="D94" s="65">
        <v>0</v>
      </c>
    </row>
    <row r="95" spans="1:4" x14ac:dyDescent="0.2">
      <c r="A95" s="64">
        <v>5611</v>
      </c>
      <c r="B95" s="60" t="s">
        <v>439</v>
      </c>
      <c r="C95" s="65">
        <v>0</v>
      </c>
      <c r="D95" s="65">
        <v>0</v>
      </c>
    </row>
  </sheetData>
  <mergeCells count="3">
    <mergeCell ref="A1:C1"/>
    <mergeCell ref="A2:C2"/>
    <mergeCell ref="A3:C3"/>
  </mergeCells>
  <dataValidations count="3">
    <dataValidation allowBlank="1" showInputMessage="1" showErrorMessage="1" prompt="Importe del trimestre anterior." sqref="C60"/>
    <dataValidation allowBlank="1" showInputMessage="1" showErrorMessage="1" prompt="Saldo al 31 de diciembre del año anterior que se presenta" sqref="D7"/>
    <dataValidation allowBlank="1" showInputMessage="1" showErrorMessage="1" prompt="Importe final del periodo que corresponde la información financiera trimestral que se presenta." sqref="C7 C34 D60"/>
  </dataValidations>
  <pageMargins left="0.7" right="0.7" top="0.75" bottom="0.75" header="0.3" footer="0.3"/>
  <pageSetup paperSize="9" scale="65" fitToHeight="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Normal="100" zoomScaleSheetLayoutView="100" workbookViewId="0">
      <selection sqref="A1:C1"/>
    </sheetView>
  </sheetViews>
  <sheetFormatPr baseColWidth="10" defaultRowHeight="11.25" x14ac:dyDescent="0.2"/>
  <cols>
    <col min="1" max="1" width="3.28515625" style="75" customWidth="1"/>
    <col min="2" max="2" width="63.140625" style="75" customWidth="1"/>
    <col min="3" max="3" width="17.7109375" style="75" customWidth="1"/>
    <col min="4" max="16384" width="11.42578125" style="75"/>
  </cols>
  <sheetData>
    <row r="1" spans="1:3" s="71" customFormat="1" x14ac:dyDescent="0.25">
      <c r="A1" s="831" t="s">
        <v>1899</v>
      </c>
      <c r="B1" s="832"/>
      <c r="C1" s="833"/>
    </row>
    <row r="2" spans="1:3" s="71" customFormat="1" x14ac:dyDescent="0.25">
      <c r="A2" s="834" t="s">
        <v>478</v>
      </c>
      <c r="B2" s="835"/>
      <c r="C2" s="836"/>
    </row>
    <row r="3" spans="1:3" s="71" customFormat="1" x14ac:dyDescent="0.25">
      <c r="A3" s="834" t="s">
        <v>1900</v>
      </c>
      <c r="B3" s="835"/>
      <c r="C3" s="836"/>
    </row>
    <row r="4" spans="1:3" s="72" customFormat="1" x14ac:dyDescent="0.2">
      <c r="A4" s="837" t="s">
        <v>479</v>
      </c>
      <c r="B4" s="838"/>
      <c r="C4" s="839"/>
    </row>
    <row r="5" spans="1:3" x14ac:dyDescent="0.2">
      <c r="A5" s="73" t="s">
        <v>480</v>
      </c>
      <c r="B5" s="73"/>
      <c r="C5" s="74">
        <v>89477192.060000002</v>
      </c>
    </row>
    <row r="6" spans="1:3" x14ac:dyDescent="0.2">
      <c r="B6" s="76"/>
      <c r="C6" s="77"/>
    </row>
    <row r="7" spans="1:3" x14ac:dyDescent="0.2">
      <c r="A7" s="78" t="s">
        <v>481</v>
      </c>
      <c r="B7" s="78"/>
      <c r="C7" s="79">
        <f>SUM(C8:C13)</f>
        <v>0</v>
      </c>
    </row>
    <row r="8" spans="1:3" x14ac:dyDescent="0.2">
      <c r="A8" s="80" t="s">
        <v>482</v>
      </c>
      <c r="B8" s="81" t="s">
        <v>306</v>
      </c>
      <c r="C8" s="82">
        <v>0</v>
      </c>
    </row>
    <row r="9" spans="1:3" x14ac:dyDescent="0.2">
      <c r="A9" s="83" t="s">
        <v>483</v>
      </c>
      <c r="B9" s="84" t="s">
        <v>484</v>
      </c>
      <c r="C9" s="82">
        <v>0</v>
      </c>
    </row>
    <row r="10" spans="1:3" x14ac:dyDescent="0.2">
      <c r="A10" s="83" t="s">
        <v>485</v>
      </c>
      <c r="B10" s="84" t="s">
        <v>315</v>
      </c>
      <c r="C10" s="82">
        <v>0</v>
      </c>
    </row>
    <row r="11" spans="1:3" x14ac:dyDescent="0.2">
      <c r="A11" s="83" t="s">
        <v>486</v>
      </c>
      <c r="B11" s="84" t="s">
        <v>316</v>
      </c>
      <c r="C11" s="82">
        <v>0</v>
      </c>
    </row>
    <row r="12" spans="1:3" x14ac:dyDescent="0.2">
      <c r="A12" s="83" t="s">
        <v>487</v>
      </c>
      <c r="B12" s="84" t="s">
        <v>317</v>
      </c>
      <c r="C12" s="82">
        <v>0</v>
      </c>
    </row>
    <row r="13" spans="1:3" x14ac:dyDescent="0.2">
      <c r="A13" s="85" t="s">
        <v>488</v>
      </c>
      <c r="B13" s="86" t="s">
        <v>489</v>
      </c>
      <c r="C13" s="82">
        <v>0</v>
      </c>
    </row>
    <row r="14" spans="1:3" x14ac:dyDescent="0.2">
      <c r="B14" s="87"/>
      <c r="C14" s="88"/>
    </row>
    <row r="15" spans="1:3" x14ac:dyDescent="0.2">
      <c r="A15" s="78" t="s">
        <v>490</v>
      </c>
      <c r="B15" s="76"/>
      <c r="C15" s="79">
        <f>SUM(C16:C18)</f>
        <v>0</v>
      </c>
    </row>
    <row r="16" spans="1:3" x14ac:dyDescent="0.2">
      <c r="A16" s="89">
        <v>3.1</v>
      </c>
      <c r="B16" s="84" t="s">
        <v>491</v>
      </c>
      <c r="C16" s="82">
        <v>0</v>
      </c>
    </row>
    <row r="17" spans="1:3" x14ac:dyDescent="0.2">
      <c r="A17" s="90">
        <v>3.2</v>
      </c>
      <c r="B17" s="84" t="s">
        <v>492</v>
      </c>
      <c r="C17" s="82">
        <v>0</v>
      </c>
    </row>
    <row r="18" spans="1:3" x14ac:dyDescent="0.2">
      <c r="A18" s="90">
        <v>3.3</v>
      </c>
      <c r="B18" s="86" t="s">
        <v>493</v>
      </c>
      <c r="C18" s="91">
        <v>0</v>
      </c>
    </row>
    <row r="19" spans="1:3" x14ac:dyDescent="0.2">
      <c r="B19" s="92"/>
      <c r="C19" s="93"/>
    </row>
    <row r="20" spans="1:3" x14ac:dyDescent="0.2">
      <c r="A20" s="94" t="s">
        <v>494</v>
      </c>
      <c r="B20" s="94"/>
      <c r="C20" s="74">
        <f>C5+C7-C15</f>
        <v>89477192.060000002</v>
      </c>
    </row>
  </sheetData>
  <mergeCells count="4">
    <mergeCell ref="A1:C1"/>
    <mergeCell ref="A2:C2"/>
    <mergeCell ref="A3:C3"/>
    <mergeCell ref="A4:C4"/>
  </mergeCells>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view="pageBreakPreview" zoomScaleNormal="100" zoomScaleSheetLayoutView="100" workbookViewId="0">
      <selection sqref="A1:C1"/>
    </sheetView>
  </sheetViews>
  <sheetFormatPr baseColWidth="10" defaultRowHeight="11.25" x14ac:dyDescent="0.2"/>
  <cols>
    <col min="1" max="1" width="3.7109375" style="75" customWidth="1"/>
    <col min="2" max="2" width="62.140625" style="75" customWidth="1"/>
    <col min="3" max="3" width="17.7109375" style="75" customWidth="1"/>
    <col min="4" max="16384" width="11.42578125" style="75"/>
  </cols>
  <sheetData>
    <row r="1" spans="1:3" s="95" customFormat="1" ht="18.95" customHeight="1" x14ac:dyDescent="0.25">
      <c r="A1" s="840" t="s">
        <v>1899</v>
      </c>
      <c r="B1" s="841"/>
      <c r="C1" s="842"/>
    </row>
    <row r="2" spans="1:3" s="95" customFormat="1" ht="18.95" customHeight="1" x14ac:dyDescent="0.25">
      <c r="A2" s="843" t="s">
        <v>495</v>
      </c>
      <c r="B2" s="844"/>
      <c r="C2" s="845"/>
    </row>
    <row r="3" spans="1:3" s="95" customFormat="1" ht="18.95" customHeight="1" x14ac:dyDescent="0.25">
      <c r="A3" s="843" t="s">
        <v>582</v>
      </c>
      <c r="B3" s="844"/>
      <c r="C3" s="845"/>
    </row>
    <row r="4" spans="1:3" x14ac:dyDescent="0.2">
      <c r="A4" s="837" t="s">
        <v>479</v>
      </c>
      <c r="B4" s="838"/>
      <c r="C4" s="839"/>
    </row>
    <row r="5" spans="1:3" x14ac:dyDescent="0.2">
      <c r="A5" s="96" t="s">
        <v>496</v>
      </c>
      <c r="B5" s="73"/>
      <c r="C5" s="97">
        <v>94029478.060000002</v>
      </c>
    </row>
    <row r="6" spans="1:3" x14ac:dyDescent="0.2">
      <c r="A6" s="98"/>
      <c r="B6" s="76"/>
      <c r="C6" s="99"/>
    </row>
    <row r="7" spans="1:3" x14ac:dyDescent="0.2">
      <c r="A7" s="78" t="s">
        <v>497</v>
      </c>
      <c r="B7" s="100"/>
      <c r="C7" s="79">
        <f>SUM(C8:C28)</f>
        <v>1174222.71</v>
      </c>
    </row>
    <row r="8" spans="1:3" x14ac:dyDescent="0.2">
      <c r="A8" s="101">
        <v>2.1</v>
      </c>
      <c r="B8" s="102" t="s">
        <v>338</v>
      </c>
      <c r="C8" s="103">
        <v>0</v>
      </c>
    </row>
    <row r="9" spans="1:3" x14ac:dyDescent="0.2">
      <c r="A9" s="101">
        <v>2.2000000000000002</v>
      </c>
      <c r="B9" s="102" t="s">
        <v>335</v>
      </c>
      <c r="C9" s="103">
        <v>0</v>
      </c>
    </row>
    <row r="10" spans="1:3" x14ac:dyDescent="0.2">
      <c r="A10" s="104">
        <v>2.2999999999999998</v>
      </c>
      <c r="B10" s="105" t="s">
        <v>167</v>
      </c>
      <c r="C10" s="103">
        <v>46343.82</v>
      </c>
    </row>
    <row r="11" spans="1:3" x14ac:dyDescent="0.2">
      <c r="A11" s="104">
        <v>2.4</v>
      </c>
      <c r="B11" s="105" t="s">
        <v>168</v>
      </c>
      <c r="C11" s="103">
        <v>0</v>
      </c>
    </row>
    <row r="12" spans="1:3" x14ac:dyDescent="0.2">
      <c r="A12" s="104">
        <v>2.5</v>
      </c>
      <c r="B12" s="105" t="s">
        <v>169</v>
      </c>
      <c r="C12" s="103">
        <v>0</v>
      </c>
    </row>
    <row r="13" spans="1:3" x14ac:dyDescent="0.2">
      <c r="A13" s="104">
        <v>2.6</v>
      </c>
      <c r="B13" s="105" t="s">
        <v>170</v>
      </c>
      <c r="C13" s="103">
        <v>0</v>
      </c>
    </row>
    <row r="14" spans="1:3" x14ac:dyDescent="0.2">
      <c r="A14" s="104">
        <v>2.7</v>
      </c>
      <c r="B14" s="105" t="s">
        <v>171</v>
      </c>
      <c r="C14" s="103">
        <v>1121928.8899999999</v>
      </c>
    </row>
    <row r="15" spans="1:3" x14ac:dyDescent="0.2">
      <c r="A15" s="104">
        <v>2.8</v>
      </c>
      <c r="B15" s="105" t="s">
        <v>172</v>
      </c>
      <c r="C15" s="103">
        <v>0</v>
      </c>
    </row>
    <row r="16" spans="1:3" x14ac:dyDescent="0.2">
      <c r="A16" s="104">
        <v>2.9</v>
      </c>
      <c r="B16" s="105" t="s">
        <v>174</v>
      </c>
      <c r="C16" s="103">
        <v>0</v>
      </c>
    </row>
    <row r="17" spans="1:3" x14ac:dyDescent="0.2">
      <c r="A17" s="104" t="s">
        <v>498</v>
      </c>
      <c r="B17" s="105" t="s">
        <v>499</v>
      </c>
      <c r="C17" s="103">
        <v>0</v>
      </c>
    </row>
    <row r="18" spans="1:3" x14ac:dyDescent="0.2">
      <c r="A18" s="104" t="s">
        <v>500</v>
      </c>
      <c r="B18" s="105" t="s">
        <v>178</v>
      </c>
      <c r="C18" s="103">
        <v>5950</v>
      </c>
    </row>
    <row r="19" spans="1:3" x14ac:dyDescent="0.2">
      <c r="A19" s="104" t="s">
        <v>501</v>
      </c>
      <c r="B19" s="105" t="s">
        <v>502</v>
      </c>
      <c r="C19" s="103">
        <v>0</v>
      </c>
    </row>
    <row r="20" spans="1:3" x14ac:dyDescent="0.2">
      <c r="A20" s="104" t="s">
        <v>503</v>
      </c>
      <c r="B20" s="105" t="s">
        <v>504</v>
      </c>
      <c r="C20" s="103">
        <v>0</v>
      </c>
    </row>
    <row r="21" spans="1:3" x14ac:dyDescent="0.2">
      <c r="A21" s="104" t="s">
        <v>505</v>
      </c>
      <c r="B21" s="105" t="s">
        <v>506</v>
      </c>
      <c r="C21" s="103">
        <v>0</v>
      </c>
    </row>
    <row r="22" spans="1:3" x14ac:dyDescent="0.2">
      <c r="A22" s="104" t="s">
        <v>507</v>
      </c>
      <c r="B22" s="105" t="s">
        <v>508</v>
      </c>
      <c r="C22" s="103">
        <v>0</v>
      </c>
    </row>
    <row r="23" spans="1:3" x14ac:dyDescent="0.2">
      <c r="A23" s="104" t="s">
        <v>509</v>
      </c>
      <c r="B23" s="105" t="s">
        <v>510</v>
      </c>
      <c r="C23" s="103">
        <v>0</v>
      </c>
    </row>
    <row r="24" spans="1:3" x14ac:dyDescent="0.2">
      <c r="A24" s="104" t="s">
        <v>511</v>
      </c>
      <c r="B24" s="105" t="s">
        <v>512</v>
      </c>
      <c r="C24" s="103">
        <v>0</v>
      </c>
    </row>
    <row r="25" spans="1:3" x14ac:dyDescent="0.2">
      <c r="A25" s="104" t="s">
        <v>513</v>
      </c>
      <c r="B25" s="105" t="s">
        <v>514</v>
      </c>
      <c r="C25" s="103">
        <v>0</v>
      </c>
    </row>
    <row r="26" spans="1:3" x14ac:dyDescent="0.2">
      <c r="A26" s="104" t="s">
        <v>515</v>
      </c>
      <c r="B26" s="105" t="s">
        <v>516</v>
      </c>
      <c r="C26" s="103">
        <v>0</v>
      </c>
    </row>
    <row r="27" spans="1:3" x14ac:dyDescent="0.2">
      <c r="A27" s="104" t="s">
        <v>517</v>
      </c>
      <c r="B27" s="105" t="s">
        <v>518</v>
      </c>
      <c r="C27" s="103">
        <v>0</v>
      </c>
    </row>
    <row r="28" spans="1:3" x14ac:dyDescent="0.2">
      <c r="A28" s="104" t="s">
        <v>519</v>
      </c>
      <c r="B28" s="102" t="s">
        <v>520</v>
      </c>
      <c r="C28" s="103">
        <v>0</v>
      </c>
    </row>
    <row r="29" spans="1:3" x14ac:dyDescent="0.2">
      <c r="A29" s="106"/>
      <c r="B29" s="107"/>
      <c r="C29" s="108"/>
    </row>
    <row r="30" spans="1:3" x14ac:dyDescent="0.2">
      <c r="A30" s="109" t="s">
        <v>521</v>
      </c>
      <c r="B30" s="110"/>
      <c r="C30" s="111">
        <f>SUM(C31:C37)</f>
        <v>3842788.8</v>
      </c>
    </row>
    <row r="31" spans="1:3" x14ac:dyDescent="0.2">
      <c r="A31" s="104" t="s">
        <v>522</v>
      </c>
      <c r="B31" s="105" t="s">
        <v>408</v>
      </c>
      <c r="C31" s="103">
        <v>3842788.8</v>
      </c>
    </row>
    <row r="32" spans="1:3" x14ac:dyDescent="0.2">
      <c r="A32" s="104" t="s">
        <v>523</v>
      </c>
      <c r="B32" s="105" t="s">
        <v>417</v>
      </c>
      <c r="C32" s="103">
        <v>0</v>
      </c>
    </row>
    <row r="33" spans="1:3" x14ac:dyDescent="0.2">
      <c r="A33" s="104" t="s">
        <v>524</v>
      </c>
      <c r="B33" s="105" t="s">
        <v>420</v>
      </c>
      <c r="C33" s="103">
        <v>0</v>
      </c>
    </row>
    <row r="34" spans="1:3" x14ac:dyDescent="0.2">
      <c r="A34" s="104" t="s">
        <v>525</v>
      </c>
      <c r="B34" s="105" t="s">
        <v>526</v>
      </c>
      <c r="C34" s="103">
        <v>0</v>
      </c>
    </row>
    <row r="35" spans="1:3" x14ac:dyDescent="0.2">
      <c r="A35" s="104" t="s">
        <v>527</v>
      </c>
      <c r="B35" s="105" t="s">
        <v>528</v>
      </c>
      <c r="C35" s="103">
        <v>0</v>
      </c>
    </row>
    <row r="36" spans="1:3" x14ac:dyDescent="0.2">
      <c r="A36" s="104" t="s">
        <v>529</v>
      </c>
      <c r="B36" s="105" t="s">
        <v>428</v>
      </c>
      <c r="C36" s="103">
        <v>0</v>
      </c>
    </row>
    <row r="37" spans="1:3" x14ac:dyDescent="0.2">
      <c r="A37" s="104" t="s">
        <v>530</v>
      </c>
      <c r="B37" s="102" t="s">
        <v>531</v>
      </c>
      <c r="C37" s="112">
        <v>0</v>
      </c>
    </row>
    <row r="38" spans="1:3" x14ac:dyDescent="0.2">
      <c r="A38" s="98"/>
      <c r="B38" s="113"/>
      <c r="C38" s="114"/>
    </row>
    <row r="39" spans="1:3" x14ac:dyDescent="0.2">
      <c r="A39" s="115" t="s">
        <v>532</v>
      </c>
      <c r="B39" s="73"/>
      <c r="C39" s="74">
        <f>C5-C7+C30</f>
        <v>96698044.150000006</v>
      </c>
    </row>
  </sheetData>
  <mergeCells count="4">
    <mergeCell ref="A1:C1"/>
    <mergeCell ref="A2:C2"/>
    <mergeCell ref="A3:C3"/>
    <mergeCell ref="A4:C4"/>
  </mergeCells>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60" customWidth="1"/>
    <col min="2" max="2" width="68.5703125" style="60" bestFit="1" customWidth="1"/>
    <col min="3" max="3" width="17.42578125" style="60" bestFit="1" customWidth="1"/>
    <col min="4" max="5" width="23.7109375" style="60" bestFit="1" customWidth="1"/>
    <col min="6" max="6" width="19.28515625" style="60" customWidth="1"/>
    <col min="7" max="7" width="20.5703125" style="60" customWidth="1"/>
    <col min="8" max="10" width="20.28515625" style="60" customWidth="1"/>
    <col min="11" max="16384" width="9.140625" style="60"/>
  </cols>
  <sheetData>
    <row r="1" spans="1:10" ht="18.95" customHeight="1" x14ac:dyDescent="0.2">
      <c r="A1" s="830" t="s">
        <v>1858</v>
      </c>
      <c r="B1" s="847"/>
      <c r="C1" s="847"/>
      <c r="D1" s="847"/>
      <c r="E1" s="847"/>
      <c r="F1" s="847"/>
      <c r="G1" s="58" t="s">
        <v>98</v>
      </c>
      <c r="H1" s="59">
        <v>2020</v>
      </c>
    </row>
    <row r="2" spans="1:10" ht="18.95" customHeight="1" x14ac:dyDescent="0.2">
      <c r="A2" s="830" t="s">
        <v>533</v>
      </c>
      <c r="B2" s="847"/>
      <c r="C2" s="847"/>
      <c r="D2" s="847"/>
      <c r="E2" s="847"/>
      <c r="F2" s="847"/>
      <c r="G2" s="58" t="s">
        <v>100</v>
      </c>
      <c r="H2" s="59" t="s">
        <v>441</v>
      </c>
    </row>
    <row r="3" spans="1:10" ht="18.95" customHeight="1" x14ac:dyDescent="0.2">
      <c r="A3" s="848" t="s">
        <v>1859</v>
      </c>
      <c r="B3" s="849"/>
      <c r="C3" s="849"/>
      <c r="D3" s="849"/>
      <c r="E3" s="849"/>
      <c r="F3" s="849"/>
      <c r="G3" s="58" t="s">
        <v>102</v>
      </c>
      <c r="H3" s="59">
        <v>2</v>
      </c>
    </row>
    <row r="4" spans="1:10" x14ac:dyDescent="0.2">
      <c r="A4" s="61" t="s">
        <v>103</v>
      </c>
      <c r="B4" s="62"/>
      <c r="C4" s="62"/>
      <c r="D4" s="62"/>
      <c r="E4" s="62"/>
      <c r="F4" s="62"/>
      <c r="G4" s="62"/>
      <c r="H4" s="62"/>
    </row>
    <row r="7" spans="1:10" x14ac:dyDescent="0.2">
      <c r="A7" s="63" t="s">
        <v>105</v>
      </c>
      <c r="B7" s="63" t="s">
        <v>534</v>
      </c>
      <c r="C7" s="63" t="s">
        <v>465</v>
      </c>
      <c r="D7" s="63" t="s">
        <v>535</v>
      </c>
      <c r="E7" s="63" t="s">
        <v>536</v>
      </c>
      <c r="F7" s="63" t="s">
        <v>464</v>
      </c>
      <c r="G7" s="63" t="s">
        <v>537</v>
      </c>
      <c r="H7" s="63" t="s">
        <v>538</v>
      </c>
      <c r="I7" s="63" t="s">
        <v>539</v>
      </c>
      <c r="J7" s="63" t="s">
        <v>540</v>
      </c>
    </row>
    <row r="8" spans="1:10" s="68" customFormat="1" x14ac:dyDescent="0.2">
      <c r="A8" s="67">
        <v>7000</v>
      </c>
      <c r="B8" s="68" t="s">
        <v>541</v>
      </c>
    </row>
    <row r="9" spans="1:10" x14ac:dyDescent="0.2">
      <c r="A9" s="60">
        <v>7110</v>
      </c>
      <c r="B9" s="60" t="s">
        <v>537</v>
      </c>
      <c r="C9" s="65">
        <v>0</v>
      </c>
      <c r="D9" s="65">
        <v>0</v>
      </c>
      <c r="E9" s="65">
        <v>0</v>
      </c>
      <c r="F9" s="65">
        <v>0</v>
      </c>
    </row>
    <row r="10" spans="1:10" x14ac:dyDescent="0.2">
      <c r="A10" s="60">
        <v>7120</v>
      </c>
      <c r="B10" s="60" t="s">
        <v>542</v>
      </c>
      <c r="C10" s="65">
        <v>0</v>
      </c>
      <c r="D10" s="65">
        <v>0</v>
      </c>
      <c r="E10" s="65">
        <v>0</v>
      </c>
      <c r="F10" s="65">
        <v>0</v>
      </c>
    </row>
    <row r="11" spans="1:10" x14ac:dyDescent="0.2">
      <c r="A11" s="60">
        <v>7130</v>
      </c>
      <c r="B11" s="60" t="s">
        <v>543</v>
      </c>
      <c r="C11" s="65">
        <v>0</v>
      </c>
      <c r="D11" s="65">
        <v>0</v>
      </c>
      <c r="E11" s="65">
        <v>0</v>
      </c>
      <c r="F11" s="65">
        <v>0</v>
      </c>
    </row>
    <row r="12" spans="1:10" x14ac:dyDescent="0.2">
      <c r="A12" s="60">
        <v>7140</v>
      </c>
      <c r="B12" s="60" t="s">
        <v>544</v>
      </c>
      <c r="C12" s="65">
        <v>0</v>
      </c>
      <c r="D12" s="65">
        <v>0</v>
      </c>
      <c r="E12" s="65">
        <v>0</v>
      </c>
      <c r="F12" s="65">
        <v>0</v>
      </c>
    </row>
    <row r="13" spans="1:10" x14ac:dyDescent="0.2">
      <c r="A13" s="60">
        <v>7150</v>
      </c>
      <c r="B13" s="60" t="s">
        <v>545</v>
      </c>
      <c r="C13" s="65">
        <v>0</v>
      </c>
      <c r="D13" s="65">
        <v>0</v>
      </c>
      <c r="E13" s="65">
        <v>0</v>
      </c>
      <c r="F13" s="65">
        <v>0</v>
      </c>
    </row>
    <row r="14" spans="1:10" x14ac:dyDescent="0.2">
      <c r="A14" s="60">
        <v>7160</v>
      </c>
      <c r="B14" s="60" t="s">
        <v>546</v>
      </c>
      <c r="C14" s="65">
        <v>0</v>
      </c>
      <c r="D14" s="65">
        <v>0</v>
      </c>
      <c r="E14" s="65">
        <v>0</v>
      </c>
      <c r="F14" s="65">
        <v>0</v>
      </c>
    </row>
    <row r="15" spans="1:10" x14ac:dyDescent="0.2">
      <c r="A15" s="60">
        <v>7210</v>
      </c>
      <c r="B15" s="60" t="s">
        <v>547</v>
      </c>
      <c r="C15" s="65">
        <v>0</v>
      </c>
      <c r="D15" s="65">
        <v>0</v>
      </c>
      <c r="E15" s="65">
        <v>0</v>
      </c>
      <c r="F15" s="65">
        <v>0</v>
      </c>
    </row>
    <row r="16" spans="1:10" x14ac:dyDescent="0.2">
      <c r="A16" s="60">
        <v>7220</v>
      </c>
      <c r="B16" s="60" t="s">
        <v>548</v>
      </c>
      <c r="C16" s="65">
        <v>0</v>
      </c>
      <c r="D16" s="65">
        <v>0</v>
      </c>
      <c r="E16" s="65">
        <v>0</v>
      </c>
      <c r="F16" s="65">
        <v>0</v>
      </c>
    </row>
    <row r="17" spans="1:6" x14ac:dyDescent="0.2">
      <c r="A17" s="60">
        <v>7230</v>
      </c>
      <c r="B17" s="60" t="s">
        <v>549</v>
      </c>
      <c r="C17" s="65">
        <v>0</v>
      </c>
      <c r="D17" s="65">
        <v>0</v>
      </c>
      <c r="E17" s="65">
        <v>0</v>
      </c>
      <c r="F17" s="65">
        <v>0</v>
      </c>
    </row>
    <row r="18" spans="1:6" x14ac:dyDescent="0.2">
      <c r="A18" s="60">
        <v>7240</v>
      </c>
      <c r="B18" s="60" t="s">
        <v>550</v>
      </c>
      <c r="C18" s="65">
        <v>0</v>
      </c>
      <c r="D18" s="65">
        <v>0</v>
      </c>
      <c r="E18" s="65">
        <v>0</v>
      </c>
      <c r="F18" s="65">
        <v>0</v>
      </c>
    </row>
    <row r="19" spans="1:6" x14ac:dyDescent="0.2">
      <c r="A19" s="60">
        <v>7250</v>
      </c>
      <c r="B19" s="60" t="s">
        <v>551</v>
      </c>
      <c r="C19" s="65">
        <v>0</v>
      </c>
      <c r="D19" s="65">
        <v>0</v>
      </c>
      <c r="E19" s="65">
        <v>0</v>
      </c>
      <c r="F19" s="65">
        <v>0</v>
      </c>
    </row>
    <row r="20" spans="1:6" x14ac:dyDescent="0.2">
      <c r="A20" s="60">
        <v>7260</v>
      </c>
      <c r="B20" s="60" t="s">
        <v>552</v>
      </c>
      <c r="C20" s="65">
        <v>0</v>
      </c>
      <c r="D20" s="65">
        <v>0</v>
      </c>
      <c r="E20" s="65">
        <v>0</v>
      </c>
      <c r="F20" s="65">
        <v>0</v>
      </c>
    </row>
    <row r="21" spans="1:6" x14ac:dyDescent="0.2">
      <c r="A21" s="60">
        <v>7310</v>
      </c>
      <c r="B21" s="60" t="s">
        <v>553</v>
      </c>
      <c r="C21" s="65">
        <v>0</v>
      </c>
      <c r="D21" s="65">
        <v>0</v>
      </c>
      <c r="E21" s="65">
        <v>0</v>
      </c>
      <c r="F21" s="65">
        <v>0</v>
      </c>
    </row>
    <row r="22" spans="1:6" x14ac:dyDescent="0.2">
      <c r="A22" s="60">
        <v>7320</v>
      </c>
      <c r="B22" s="60" t="s">
        <v>554</v>
      </c>
      <c r="C22" s="65">
        <v>0</v>
      </c>
      <c r="D22" s="65">
        <v>0</v>
      </c>
      <c r="E22" s="65">
        <v>0</v>
      </c>
      <c r="F22" s="65">
        <v>0</v>
      </c>
    </row>
    <row r="23" spans="1:6" x14ac:dyDescent="0.2">
      <c r="A23" s="60">
        <v>7330</v>
      </c>
      <c r="B23" s="60" t="s">
        <v>555</v>
      </c>
      <c r="C23" s="65">
        <v>0</v>
      </c>
      <c r="D23" s="65">
        <v>0</v>
      </c>
      <c r="E23" s="65">
        <v>0</v>
      </c>
      <c r="F23" s="65">
        <v>0</v>
      </c>
    </row>
    <row r="24" spans="1:6" x14ac:dyDescent="0.2">
      <c r="A24" s="60">
        <v>7340</v>
      </c>
      <c r="B24" s="60" t="s">
        <v>556</v>
      </c>
      <c r="C24" s="65">
        <v>0</v>
      </c>
      <c r="D24" s="65">
        <v>0</v>
      </c>
      <c r="E24" s="65">
        <v>0</v>
      </c>
      <c r="F24" s="65">
        <v>0</v>
      </c>
    </row>
    <row r="25" spans="1:6" x14ac:dyDescent="0.2">
      <c r="A25" s="60">
        <v>7350</v>
      </c>
      <c r="B25" s="60" t="s">
        <v>557</v>
      </c>
      <c r="C25" s="65">
        <v>0</v>
      </c>
      <c r="D25" s="65">
        <v>0</v>
      </c>
      <c r="E25" s="65">
        <v>0</v>
      </c>
      <c r="F25" s="65">
        <v>0</v>
      </c>
    </row>
    <row r="26" spans="1:6" x14ac:dyDescent="0.2">
      <c r="A26" s="60">
        <v>7360</v>
      </c>
      <c r="B26" s="60" t="s">
        <v>558</v>
      </c>
      <c r="C26" s="65">
        <v>0</v>
      </c>
      <c r="D26" s="65">
        <v>0</v>
      </c>
      <c r="E26" s="65">
        <v>0</v>
      </c>
      <c r="F26" s="65">
        <v>0</v>
      </c>
    </row>
    <row r="27" spans="1:6" x14ac:dyDescent="0.2">
      <c r="A27" s="60">
        <v>7410</v>
      </c>
      <c r="B27" s="60" t="s">
        <v>559</v>
      </c>
      <c r="C27" s="65">
        <v>0</v>
      </c>
      <c r="D27" s="65">
        <v>0</v>
      </c>
      <c r="E27" s="65">
        <v>0</v>
      </c>
      <c r="F27" s="65">
        <v>0</v>
      </c>
    </row>
    <row r="28" spans="1:6" x14ac:dyDescent="0.2">
      <c r="A28" s="60">
        <v>7420</v>
      </c>
      <c r="B28" s="60" t="s">
        <v>560</v>
      </c>
      <c r="C28" s="65">
        <v>0</v>
      </c>
      <c r="D28" s="65">
        <v>0</v>
      </c>
      <c r="E28" s="65">
        <v>0</v>
      </c>
      <c r="F28" s="65">
        <v>0</v>
      </c>
    </row>
    <row r="29" spans="1:6" x14ac:dyDescent="0.2">
      <c r="A29" s="60">
        <v>7510</v>
      </c>
      <c r="B29" s="60" t="s">
        <v>561</v>
      </c>
      <c r="C29" s="65">
        <v>0</v>
      </c>
      <c r="D29" s="65">
        <v>0</v>
      </c>
      <c r="E29" s="65">
        <v>0</v>
      </c>
      <c r="F29" s="65">
        <v>0</v>
      </c>
    </row>
    <row r="30" spans="1:6" x14ac:dyDescent="0.2">
      <c r="A30" s="60">
        <v>7520</v>
      </c>
      <c r="B30" s="60" t="s">
        <v>562</v>
      </c>
      <c r="C30" s="65">
        <v>0</v>
      </c>
      <c r="D30" s="65">
        <v>0</v>
      </c>
      <c r="E30" s="65">
        <v>0</v>
      </c>
      <c r="F30" s="65">
        <v>0</v>
      </c>
    </row>
    <row r="31" spans="1:6" x14ac:dyDescent="0.2">
      <c r="A31" s="60">
        <v>7610</v>
      </c>
      <c r="B31" s="60" t="s">
        <v>563</v>
      </c>
      <c r="C31" s="65">
        <v>0</v>
      </c>
      <c r="D31" s="65">
        <v>0</v>
      </c>
      <c r="E31" s="65">
        <v>0</v>
      </c>
      <c r="F31" s="65">
        <v>0</v>
      </c>
    </row>
    <row r="32" spans="1:6" x14ac:dyDescent="0.2">
      <c r="A32" s="60">
        <v>7620</v>
      </c>
      <c r="B32" s="60" t="s">
        <v>564</v>
      </c>
      <c r="C32" s="65">
        <v>0</v>
      </c>
      <c r="D32" s="65">
        <v>0</v>
      </c>
      <c r="E32" s="65">
        <v>0</v>
      </c>
      <c r="F32" s="65">
        <v>0</v>
      </c>
    </row>
    <row r="33" spans="1:8" x14ac:dyDescent="0.2">
      <c r="A33" s="60">
        <v>7630</v>
      </c>
      <c r="B33" s="60" t="s">
        <v>565</v>
      </c>
      <c r="C33" s="65">
        <v>0</v>
      </c>
      <c r="D33" s="65">
        <v>0</v>
      </c>
      <c r="E33" s="65">
        <v>0</v>
      </c>
      <c r="F33" s="65">
        <v>0</v>
      </c>
    </row>
    <row r="34" spans="1:8" x14ac:dyDescent="0.2">
      <c r="A34" s="60">
        <v>7640</v>
      </c>
      <c r="B34" s="60" t="s">
        <v>566</v>
      </c>
      <c r="C34" s="65">
        <v>0</v>
      </c>
      <c r="D34" s="65">
        <v>0</v>
      </c>
      <c r="E34" s="65">
        <v>0</v>
      </c>
      <c r="F34" s="65">
        <v>0</v>
      </c>
    </row>
    <row r="35" spans="1:8" s="68" customFormat="1" x14ac:dyDescent="0.2">
      <c r="A35" s="67">
        <v>8000</v>
      </c>
      <c r="B35" s="68" t="s">
        <v>567</v>
      </c>
      <c r="C35" s="69">
        <v>0</v>
      </c>
      <c r="D35" s="69">
        <v>961489215.8599999</v>
      </c>
      <c r="E35" s="69">
        <v>961489215.8599999</v>
      </c>
      <c r="F35" s="69">
        <v>376954756.88000005</v>
      </c>
    </row>
    <row r="36" spans="1:8" x14ac:dyDescent="0.2">
      <c r="A36" s="60">
        <v>8110</v>
      </c>
      <c r="B36" s="60" t="s">
        <v>568</v>
      </c>
      <c r="C36" s="65">
        <v>0</v>
      </c>
      <c r="D36" s="65">
        <v>89874672</v>
      </c>
      <c r="E36" s="65">
        <v>1</v>
      </c>
      <c r="F36" s="65">
        <v>89874671</v>
      </c>
    </row>
    <row r="37" spans="1:8" x14ac:dyDescent="0.2">
      <c r="A37" s="60">
        <v>8120</v>
      </c>
      <c r="B37" s="60" t="s">
        <v>569</v>
      </c>
      <c r="C37" s="65">
        <v>0</v>
      </c>
      <c r="D37" s="65">
        <v>95585835.930000007</v>
      </c>
      <c r="E37" s="65">
        <v>100347332.59</v>
      </c>
      <c r="F37" s="65">
        <v>4761496.66</v>
      </c>
    </row>
    <row r="38" spans="1:8" x14ac:dyDescent="0.2">
      <c r="A38" s="60">
        <v>8130</v>
      </c>
      <c r="B38" s="60" t="s">
        <v>570</v>
      </c>
      <c r="C38" s="65">
        <v>0</v>
      </c>
      <c r="D38" s="65">
        <v>10472660.59</v>
      </c>
      <c r="E38" s="65">
        <v>6108642.8700000001</v>
      </c>
      <c r="F38" s="65">
        <v>4364017.72</v>
      </c>
      <c r="G38" s="222"/>
      <c r="H38" s="222"/>
    </row>
    <row r="39" spans="1:8" x14ac:dyDescent="0.2">
      <c r="A39" s="60">
        <v>8140</v>
      </c>
      <c r="B39" s="60" t="s">
        <v>571</v>
      </c>
      <c r="C39" s="65">
        <v>0</v>
      </c>
      <c r="D39" s="65">
        <v>89477192.060000002</v>
      </c>
      <c r="E39" s="65">
        <v>89477192.060000002</v>
      </c>
      <c r="F39" s="65">
        <v>0</v>
      </c>
    </row>
    <row r="40" spans="1:8" x14ac:dyDescent="0.2">
      <c r="A40" s="60">
        <v>8150</v>
      </c>
      <c r="B40" s="60" t="s">
        <v>572</v>
      </c>
      <c r="C40" s="65">
        <v>0</v>
      </c>
      <c r="D40" s="65">
        <v>0</v>
      </c>
      <c r="E40" s="65">
        <v>89477192.060000002</v>
      </c>
      <c r="F40" s="65">
        <v>89477192.060000002</v>
      </c>
    </row>
    <row r="41" spans="1:8" x14ac:dyDescent="0.2">
      <c r="A41" s="60">
        <v>8210</v>
      </c>
      <c r="B41" s="60" t="s">
        <v>573</v>
      </c>
      <c r="C41" s="65">
        <v>0</v>
      </c>
      <c r="D41" s="65">
        <v>0</v>
      </c>
      <c r="E41" s="65">
        <v>89874672</v>
      </c>
      <c r="F41" s="65">
        <v>89874672</v>
      </c>
    </row>
    <row r="42" spans="1:8" x14ac:dyDescent="0.2">
      <c r="A42" s="60">
        <v>8220</v>
      </c>
      <c r="B42" s="60" t="s">
        <v>574</v>
      </c>
      <c r="C42" s="65">
        <v>0</v>
      </c>
      <c r="D42" s="65">
        <v>197099816.38</v>
      </c>
      <c r="E42" s="65">
        <v>196890604.72</v>
      </c>
      <c r="F42" s="65">
        <v>209211.66</v>
      </c>
    </row>
    <row r="43" spans="1:8" x14ac:dyDescent="0.2">
      <c r="A43" s="60">
        <v>8230</v>
      </c>
      <c r="B43" s="60" t="s">
        <v>575</v>
      </c>
      <c r="C43" s="65">
        <v>0</v>
      </c>
      <c r="D43" s="65">
        <v>102861126.66</v>
      </c>
      <c r="E43" s="65">
        <v>107225144.38</v>
      </c>
      <c r="F43" s="65">
        <v>4364017.72</v>
      </c>
    </row>
    <row r="44" spans="1:8" x14ac:dyDescent="0.2">
      <c r="A44" s="60">
        <v>8240</v>
      </c>
      <c r="B44" s="60" t="s">
        <v>576</v>
      </c>
      <c r="C44" s="65">
        <v>0</v>
      </c>
      <c r="D44" s="65">
        <v>94029478.060000002</v>
      </c>
      <c r="E44" s="65">
        <v>94029478.060000002</v>
      </c>
      <c r="F44" s="65">
        <v>0</v>
      </c>
    </row>
    <row r="45" spans="1:8" x14ac:dyDescent="0.2">
      <c r="A45" s="60">
        <v>8250</v>
      </c>
      <c r="B45" s="60" t="s">
        <v>577</v>
      </c>
      <c r="C45" s="65">
        <v>0</v>
      </c>
      <c r="D45" s="65">
        <v>94029478.060000002</v>
      </c>
      <c r="E45" s="65">
        <v>94029478.060000002</v>
      </c>
      <c r="F45" s="65">
        <v>0</v>
      </c>
    </row>
    <row r="46" spans="1:8" x14ac:dyDescent="0.2">
      <c r="A46" s="60">
        <v>8260</v>
      </c>
      <c r="B46" s="60" t="s">
        <v>578</v>
      </c>
      <c r="C46" s="65">
        <v>0</v>
      </c>
      <c r="D46" s="65">
        <v>94029478.060000002</v>
      </c>
      <c r="E46" s="65">
        <v>94029478.060000002</v>
      </c>
      <c r="F46" s="65">
        <v>0</v>
      </c>
    </row>
    <row r="47" spans="1:8" x14ac:dyDescent="0.2">
      <c r="A47" s="60">
        <v>8270</v>
      </c>
      <c r="B47" s="60" t="s">
        <v>579</v>
      </c>
      <c r="C47" s="65">
        <v>0</v>
      </c>
      <c r="D47" s="65">
        <v>94029478.060000002</v>
      </c>
      <c r="E47" s="65">
        <v>0</v>
      </c>
      <c r="F47" s="65">
        <v>94029478.060000002</v>
      </c>
    </row>
  </sheetData>
  <mergeCells count="3">
    <mergeCell ref="A1:F1"/>
    <mergeCell ref="A2:F2"/>
    <mergeCell ref="A3:F3"/>
  </mergeCells>
  <pageMargins left="0.7" right="0.7" top="0.75" bottom="0.75" header="0.3" footer="0.3"/>
  <pageSetup paperSize="9" scale="53" fitToHeight="0"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9"/>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8" style="41" customWidth="1"/>
    <col min="6" max="6" width="22.7109375" style="41" customWidth="1"/>
    <col min="7" max="7" width="16.7109375" style="41" customWidth="1"/>
    <col min="8" max="8" width="39.42578125" style="41" customWidth="1"/>
    <col min="9" max="16384" width="9.140625" style="41"/>
  </cols>
  <sheetData>
    <row r="1" spans="1:8" s="38" customFormat="1" ht="18.95" customHeight="1" x14ac:dyDescent="0.25">
      <c r="A1" s="828" t="s">
        <v>1918</v>
      </c>
      <c r="B1" s="829"/>
      <c r="C1" s="829"/>
      <c r="D1" s="829"/>
      <c r="E1" s="829"/>
      <c r="F1" s="829"/>
      <c r="G1" s="36" t="s">
        <v>98</v>
      </c>
      <c r="H1" s="37">
        <v>2020</v>
      </c>
    </row>
    <row r="2" spans="1:8" s="38" customFormat="1" ht="18.95" customHeight="1" x14ac:dyDescent="0.25">
      <c r="A2" s="828" t="s">
        <v>99</v>
      </c>
      <c r="B2" s="829"/>
      <c r="C2" s="829"/>
      <c r="D2" s="829"/>
      <c r="E2" s="829"/>
      <c r="F2" s="829"/>
      <c r="G2" s="36" t="s">
        <v>100</v>
      </c>
      <c r="H2" s="37" t="s">
        <v>441</v>
      </c>
    </row>
    <row r="3" spans="1:8" s="38" customFormat="1" ht="18.95" customHeight="1" x14ac:dyDescent="0.25">
      <c r="A3" s="828" t="s">
        <v>582</v>
      </c>
      <c r="B3" s="829"/>
      <c r="C3" s="829"/>
      <c r="D3" s="829"/>
      <c r="E3" s="829"/>
      <c r="F3" s="829"/>
      <c r="G3" s="36" t="s">
        <v>102</v>
      </c>
      <c r="H3" s="37">
        <v>4</v>
      </c>
    </row>
    <row r="4" spans="1:8" x14ac:dyDescent="0.2">
      <c r="A4" s="39" t="s">
        <v>103</v>
      </c>
      <c r="B4" s="40"/>
      <c r="C4" s="40"/>
      <c r="D4" s="40"/>
      <c r="E4" s="40"/>
      <c r="F4" s="40"/>
      <c r="G4" s="40"/>
      <c r="H4" s="40"/>
    </row>
    <row r="6" spans="1:8" x14ac:dyDescent="0.2">
      <c r="A6" s="40" t="s">
        <v>104</v>
      </c>
      <c r="B6" s="40"/>
      <c r="C6" s="40"/>
      <c r="D6" s="40"/>
      <c r="E6" s="40"/>
      <c r="F6" s="40"/>
      <c r="G6" s="40"/>
      <c r="H6" s="40"/>
    </row>
    <row r="7" spans="1:8" x14ac:dyDescent="0.2">
      <c r="A7" s="42" t="s">
        <v>105</v>
      </c>
      <c r="B7" s="42" t="s">
        <v>106</v>
      </c>
      <c r="C7" s="42" t="s">
        <v>107</v>
      </c>
      <c r="D7" s="42" t="s">
        <v>108</v>
      </c>
      <c r="E7" s="42"/>
      <c r="F7" s="42"/>
      <c r="G7" s="42"/>
      <c r="H7" s="42"/>
    </row>
    <row r="8" spans="1:8" x14ac:dyDescent="0.2">
      <c r="A8" s="43">
        <v>1114</v>
      </c>
      <c r="B8" s="41" t="s">
        <v>109</v>
      </c>
      <c r="C8" s="44">
        <v>0</v>
      </c>
    </row>
    <row r="9" spans="1:8" x14ac:dyDescent="0.2">
      <c r="A9" s="43">
        <v>1115</v>
      </c>
      <c r="B9" s="41" t="s">
        <v>110</v>
      </c>
      <c r="C9" s="44">
        <v>0</v>
      </c>
    </row>
    <row r="10" spans="1:8" x14ac:dyDescent="0.2">
      <c r="A10" s="43">
        <v>1121</v>
      </c>
      <c r="B10" s="41" t="s">
        <v>111</v>
      </c>
      <c r="C10" s="44">
        <v>0</v>
      </c>
    </row>
    <row r="11" spans="1:8" x14ac:dyDescent="0.2">
      <c r="A11" s="43">
        <v>1211</v>
      </c>
      <c r="B11" s="41" t="s">
        <v>112</v>
      </c>
      <c r="C11" s="44">
        <v>0</v>
      </c>
    </row>
    <row r="13" spans="1:8" x14ac:dyDescent="0.2">
      <c r="A13" s="40" t="s">
        <v>113</v>
      </c>
      <c r="B13" s="40"/>
      <c r="C13" s="40"/>
      <c r="D13" s="40"/>
      <c r="E13" s="40"/>
      <c r="F13" s="40"/>
      <c r="G13" s="40"/>
      <c r="H13" s="40"/>
    </row>
    <row r="14" spans="1:8" x14ac:dyDescent="0.2">
      <c r="A14" s="42" t="s">
        <v>105</v>
      </c>
      <c r="B14" s="42" t="s">
        <v>106</v>
      </c>
      <c r="C14" s="42" t="s">
        <v>107</v>
      </c>
      <c r="D14" s="42">
        <v>2019</v>
      </c>
      <c r="E14" s="42">
        <v>2018</v>
      </c>
      <c r="F14" s="42">
        <v>2017</v>
      </c>
      <c r="G14" s="42">
        <v>2016</v>
      </c>
      <c r="H14" s="42" t="s">
        <v>114</v>
      </c>
    </row>
    <row r="15" spans="1:8" x14ac:dyDescent="0.2">
      <c r="A15" s="43">
        <v>1122</v>
      </c>
      <c r="B15" s="41" t="s">
        <v>115</v>
      </c>
      <c r="C15" s="44">
        <v>0</v>
      </c>
      <c r="D15" s="44">
        <v>0</v>
      </c>
      <c r="E15" s="44">
        <v>267755.5</v>
      </c>
      <c r="F15" s="44">
        <v>595012.65</v>
      </c>
      <c r="G15" s="44">
        <v>233426.41</v>
      </c>
    </row>
    <row r="16" spans="1:8" x14ac:dyDescent="0.2">
      <c r="A16" s="43">
        <v>1124</v>
      </c>
      <c r="B16" s="41" t="s">
        <v>116</v>
      </c>
      <c r="C16" s="44">
        <v>0</v>
      </c>
      <c r="D16" s="44">
        <v>0</v>
      </c>
      <c r="E16" s="44">
        <v>0</v>
      </c>
      <c r="F16" s="44">
        <v>0</v>
      </c>
      <c r="G16" s="44">
        <v>0</v>
      </c>
    </row>
    <row r="18" spans="1:8" x14ac:dyDescent="0.2">
      <c r="A18" s="40" t="s">
        <v>117</v>
      </c>
      <c r="B18" s="40"/>
      <c r="C18" s="40"/>
      <c r="D18" s="40"/>
      <c r="E18" s="40"/>
      <c r="F18" s="40"/>
      <c r="G18" s="40"/>
      <c r="H18" s="40"/>
    </row>
    <row r="19" spans="1:8" x14ac:dyDescent="0.2">
      <c r="A19" s="42" t="s">
        <v>105</v>
      </c>
      <c r="B19" s="42" t="s">
        <v>106</v>
      </c>
      <c r="C19" s="42" t="s">
        <v>107</v>
      </c>
      <c r="D19" s="42" t="s">
        <v>118</v>
      </c>
      <c r="E19" s="42" t="s">
        <v>119</v>
      </c>
      <c r="F19" s="42" t="s">
        <v>120</v>
      </c>
      <c r="G19" s="42" t="s">
        <v>121</v>
      </c>
      <c r="H19" s="42" t="s">
        <v>122</v>
      </c>
    </row>
    <row r="20" spans="1:8" x14ac:dyDescent="0.2">
      <c r="A20" s="43">
        <v>1123</v>
      </c>
      <c r="B20" s="41" t="s">
        <v>123</v>
      </c>
      <c r="C20" s="44">
        <v>0</v>
      </c>
      <c r="D20" s="44">
        <v>0</v>
      </c>
      <c r="E20" s="44">
        <v>0</v>
      </c>
      <c r="F20" s="44">
        <v>0</v>
      </c>
      <c r="G20" s="44">
        <v>0</v>
      </c>
    </row>
    <row r="21" spans="1:8" x14ac:dyDescent="0.2">
      <c r="A21" s="43">
        <v>1125</v>
      </c>
      <c r="B21" s="41" t="s">
        <v>124</v>
      </c>
      <c r="C21" s="44">
        <v>0</v>
      </c>
      <c r="D21" s="44">
        <v>0</v>
      </c>
      <c r="E21" s="44">
        <v>0</v>
      </c>
      <c r="F21" s="44">
        <v>0</v>
      </c>
      <c r="G21" s="44">
        <v>0</v>
      </c>
    </row>
    <row r="22" spans="1:8" x14ac:dyDescent="0.2">
      <c r="A22" s="252">
        <v>1126</v>
      </c>
      <c r="B22" s="253" t="s">
        <v>125</v>
      </c>
      <c r="C22" s="44">
        <v>0</v>
      </c>
      <c r="D22" s="44">
        <v>0</v>
      </c>
      <c r="E22" s="44">
        <v>0</v>
      </c>
      <c r="F22" s="44">
        <v>0</v>
      </c>
      <c r="G22" s="44">
        <v>0</v>
      </c>
    </row>
    <row r="23" spans="1:8" x14ac:dyDescent="0.2">
      <c r="A23" s="252">
        <v>1129</v>
      </c>
      <c r="B23" s="253" t="s">
        <v>126</v>
      </c>
      <c r="C23" s="44">
        <v>0</v>
      </c>
      <c r="D23" s="44">
        <v>0</v>
      </c>
      <c r="E23" s="44">
        <v>0</v>
      </c>
      <c r="F23" s="44">
        <v>0</v>
      </c>
      <c r="G23" s="44">
        <v>0</v>
      </c>
    </row>
    <row r="24" spans="1:8" x14ac:dyDescent="0.2">
      <c r="A24" s="43">
        <v>1131</v>
      </c>
      <c r="B24" s="41" t="s">
        <v>127</v>
      </c>
      <c r="C24" s="44">
        <v>0</v>
      </c>
      <c r="D24" s="44">
        <v>0</v>
      </c>
      <c r="E24" s="44">
        <v>0</v>
      </c>
      <c r="F24" s="44">
        <v>0</v>
      </c>
      <c r="G24" s="44">
        <v>0</v>
      </c>
    </row>
    <row r="25" spans="1:8" x14ac:dyDescent="0.2">
      <c r="A25" s="43">
        <v>1132</v>
      </c>
      <c r="B25" s="41" t="s">
        <v>128</v>
      </c>
      <c r="C25" s="44">
        <v>0</v>
      </c>
      <c r="D25" s="44">
        <v>0</v>
      </c>
      <c r="E25" s="44">
        <v>0</v>
      </c>
      <c r="F25" s="44">
        <v>0</v>
      </c>
      <c r="G25" s="44">
        <v>0</v>
      </c>
    </row>
    <row r="26" spans="1:8" x14ac:dyDescent="0.2">
      <c r="A26" s="43">
        <v>1133</v>
      </c>
      <c r="B26" s="41" t="s">
        <v>129</v>
      </c>
      <c r="C26" s="44">
        <v>0</v>
      </c>
      <c r="D26" s="44">
        <v>0</v>
      </c>
      <c r="E26" s="44">
        <v>0</v>
      </c>
      <c r="F26" s="44">
        <v>0</v>
      </c>
      <c r="G26" s="44">
        <v>0</v>
      </c>
    </row>
    <row r="27" spans="1:8" x14ac:dyDescent="0.2">
      <c r="A27" s="43">
        <v>1134</v>
      </c>
      <c r="B27" s="41" t="s">
        <v>130</v>
      </c>
      <c r="C27" s="44">
        <v>0</v>
      </c>
      <c r="D27" s="44">
        <v>0</v>
      </c>
      <c r="E27" s="44">
        <v>0</v>
      </c>
      <c r="F27" s="44">
        <v>0</v>
      </c>
      <c r="G27" s="44">
        <v>0</v>
      </c>
    </row>
    <row r="28" spans="1:8" x14ac:dyDescent="0.2">
      <c r="A28" s="43">
        <v>1139</v>
      </c>
      <c r="B28" s="41" t="s">
        <v>131</v>
      </c>
      <c r="C28" s="44">
        <v>0</v>
      </c>
      <c r="D28" s="44">
        <v>0</v>
      </c>
      <c r="E28" s="44">
        <v>0</v>
      </c>
      <c r="F28" s="44">
        <v>0</v>
      </c>
      <c r="G28" s="44">
        <v>0</v>
      </c>
    </row>
    <row r="30" spans="1:8" x14ac:dyDescent="0.2">
      <c r="A30" s="40" t="s">
        <v>132</v>
      </c>
      <c r="B30" s="40"/>
      <c r="C30" s="40"/>
      <c r="D30" s="40"/>
      <c r="E30" s="40"/>
      <c r="F30" s="40"/>
      <c r="G30" s="40"/>
      <c r="H30" s="40"/>
    </row>
    <row r="31" spans="1:8" x14ac:dyDescent="0.2">
      <c r="A31" s="42" t="s">
        <v>105</v>
      </c>
      <c r="B31" s="42" t="s">
        <v>106</v>
      </c>
      <c r="C31" s="42" t="s">
        <v>107</v>
      </c>
      <c r="D31" s="42" t="s">
        <v>133</v>
      </c>
      <c r="E31" s="42" t="s">
        <v>134</v>
      </c>
      <c r="F31" s="42" t="s">
        <v>135</v>
      </c>
      <c r="G31" s="42" t="s">
        <v>136</v>
      </c>
      <c r="H31" s="42"/>
    </row>
    <row r="32" spans="1:8" x14ac:dyDescent="0.2">
      <c r="A32" s="43">
        <v>1140</v>
      </c>
      <c r="B32" s="41" t="s">
        <v>137</v>
      </c>
      <c r="C32" s="44">
        <v>0</v>
      </c>
    </row>
    <row r="33" spans="1:8" x14ac:dyDescent="0.2">
      <c r="A33" s="43">
        <v>1141</v>
      </c>
      <c r="B33" s="41" t="s">
        <v>138</v>
      </c>
      <c r="C33" s="44">
        <v>0</v>
      </c>
    </row>
    <row r="34" spans="1:8" x14ac:dyDescent="0.2">
      <c r="A34" s="43">
        <v>1142</v>
      </c>
      <c r="B34" s="41" t="s">
        <v>139</v>
      </c>
      <c r="C34" s="44">
        <v>0</v>
      </c>
    </row>
    <row r="35" spans="1:8" x14ac:dyDescent="0.2">
      <c r="A35" s="43">
        <v>1143</v>
      </c>
      <c r="B35" s="41" t="s">
        <v>140</v>
      </c>
      <c r="C35" s="44">
        <v>0</v>
      </c>
    </row>
    <row r="36" spans="1:8" x14ac:dyDescent="0.2">
      <c r="A36" s="43">
        <v>1144</v>
      </c>
      <c r="B36" s="41" t="s">
        <v>141</v>
      </c>
      <c r="C36" s="44">
        <v>0</v>
      </c>
    </row>
    <row r="37" spans="1:8" x14ac:dyDescent="0.2">
      <c r="A37" s="43">
        <v>1145</v>
      </c>
      <c r="B37" s="41" t="s">
        <v>142</v>
      </c>
      <c r="C37" s="44">
        <v>0</v>
      </c>
    </row>
    <row r="39" spans="1:8" x14ac:dyDescent="0.2">
      <c r="A39" s="40" t="s">
        <v>143</v>
      </c>
      <c r="B39" s="40"/>
      <c r="C39" s="40"/>
      <c r="D39" s="40"/>
      <c r="E39" s="40"/>
      <c r="F39" s="40"/>
      <c r="G39" s="40"/>
      <c r="H39" s="40"/>
    </row>
    <row r="40" spans="1:8" x14ac:dyDescent="0.2">
      <c r="A40" s="42" t="s">
        <v>105</v>
      </c>
      <c r="B40" s="42" t="s">
        <v>106</v>
      </c>
      <c r="C40" s="42" t="s">
        <v>107</v>
      </c>
      <c r="D40" s="42" t="s">
        <v>144</v>
      </c>
      <c r="E40" s="42" t="s">
        <v>145</v>
      </c>
      <c r="F40" s="42" t="s">
        <v>146</v>
      </c>
      <c r="G40" s="42"/>
      <c r="H40" s="42"/>
    </row>
    <row r="41" spans="1:8" x14ac:dyDescent="0.2">
      <c r="A41" s="43">
        <v>1150</v>
      </c>
      <c r="B41" s="41" t="s">
        <v>147</v>
      </c>
      <c r="C41" s="44">
        <v>0</v>
      </c>
    </row>
    <row r="42" spans="1:8" x14ac:dyDescent="0.2">
      <c r="A42" s="43">
        <v>1151</v>
      </c>
      <c r="B42" s="41" t="s">
        <v>148</v>
      </c>
      <c r="C42" s="44">
        <v>0</v>
      </c>
    </row>
    <row r="44" spans="1:8" x14ac:dyDescent="0.2">
      <c r="A44" s="40" t="s">
        <v>149</v>
      </c>
      <c r="B44" s="40"/>
      <c r="C44" s="40"/>
      <c r="D44" s="40"/>
      <c r="E44" s="40"/>
      <c r="F44" s="40"/>
      <c r="G44" s="40"/>
      <c r="H44" s="40"/>
    </row>
    <row r="45" spans="1:8" x14ac:dyDescent="0.2">
      <c r="A45" s="42" t="s">
        <v>105</v>
      </c>
      <c r="B45" s="42" t="s">
        <v>106</v>
      </c>
      <c r="C45" s="42" t="s">
        <v>107</v>
      </c>
      <c r="D45" s="42" t="s">
        <v>108</v>
      </c>
      <c r="E45" s="42" t="s">
        <v>122</v>
      </c>
      <c r="F45" s="42"/>
      <c r="G45" s="42"/>
      <c r="H45" s="42"/>
    </row>
    <row r="46" spans="1:8" x14ac:dyDescent="0.2">
      <c r="A46" s="43">
        <v>1213</v>
      </c>
      <c r="B46" s="41" t="s">
        <v>150</v>
      </c>
      <c r="C46" s="44">
        <v>0</v>
      </c>
    </row>
    <row r="48" spans="1:8" x14ac:dyDescent="0.2">
      <c r="A48" s="40" t="s">
        <v>151</v>
      </c>
      <c r="B48" s="40"/>
      <c r="C48" s="40"/>
      <c r="D48" s="40"/>
      <c r="E48" s="40"/>
      <c r="F48" s="40"/>
      <c r="G48" s="40"/>
      <c r="H48" s="40"/>
    </row>
    <row r="49" spans="1:8" x14ac:dyDescent="0.2">
      <c r="A49" s="42" t="s">
        <v>105</v>
      </c>
      <c r="B49" s="42" t="s">
        <v>106</v>
      </c>
      <c r="C49" s="42" t="s">
        <v>107</v>
      </c>
      <c r="D49" s="42"/>
      <c r="E49" s="42"/>
      <c r="F49" s="42"/>
      <c r="G49" s="42"/>
      <c r="H49" s="42"/>
    </row>
    <row r="50" spans="1:8" x14ac:dyDescent="0.2">
      <c r="A50" s="43">
        <v>1214</v>
      </c>
      <c r="B50" s="41" t="s">
        <v>152</v>
      </c>
      <c r="C50" s="44">
        <v>0</v>
      </c>
    </row>
    <row r="52" spans="1:8" x14ac:dyDescent="0.2">
      <c r="A52" s="40" t="s">
        <v>153</v>
      </c>
      <c r="B52" s="40"/>
      <c r="C52" s="40"/>
      <c r="D52" s="40"/>
      <c r="E52" s="40"/>
      <c r="F52" s="40"/>
      <c r="G52" s="40"/>
      <c r="H52" s="40"/>
    </row>
    <row r="53" spans="1:8" x14ac:dyDescent="0.2">
      <c r="A53" s="42" t="s">
        <v>105</v>
      </c>
      <c r="B53" s="42" t="s">
        <v>106</v>
      </c>
      <c r="C53" s="42" t="s">
        <v>107</v>
      </c>
      <c r="D53" s="42" t="s">
        <v>154</v>
      </c>
      <c r="E53" s="42" t="s">
        <v>155</v>
      </c>
      <c r="F53" s="42" t="s">
        <v>144</v>
      </c>
      <c r="G53" s="42" t="s">
        <v>156</v>
      </c>
      <c r="H53" s="42" t="s">
        <v>157</v>
      </c>
    </row>
    <row r="54" spans="1:8" x14ac:dyDescent="0.2">
      <c r="A54" s="43">
        <v>1230</v>
      </c>
      <c r="B54" s="41" t="s">
        <v>158</v>
      </c>
      <c r="C54" s="305">
        <v>21798952.440000001</v>
      </c>
      <c r="D54" s="150">
        <v>0</v>
      </c>
      <c r="E54" s="150">
        <f>SUM(E55:E61)</f>
        <v>1114633.1100000001</v>
      </c>
    </row>
    <row r="55" spans="1:8" x14ac:dyDescent="0.2">
      <c r="A55" s="43">
        <v>1231</v>
      </c>
      <c r="B55" s="41" t="s">
        <v>159</v>
      </c>
      <c r="C55" s="306">
        <v>20684318.329999998</v>
      </c>
      <c r="D55" s="44">
        <v>0</v>
      </c>
      <c r="E55" s="44">
        <v>0</v>
      </c>
    </row>
    <row r="56" spans="1:8" x14ac:dyDescent="0.2">
      <c r="A56" s="43">
        <v>1232</v>
      </c>
      <c r="B56" s="41" t="s">
        <v>160</v>
      </c>
      <c r="C56" s="306">
        <v>0</v>
      </c>
      <c r="D56" s="44">
        <v>0</v>
      </c>
      <c r="E56" s="44">
        <v>0</v>
      </c>
    </row>
    <row r="57" spans="1:8" x14ac:dyDescent="0.2">
      <c r="A57" s="43">
        <v>1233</v>
      </c>
      <c r="B57" s="41" t="s">
        <v>161</v>
      </c>
      <c r="C57" s="306">
        <v>1114634.1100000001</v>
      </c>
      <c r="D57" s="44">
        <v>0</v>
      </c>
      <c r="E57" s="44">
        <v>1114633.1100000001</v>
      </c>
      <c r="F57" s="41" t="s">
        <v>1901</v>
      </c>
      <c r="G57" s="163">
        <v>0.05</v>
      </c>
      <c r="H57" s="41" t="s">
        <v>1902</v>
      </c>
    </row>
    <row r="58" spans="1:8" x14ac:dyDescent="0.2">
      <c r="A58" s="43">
        <v>1234</v>
      </c>
      <c r="B58" s="41" t="s">
        <v>162</v>
      </c>
      <c r="C58" s="306">
        <v>0</v>
      </c>
      <c r="D58" s="44">
        <v>0</v>
      </c>
      <c r="E58" s="44">
        <v>0</v>
      </c>
    </row>
    <row r="59" spans="1:8" x14ac:dyDescent="0.2">
      <c r="A59" s="43">
        <v>1235</v>
      </c>
      <c r="B59" s="41" t="s">
        <v>163</v>
      </c>
      <c r="C59" s="306">
        <v>0</v>
      </c>
      <c r="D59" s="44">
        <v>0</v>
      </c>
      <c r="E59" s="44">
        <v>0</v>
      </c>
    </row>
    <row r="60" spans="1:8" x14ac:dyDescent="0.2">
      <c r="A60" s="43">
        <v>1236</v>
      </c>
      <c r="B60" s="41" t="s">
        <v>164</v>
      </c>
      <c r="C60" s="306">
        <v>0</v>
      </c>
      <c r="D60" s="44">
        <v>0</v>
      </c>
      <c r="E60" s="44">
        <v>0</v>
      </c>
    </row>
    <row r="61" spans="1:8" x14ac:dyDescent="0.2">
      <c r="A61" s="43">
        <v>1239</v>
      </c>
      <c r="B61" s="41" t="s">
        <v>165</v>
      </c>
      <c r="C61" s="44">
        <v>0</v>
      </c>
      <c r="D61" s="44">
        <v>0</v>
      </c>
      <c r="E61" s="44">
        <v>0</v>
      </c>
    </row>
    <row r="62" spans="1:8" x14ac:dyDescent="0.2">
      <c r="A62" s="43">
        <v>1240</v>
      </c>
      <c r="B62" s="41" t="s">
        <v>166</v>
      </c>
      <c r="C62" s="150">
        <v>1728450.86</v>
      </c>
      <c r="D62" s="150">
        <v>75291.8</v>
      </c>
      <c r="E62" s="150">
        <v>1669133.82</v>
      </c>
    </row>
    <row r="63" spans="1:8" x14ac:dyDescent="0.2">
      <c r="A63" s="43" t="s">
        <v>1903</v>
      </c>
      <c r="B63" s="41" t="s">
        <v>167</v>
      </c>
      <c r="C63" s="44">
        <v>708596.24</v>
      </c>
      <c r="D63" s="44">
        <v>7677.83</v>
      </c>
      <c r="E63" s="44">
        <v>688835.57</v>
      </c>
      <c r="F63" s="41" t="s">
        <v>1901</v>
      </c>
      <c r="G63" s="163">
        <v>0.1</v>
      </c>
      <c r="H63" s="41" t="s">
        <v>1902</v>
      </c>
    </row>
    <row r="64" spans="1:8" x14ac:dyDescent="0.2">
      <c r="A64" s="43" t="s">
        <v>1904</v>
      </c>
      <c r="B64" s="41" t="s">
        <v>1905</v>
      </c>
      <c r="C64" s="44">
        <v>231656.4</v>
      </c>
      <c r="D64" s="44">
        <v>2383.34</v>
      </c>
      <c r="E64" s="44">
        <v>224576.01</v>
      </c>
      <c r="F64" s="41" t="s">
        <v>1901</v>
      </c>
      <c r="G64" s="163">
        <v>0.3</v>
      </c>
      <c r="H64" s="41" t="s">
        <v>1902</v>
      </c>
    </row>
    <row r="65" spans="1:8" x14ac:dyDescent="0.2">
      <c r="A65" s="43" t="s">
        <v>1906</v>
      </c>
      <c r="B65" s="41" t="s">
        <v>1907</v>
      </c>
      <c r="C65" s="44">
        <v>37542.21</v>
      </c>
      <c r="D65" s="44">
        <v>3754.23</v>
      </c>
      <c r="E65" s="44">
        <v>10778.24</v>
      </c>
      <c r="F65" s="41" t="s">
        <v>1901</v>
      </c>
      <c r="G65" s="163">
        <v>0.1</v>
      </c>
      <c r="H65" s="41" t="s">
        <v>1902</v>
      </c>
    </row>
    <row r="66" spans="1:8" x14ac:dyDescent="0.2">
      <c r="A66" s="43">
        <v>1242</v>
      </c>
      <c r="B66" s="41" t="s">
        <v>168</v>
      </c>
      <c r="C66" s="44">
        <v>0</v>
      </c>
      <c r="D66" s="44">
        <v>0</v>
      </c>
      <c r="E66" s="44">
        <v>0</v>
      </c>
      <c r="G66" s="43"/>
    </row>
    <row r="67" spans="1:8" x14ac:dyDescent="0.2">
      <c r="A67" s="43">
        <v>1243</v>
      </c>
      <c r="B67" s="41" t="s">
        <v>169</v>
      </c>
      <c r="C67" s="44">
        <v>0</v>
      </c>
      <c r="D67" s="44">
        <v>0</v>
      </c>
      <c r="E67" s="44">
        <v>0</v>
      </c>
      <c r="G67" s="43"/>
    </row>
    <row r="68" spans="1:8" x14ac:dyDescent="0.2">
      <c r="A68" s="43">
        <v>1244</v>
      </c>
      <c r="B68" s="41" t="s">
        <v>170</v>
      </c>
      <c r="C68" s="44">
        <v>717718.16</v>
      </c>
      <c r="D68" s="44">
        <v>52774.99</v>
      </c>
      <c r="E68" s="44">
        <v>717715.17</v>
      </c>
      <c r="F68" s="41" t="s">
        <v>1901</v>
      </c>
      <c r="G68" s="163">
        <v>0.25</v>
      </c>
      <c r="H68" s="41" t="s">
        <v>1902</v>
      </c>
    </row>
    <row r="69" spans="1:8" x14ac:dyDescent="0.2">
      <c r="A69" s="43">
        <v>1245</v>
      </c>
      <c r="B69" s="41" t="s">
        <v>171</v>
      </c>
      <c r="C69" s="44">
        <v>0</v>
      </c>
      <c r="D69" s="44">
        <v>0</v>
      </c>
      <c r="E69" s="44">
        <v>0</v>
      </c>
      <c r="G69" s="43"/>
    </row>
    <row r="70" spans="1:8" x14ac:dyDescent="0.2">
      <c r="A70" s="43">
        <v>1246</v>
      </c>
      <c r="B70" s="41" t="s">
        <v>172</v>
      </c>
      <c r="C70" s="44">
        <v>32937.85</v>
      </c>
      <c r="D70" s="44">
        <v>8701.41</v>
      </c>
      <c r="E70" s="44">
        <v>27228.83</v>
      </c>
      <c r="F70" s="41" t="s">
        <v>1901</v>
      </c>
      <c r="G70" s="163">
        <v>0.1</v>
      </c>
      <c r="H70" s="41" t="s">
        <v>1902</v>
      </c>
    </row>
    <row r="71" spans="1:8" x14ac:dyDescent="0.2">
      <c r="A71" s="43">
        <v>1247</v>
      </c>
      <c r="B71" s="41" t="s">
        <v>173</v>
      </c>
      <c r="C71" s="44">
        <v>0</v>
      </c>
      <c r="D71" s="44">
        <v>0</v>
      </c>
      <c r="E71" s="44">
        <v>0</v>
      </c>
    </row>
    <row r="72" spans="1:8" x14ac:dyDescent="0.2">
      <c r="A72" s="43">
        <v>1248</v>
      </c>
      <c r="B72" s="41" t="s">
        <v>174</v>
      </c>
      <c r="C72" s="44">
        <v>0</v>
      </c>
      <c r="D72" s="44">
        <v>0</v>
      </c>
      <c r="E72" s="44">
        <v>0</v>
      </c>
    </row>
    <row r="73" spans="1:8" x14ac:dyDescent="0.2">
      <c r="C73" s="44"/>
      <c r="D73" s="44"/>
      <c r="E73" s="44"/>
    </row>
    <row r="74" spans="1:8" x14ac:dyDescent="0.2">
      <c r="A74" s="40" t="s">
        <v>175</v>
      </c>
      <c r="B74" s="40"/>
      <c r="C74" s="44"/>
      <c r="D74" s="44"/>
      <c r="E74" s="44"/>
    </row>
    <row r="75" spans="1:8" x14ac:dyDescent="0.2">
      <c r="A75" s="42" t="s">
        <v>105</v>
      </c>
      <c r="B75" s="42" t="s">
        <v>106</v>
      </c>
      <c r="C75" s="42" t="s">
        <v>107</v>
      </c>
      <c r="D75" s="42" t="s">
        <v>176</v>
      </c>
      <c r="E75" s="42" t="s">
        <v>177</v>
      </c>
      <c r="F75" s="42" t="s">
        <v>144</v>
      </c>
      <c r="G75" s="42" t="s">
        <v>156</v>
      </c>
      <c r="H75" s="42" t="s">
        <v>157</v>
      </c>
    </row>
    <row r="76" spans="1:8" x14ac:dyDescent="0.2">
      <c r="A76" s="43">
        <v>1250</v>
      </c>
      <c r="B76" s="41" t="s">
        <v>178</v>
      </c>
      <c r="C76" s="150">
        <v>183715.78</v>
      </c>
      <c r="D76" s="150">
        <v>12741.66</v>
      </c>
      <c r="E76" s="150">
        <v>165827.32999999999</v>
      </c>
    </row>
    <row r="77" spans="1:8" x14ac:dyDescent="0.2">
      <c r="A77" s="43">
        <v>1251</v>
      </c>
      <c r="B77" s="41" t="s">
        <v>179</v>
      </c>
      <c r="C77" s="44">
        <v>183715.78</v>
      </c>
      <c r="D77" s="44">
        <v>12741.66</v>
      </c>
      <c r="E77" s="44">
        <v>165827.32999999999</v>
      </c>
      <c r="F77" s="41" t="s">
        <v>1901</v>
      </c>
      <c r="G77" s="163">
        <v>0.15</v>
      </c>
      <c r="H77" s="41" t="s">
        <v>1902</v>
      </c>
    </row>
    <row r="78" spans="1:8" x14ac:dyDescent="0.2">
      <c r="A78" s="43">
        <v>1252</v>
      </c>
      <c r="B78" s="41" t="s">
        <v>180</v>
      </c>
      <c r="C78" s="44">
        <v>0</v>
      </c>
      <c r="D78" s="44">
        <v>0</v>
      </c>
      <c r="E78" s="44">
        <v>0</v>
      </c>
    </row>
    <row r="79" spans="1:8" x14ac:dyDescent="0.2">
      <c r="A79" s="43">
        <v>1253</v>
      </c>
      <c r="B79" s="41" t="s">
        <v>181</v>
      </c>
      <c r="C79" s="44">
        <v>0</v>
      </c>
      <c r="D79" s="44">
        <v>0</v>
      </c>
      <c r="E79" s="44">
        <v>0</v>
      </c>
    </row>
    <row r="80" spans="1:8" x14ac:dyDescent="0.2">
      <c r="A80" s="43">
        <v>1254</v>
      </c>
      <c r="B80" s="41" t="s">
        <v>182</v>
      </c>
      <c r="C80" s="44">
        <v>0</v>
      </c>
      <c r="D80" s="44">
        <v>0</v>
      </c>
      <c r="E80" s="44">
        <v>0</v>
      </c>
    </row>
    <row r="81" spans="1:8" x14ac:dyDescent="0.2">
      <c r="A81" s="43">
        <v>1259</v>
      </c>
      <c r="B81" s="41" t="s">
        <v>183</v>
      </c>
      <c r="C81" s="44">
        <v>0</v>
      </c>
      <c r="D81" s="44">
        <v>0</v>
      </c>
      <c r="E81" s="44">
        <v>0</v>
      </c>
    </row>
    <row r="82" spans="1:8" x14ac:dyDescent="0.2">
      <c r="A82" s="43">
        <v>1270</v>
      </c>
      <c r="B82" s="41" t="s">
        <v>184</v>
      </c>
      <c r="C82" s="150">
        <v>19892.060000000001</v>
      </c>
      <c r="D82" s="150">
        <v>30433.759999999998</v>
      </c>
      <c r="E82" s="150">
        <v>0</v>
      </c>
    </row>
    <row r="83" spans="1:8" x14ac:dyDescent="0.2">
      <c r="A83" s="43">
        <v>1271</v>
      </c>
      <c r="B83" s="41" t="s">
        <v>185</v>
      </c>
      <c r="C83" s="44">
        <v>0</v>
      </c>
      <c r="D83" s="44">
        <v>0</v>
      </c>
      <c r="E83" s="44">
        <v>0</v>
      </c>
    </row>
    <row r="84" spans="1:8" x14ac:dyDescent="0.2">
      <c r="A84" s="43">
        <v>1272</v>
      </c>
      <c r="B84" s="41" t="s">
        <v>186</v>
      </c>
      <c r="C84" s="44">
        <v>0</v>
      </c>
      <c r="D84" s="44">
        <v>0</v>
      </c>
      <c r="E84" s="44">
        <v>0</v>
      </c>
    </row>
    <row r="85" spans="1:8" x14ac:dyDescent="0.2">
      <c r="A85" s="43">
        <v>1273</v>
      </c>
      <c r="B85" s="41" t="s">
        <v>187</v>
      </c>
      <c r="C85" s="44">
        <v>17473.060000000001</v>
      </c>
      <c r="D85" s="44">
        <v>30433.759999999998</v>
      </c>
      <c r="E85" s="44">
        <v>0</v>
      </c>
      <c r="F85" s="307" t="s">
        <v>1908</v>
      </c>
      <c r="G85" s="307" t="s">
        <v>1909</v>
      </c>
      <c r="H85" s="307" t="s">
        <v>1910</v>
      </c>
    </row>
    <row r="86" spans="1:8" x14ac:dyDescent="0.2">
      <c r="A86" s="43">
        <v>1274</v>
      </c>
      <c r="B86" s="41" t="s">
        <v>188</v>
      </c>
      <c r="C86" s="44">
        <v>0</v>
      </c>
      <c r="D86" s="44">
        <v>0</v>
      </c>
      <c r="E86" s="44">
        <v>0</v>
      </c>
    </row>
    <row r="87" spans="1:8" x14ac:dyDescent="0.2">
      <c r="A87" s="43">
        <v>1275</v>
      </c>
      <c r="B87" s="41" t="s">
        <v>189</v>
      </c>
      <c r="C87" s="44">
        <v>0</v>
      </c>
      <c r="D87" s="44">
        <v>0</v>
      </c>
      <c r="E87" s="44">
        <v>0</v>
      </c>
    </row>
    <row r="88" spans="1:8" x14ac:dyDescent="0.2">
      <c r="A88" s="43">
        <v>1279</v>
      </c>
      <c r="B88" s="41" t="s">
        <v>190</v>
      </c>
      <c r="C88" s="44">
        <v>2419</v>
      </c>
      <c r="D88" s="44">
        <v>0</v>
      </c>
      <c r="E88" s="44">
        <v>0</v>
      </c>
      <c r="F88" s="307" t="s">
        <v>1911</v>
      </c>
    </row>
    <row r="90" spans="1:8" x14ac:dyDescent="0.2">
      <c r="A90" s="40" t="s">
        <v>191</v>
      </c>
      <c r="B90" s="40"/>
      <c r="C90" s="40"/>
      <c r="D90" s="40"/>
      <c r="E90" s="40"/>
      <c r="F90" s="40"/>
      <c r="G90" s="40"/>
      <c r="H90" s="40"/>
    </row>
    <row r="91" spans="1:8" x14ac:dyDescent="0.2">
      <c r="A91" s="42" t="s">
        <v>105</v>
      </c>
      <c r="B91" s="42" t="s">
        <v>106</v>
      </c>
      <c r="C91" s="42" t="s">
        <v>107</v>
      </c>
      <c r="D91" s="42" t="s">
        <v>192</v>
      </c>
      <c r="E91" s="42"/>
      <c r="F91" s="42"/>
      <c r="G91" s="42"/>
      <c r="H91" s="42"/>
    </row>
    <row r="92" spans="1:8" x14ac:dyDescent="0.2">
      <c r="A92" s="43">
        <v>1160</v>
      </c>
      <c r="B92" s="41" t="s">
        <v>193</v>
      </c>
      <c r="C92" s="44">
        <v>0</v>
      </c>
    </row>
    <row r="93" spans="1:8" x14ac:dyDescent="0.2">
      <c r="A93" s="43">
        <v>1161</v>
      </c>
      <c r="B93" s="41" t="s">
        <v>194</v>
      </c>
      <c r="C93" s="44">
        <v>0</v>
      </c>
    </row>
    <row r="94" spans="1:8" x14ac:dyDescent="0.2">
      <c r="A94" s="43">
        <v>1162</v>
      </c>
      <c r="B94" s="41" t="s">
        <v>195</v>
      </c>
      <c r="C94" s="44">
        <v>0</v>
      </c>
    </row>
    <row r="96" spans="1:8" x14ac:dyDescent="0.2">
      <c r="A96" s="40" t="s">
        <v>196</v>
      </c>
      <c r="B96" s="40"/>
      <c r="C96" s="40"/>
      <c r="D96" s="40"/>
      <c r="E96" s="40"/>
      <c r="F96" s="40"/>
      <c r="G96" s="40"/>
      <c r="H96" s="40"/>
    </row>
    <row r="97" spans="1:8" x14ac:dyDescent="0.2">
      <c r="A97" s="42" t="s">
        <v>105</v>
      </c>
      <c r="B97" s="42" t="s">
        <v>106</v>
      </c>
      <c r="C97" s="42" t="s">
        <v>107</v>
      </c>
      <c r="D97" s="42" t="s">
        <v>122</v>
      </c>
      <c r="E97" s="42"/>
      <c r="F97" s="42"/>
      <c r="G97" s="42"/>
      <c r="H97" s="42"/>
    </row>
    <row r="98" spans="1:8" x14ac:dyDescent="0.2">
      <c r="A98" s="43">
        <v>1290</v>
      </c>
      <c r="B98" s="41" t="s">
        <v>197</v>
      </c>
      <c r="C98" s="44">
        <v>0</v>
      </c>
    </row>
    <row r="99" spans="1:8" x14ac:dyDescent="0.2">
      <c r="A99" s="43">
        <v>1291</v>
      </c>
      <c r="B99" s="41" t="s">
        <v>198</v>
      </c>
      <c r="C99" s="44">
        <v>0</v>
      </c>
    </row>
    <row r="100" spans="1:8" x14ac:dyDescent="0.2">
      <c r="A100" s="43">
        <v>1292</v>
      </c>
      <c r="B100" s="41" t="s">
        <v>199</v>
      </c>
      <c r="C100" s="44">
        <v>0</v>
      </c>
    </row>
    <row r="101" spans="1:8" x14ac:dyDescent="0.2">
      <c r="A101" s="43">
        <v>1293</v>
      </c>
      <c r="B101" s="41" t="s">
        <v>200</v>
      </c>
      <c r="C101" s="44">
        <v>0</v>
      </c>
    </row>
    <row r="103" spans="1:8" x14ac:dyDescent="0.2">
      <c r="A103" s="40" t="s">
        <v>201</v>
      </c>
      <c r="B103" s="40"/>
      <c r="C103" s="40"/>
      <c r="D103" s="40"/>
      <c r="E103" s="40"/>
      <c r="F103" s="40"/>
      <c r="G103" s="40"/>
      <c r="H103" s="40"/>
    </row>
    <row r="104" spans="1:8" x14ac:dyDescent="0.2">
      <c r="A104" s="42" t="s">
        <v>105</v>
      </c>
      <c r="B104" s="42" t="s">
        <v>106</v>
      </c>
      <c r="C104" s="42" t="s">
        <v>107</v>
      </c>
      <c r="D104" s="42" t="s">
        <v>118</v>
      </c>
      <c r="E104" s="42" t="s">
        <v>119</v>
      </c>
      <c r="F104" s="42" t="s">
        <v>120</v>
      </c>
      <c r="G104" s="42" t="s">
        <v>202</v>
      </c>
      <c r="H104" s="42" t="s">
        <v>203</v>
      </c>
    </row>
    <row r="105" spans="1:8" x14ac:dyDescent="0.2">
      <c r="A105" s="43">
        <v>2110</v>
      </c>
      <c r="B105" s="41" t="s">
        <v>204</v>
      </c>
      <c r="C105" s="150">
        <v>53852.13</v>
      </c>
      <c r="D105" s="150">
        <v>53852.13</v>
      </c>
      <c r="E105" s="150">
        <v>0</v>
      </c>
      <c r="F105" s="150">
        <v>0</v>
      </c>
      <c r="G105" s="150">
        <v>0</v>
      </c>
    </row>
    <row r="106" spans="1:8" x14ac:dyDescent="0.2">
      <c r="A106" s="43">
        <v>2111</v>
      </c>
      <c r="B106" s="41" t="s">
        <v>205</v>
      </c>
      <c r="C106" s="44">
        <v>0</v>
      </c>
      <c r="D106" s="44">
        <v>0</v>
      </c>
      <c r="E106" s="44">
        <v>0</v>
      </c>
      <c r="F106" s="44">
        <v>0</v>
      </c>
      <c r="G106" s="44">
        <v>0</v>
      </c>
    </row>
    <row r="107" spans="1:8" x14ac:dyDescent="0.2">
      <c r="A107" s="43">
        <v>2112</v>
      </c>
      <c r="B107" s="41" t="s">
        <v>206</v>
      </c>
      <c r="C107" s="44">
        <v>0</v>
      </c>
      <c r="D107" s="44">
        <v>0</v>
      </c>
      <c r="E107" s="44">
        <v>0</v>
      </c>
      <c r="F107" s="44">
        <v>0</v>
      </c>
      <c r="G107" s="44">
        <v>0</v>
      </c>
    </row>
    <row r="108" spans="1:8" x14ac:dyDescent="0.2">
      <c r="A108" s="43">
        <v>2113</v>
      </c>
      <c r="B108" s="41" t="s">
        <v>207</v>
      </c>
      <c r="C108" s="44">
        <v>0</v>
      </c>
      <c r="D108" s="44">
        <v>0</v>
      </c>
      <c r="E108" s="44">
        <v>0</v>
      </c>
      <c r="F108" s="44">
        <v>0</v>
      </c>
      <c r="G108" s="44">
        <v>0</v>
      </c>
    </row>
    <row r="109" spans="1:8" x14ac:dyDescent="0.2">
      <c r="A109" s="43">
        <v>2114</v>
      </c>
      <c r="B109" s="41" t="s">
        <v>208</v>
      </c>
      <c r="C109" s="44">
        <v>0</v>
      </c>
      <c r="D109" s="44">
        <v>0</v>
      </c>
      <c r="E109" s="44">
        <v>0</v>
      </c>
      <c r="F109" s="44">
        <v>0</v>
      </c>
      <c r="G109" s="44">
        <v>0</v>
      </c>
    </row>
    <row r="110" spans="1:8" x14ac:dyDescent="0.2">
      <c r="A110" s="43">
        <v>2115</v>
      </c>
      <c r="B110" s="41" t="s">
        <v>209</v>
      </c>
      <c r="C110" s="44">
        <v>0</v>
      </c>
      <c r="D110" s="44">
        <v>0</v>
      </c>
      <c r="E110" s="44">
        <v>0</v>
      </c>
      <c r="F110" s="44">
        <v>0</v>
      </c>
      <c r="G110" s="44">
        <v>0</v>
      </c>
    </row>
    <row r="111" spans="1:8" x14ac:dyDescent="0.2">
      <c r="A111" s="43">
        <v>2116</v>
      </c>
      <c r="B111" s="41" t="s">
        <v>210</v>
      </c>
      <c r="C111" s="44">
        <v>0</v>
      </c>
      <c r="D111" s="44">
        <v>0</v>
      </c>
      <c r="E111" s="44">
        <v>0</v>
      </c>
      <c r="F111" s="44">
        <v>0</v>
      </c>
      <c r="G111" s="44">
        <v>0</v>
      </c>
    </row>
    <row r="112" spans="1:8" ht="22.5" x14ac:dyDescent="0.2">
      <c r="A112" s="48">
        <v>2117</v>
      </c>
      <c r="B112" s="308" t="s">
        <v>211</v>
      </c>
      <c r="C112" s="309">
        <v>53852.13</v>
      </c>
      <c r="D112" s="309">
        <v>53852.13</v>
      </c>
      <c r="E112" s="309">
        <v>0</v>
      </c>
      <c r="F112" s="309">
        <v>0</v>
      </c>
      <c r="G112" s="309">
        <v>0</v>
      </c>
      <c r="H112" s="196" t="s">
        <v>1912</v>
      </c>
    </row>
    <row r="113" spans="1:8" x14ac:dyDescent="0.2">
      <c r="A113" s="43">
        <v>2118</v>
      </c>
      <c r="B113" s="41" t="s">
        <v>212</v>
      </c>
      <c r="C113" s="44">
        <v>0</v>
      </c>
      <c r="D113" s="44">
        <v>0</v>
      </c>
      <c r="E113" s="44">
        <v>0</v>
      </c>
      <c r="F113" s="44">
        <v>0</v>
      </c>
      <c r="G113" s="44">
        <v>0</v>
      </c>
    </row>
    <row r="114" spans="1:8" x14ac:dyDescent="0.2">
      <c r="A114" s="43">
        <v>2119</v>
      </c>
      <c r="B114" s="41" t="s">
        <v>213</v>
      </c>
      <c r="C114" s="44">
        <v>0</v>
      </c>
      <c r="D114" s="44">
        <v>0</v>
      </c>
      <c r="E114" s="44">
        <v>0</v>
      </c>
      <c r="F114" s="44">
        <v>0</v>
      </c>
      <c r="G114" s="44">
        <v>0</v>
      </c>
    </row>
    <row r="115" spans="1:8" x14ac:dyDescent="0.2">
      <c r="A115" s="43">
        <v>2120</v>
      </c>
      <c r="B115" s="41" t="s">
        <v>214</v>
      </c>
      <c r="C115" s="44">
        <v>0</v>
      </c>
      <c r="D115" s="44">
        <v>0</v>
      </c>
      <c r="E115" s="44">
        <v>0</v>
      </c>
      <c r="F115" s="44">
        <v>0</v>
      </c>
      <c r="G115" s="44">
        <v>0</v>
      </c>
    </row>
    <row r="116" spans="1:8" x14ac:dyDescent="0.2">
      <c r="A116" s="43">
        <v>2121</v>
      </c>
      <c r="B116" s="41" t="s">
        <v>215</v>
      </c>
      <c r="C116" s="44">
        <v>0</v>
      </c>
      <c r="D116" s="44">
        <v>0</v>
      </c>
      <c r="E116" s="44">
        <v>0</v>
      </c>
      <c r="F116" s="44">
        <v>0</v>
      </c>
      <c r="G116" s="44">
        <v>0</v>
      </c>
    </row>
    <row r="117" spans="1:8" x14ac:dyDescent="0.2">
      <c r="A117" s="43">
        <v>2122</v>
      </c>
      <c r="B117" s="41" t="s">
        <v>216</v>
      </c>
      <c r="C117" s="44">
        <v>0</v>
      </c>
      <c r="D117" s="44">
        <v>0</v>
      </c>
      <c r="E117" s="44">
        <v>0</v>
      </c>
      <c r="F117" s="44">
        <v>0</v>
      </c>
      <c r="G117" s="44">
        <v>0</v>
      </c>
    </row>
    <row r="118" spans="1:8" x14ac:dyDescent="0.2">
      <c r="A118" s="43">
        <v>2129</v>
      </c>
      <c r="B118" s="41" t="s">
        <v>217</v>
      </c>
      <c r="C118" s="44">
        <v>0</v>
      </c>
      <c r="D118" s="44">
        <v>0</v>
      </c>
      <c r="E118" s="44">
        <v>0</v>
      </c>
      <c r="F118" s="44">
        <v>0</v>
      </c>
      <c r="G118" s="44">
        <v>0</v>
      </c>
    </row>
    <row r="120" spans="1:8" x14ac:dyDescent="0.2">
      <c r="A120" s="40" t="s">
        <v>218</v>
      </c>
      <c r="B120" s="40"/>
      <c r="C120" s="40"/>
      <c r="D120" s="40"/>
      <c r="E120" s="40"/>
      <c r="F120" s="40"/>
      <c r="G120" s="40"/>
      <c r="H120" s="40"/>
    </row>
    <row r="121" spans="1:8" x14ac:dyDescent="0.2">
      <c r="A121" s="42" t="s">
        <v>105</v>
      </c>
      <c r="B121" s="42" t="s">
        <v>106</v>
      </c>
      <c r="C121" s="42" t="s">
        <v>107</v>
      </c>
      <c r="D121" s="42" t="s">
        <v>219</v>
      </c>
      <c r="E121" s="42" t="s">
        <v>122</v>
      </c>
      <c r="F121" s="42"/>
      <c r="G121" s="42"/>
      <c r="H121" s="42"/>
    </row>
    <row r="122" spans="1:8" x14ac:dyDescent="0.2">
      <c r="A122" s="43">
        <v>2160</v>
      </c>
      <c r="B122" s="41" t="s">
        <v>220</v>
      </c>
      <c r="C122" s="44">
        <v>0</v>
      </c>
    </row>
    <row r="123" spans="1:8" x14ac:dyDescent="0.2">
      <c r="A123" s="43">
        <v>2161</v>
      </c>
      <c r="B123" s="41" t="s">
        <v>221</v>
      </c>
      <c r="C123" s="44">
        <v>0</v>
      </c>
    </row>
    <row r="124" spans="1:8" x14ac:dyDescent="0.2">
      <c r="A124" s="43">
        <v>2162</v>
      </c>
      <c r="B124" s="41" t="s">
        <v>222</v>
      </c>
      <c r="C124" s="44">
        <v>0</v>
      </c>
    </row>
    <row r="125" spans="1:8" x14ac:dyDescent="0.2">
      <c r="A125" s="43">
        <v>2163</v>
      </c>
      <c r="B125" s="41" t="s">
        <v>223</v>
      </c>
      <c r="C125" s="44">
        <v>0</v>
      </c>
    </row>
    <row r="126" spans="1:8" x14ac:dyDescent="0.2">
      <c r="A126" s="43">
        <v>2164</v>
      </c>
      <c r="B126" s="41" t="s">
        <v>224</v>
      </c>
      <c r="C126" s="44">
        <v>0</v>
      </c>
    </row>
    <row r="127" spans="1:8" x14ac:dyDescent="0.2">
      <c r="A127" s="43">
        <v>2165</v>
      </c>
      <c r="B127" s="41" t="s">
        <v>225</v>
      </c>
      <c r="C127" s="44">
        <v>0</v>
      </c>
    </row>
    <row r="128" spans="1:8" x14ac:dyDescent="0.2">
      <c r="A128" s="43">
        <v>2166</v>
      </c>
      <c r="B128" s="41" t="s">
        <v>226</v>
      </c>
      <c r="C128" s="44">
        <v>0</v>
      </c>
    </row>
    <row r="129" spans="1:8" x14ac:dyDescent="0.2">
      <c r="A129" s="43">
        <v>2250</v>
      </c>
      <c r="B129" s="41" t="s">
        <v>227</v>
      </c>
      <c r="C129" s="44">
        <v>0</v>
      </c>
    </row>
    <row r="130" spans="1:8" x14ac:dyDescent="0.2">
      <c r="A130" s="43">
        <v>2251</v>
      </c>
      <c r="B130" s="41" t="s">
        <v>228</v>
      </c>
      <c r="C130" s="44">
        <v>0</v>
      </c>
    </row>
    <row r="131" spans="1:8" x14ac:dyDescent="0.2">
      <c r="A131" s="43">
        <v>2252</v>
      </c>
      <c r="B131" s="41" t="s">
        <v>229</v>
      </c>
      <c r="C131" s="44">
        <v>0</v>
      </c>
    </row>
    <row r="132" spans="1:8" x14ac:dyDescent="0.2">
      <c r="A132" s="43">
        <v>2253</v>
      </c>
      <c r="B132" s="41" t="s">
        <v>230</v>
      </c>
      <c r="C132" s="44">
        <v>0</v>
      </c>
    </row>
    <row r="133" spans="1:8" x14ac:dyDescent="0.2">
      <c r="A133" s="43">
        <v>2254</v>
      </c>
      <c r="B133" s="41" t="s">
        <v>231</v>
      </c>
      <c r="C133" s="44">
        <v>0</v>
      </c>
    </row>
    <row r="134" spans="1:8" x14ac:dyDescent="0.2">
      <c r="A134" s="43">
        <v>2255</v>
      </c>
      <c r="B134" s="41" t="s">
        <v>232</v>
      </c>
      <c r="C134" s="44">
        <v>0</v>
      </c>
    </row>
    <row r="135" spans="1:8" x14ac:dyDescent="0.2">
      <c r="A135" s="43">
        <v>2256</v>
      </c>
      <c r="B135" s="41" t="s">
        <v>233</v>
      </c>
      <c r="C135" s="44">
        <v>0</v>
      </c>
    </row>
    <row r="137" spans="1:8" x14ac:dyDescent="0.2">
      <c r="A137" s="40" t="s">
        <v>234</v>
      </c>
      <c r="B137" s="40"/>
      <c r="C137" s="40"/>
      <c r="D137" s="40"/>
      <c r="E137" s="40"/>
      <c r="F137" s="40"/>
      <c r="G137" s="40"/>
      <c r="H137" s="40"/>
    </row>
    <row r="138" spans="1:8" x14ac:dyDescent="0.2">
      <c r="A138" s="47" t="s">
        <v>105</v>
      </c>
      <c r="B138" s="47" t="s">
        <v>106</v>
      </c>
      <c r="C138" s="47" t="s">
        <v>107</v>
      </c>
      <c r="D138" s="47" t="s">
        <v>219</v>
      </c>
      <c r="E138" s="47" t="s">
        <v>122</v>
      </c>
      <c r="F138" s="47"/>
      <c r="G138" s="47"/>
      <c r="H138" s="47"/>
    </row>
    <row r="139" spans="1:8" x14ac:dyDescent="0.2">
      <c r="A139" s="43">
        <v>2159</v>
      </c>
      <c r="B139" s="41" t="s">
        <v>235</v>
      </c>
      <c r="C139" s="44">
        <v>0</v>
      </c>
    </row>
    <row r="140" spans="1:8" x14ac:dyDescent="0.2">
      <c r="A140" s="43">
        <v>2170</v>
      </c>
      <c r="B140" s="41" t="s">
        <v>1913</v>
      </c>
      <c r="C140" s="44">
        <v>19173.2</v>
      </c>
      <c r="D140" s="41" t="s">
        <v>1914</v>
      </c>
      <c r="E140" s="41" t="s">
        <v>1915</v>
      </c>
    </row>
    <row r="141" spans="1:8" x14ac:dyDescent="0.2">
      <c r="A141" s="43">
        <v>2199</v>
      </c>
      <c r="B141" s="41" t="s">
        <v>236</v>
      </c>
      <c r="C141" s="44">
        <v>0</v>
      </c>
    </row>
    <row r="142" spans="1:8" x14ac:dyDescent="0.2">
      <c r="A142" s="43">
        <v>2240</v>
      </c>
      <c r="B142" s="41" t="s">
        <v>237</v>
      </c>
      <c r="C142" s="44">
        <v>0</v>
      </c>
    </row>
    <row r="143" spans="1:8" x14ac:dyDescent="0.2">
      <c r="A143" s="43">
        <v>2241</v>
      </c>
      <c r="B143" s="41" t="s">
        <v>238</v>
      </c>
      <c r="C143" s="44">
        <v>0</v>
      </c>
    </row>
    <row r="144" spans="1:8" x14ac:dyDescent="0.2">
      <c r="A144" s="43">
        <v>2242</v>
      </c>
      <c r="B144" s="41" t="s">
        <v>239</v>
      </c>
      <c r="C144" s="44">
        <v>0</v>
      </c>
    </row>
    <row r="145" spans="1:3" x14ac:dyDescent="0.2">
      <c r="A145" s="43">
        <v>2249</v>
      </c>
      <c r="B145" s="41" t="s">
        <v>240</v>
      </c>
      <c r="C145" s="44">
        <v>0</v>
      </c>
    </row>
    <row r="148" spans="1:3" x14ac:dyDescent="0.2">
      <c r="B148" s="14" t="s">
        <v>1916</v>
      </c>
    </row>
    <row r="149" spans="1:3" x14ac:dyDescent="0.2">
      <c r="B149" s="14" t="s">
        <v>1917</v>
      </c>
    </row>
  </sheetData>
  <mergeCells count="3">
    <mergeCell ref="A1:F1"/>
    <mergeCell ref="A2:F2"/>
    <mergeCell ref="A3:F3"/>
  </mergeCells>
  <pageMargins left="0.7" right="0.7" top="0.75" bottom="0.75" header="0.3" footer="0.3"/>
  <pageSetup paperSize="9" scale="60" fitToHeight="0"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4"/>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4" width="24.28515625" style="41" customWidth="1"/>
    <col min="5" max="5" width="49.42578125" style="41" customWidth="1"/>
    <col min="6" max="16384" width="9.140625" style="41"/>
  </cols>
  <sheetData>
    <row r="1" spans="1:5" s="48" customFormat="1" ht="18.95" customHeight="1" x14ac:dyDescent="0.25">
      <c r="A1" s="809" t="s">
        <v>1918</v>
      </c>
      <c r="B1" s="809"/>
      <c r="C1" s="809"/>
      <c r="D1" s="36" t="s">
        <v>98</v>
      </c>
      <c r="E1" s="37">
        <v>2020</v>
      </c>
    </row>
    <row r="2" spans="1:5" s="38" customFormat="1" ht="18.95" customHeight="1" x14ac:dyDescent="0.25">
      <c r="A2" s="809" t="s">
        <v>242</v>
      </c>
      <c r="B2" s="809"/>
      <c r="C2" s="809"/>
      <c r="D2" s="36" t="s">
        <v>100</v>
      </c>
      <c r="E2" s="37" t="s">
        <v>441</v>
      </c>
    </row>
    <row r="3" spans="1:5" s="38" customFormat="1" ht="18.95" customHeight="1" x14ac:dyDescent="0.25">
      <c r="A3" s="809" t="s">
        <v>582</v>
      </c>
      <c r="B3" s="809"/>
      <c r="C3" s="809"/>
      <c r="D3" s="36" t="s">
        <v>102</v>
      </c>
      <c r="E3" s="37">
        <v>4</v>
      </c>
    </row>
    <row r="4" spans="1:5" x14ac:dyDescent="0.2">
      <c r="A4" s="39" t="s">
        <v>103</v>
      </c>
      <c r="B4" s="40"/>
      <c r="C4" s="40"/>
      <c r="D4" s="40"/>
      <c r="E4" s="40"/>
    </row>
    <row r="6" spans="1:5" x14ac:dyDescent="0.2">
      <c r="A6" s="49" t="s">
        <v>243</v>
      </c>
      <c r="B6" s="49"/>
      <c r="C6" s="49"/>
      <c r="D6" s="49"/>
      <c r="E6" s="49"/>
    </row>
    <row r="7" spans="1:5" x14ac:dyDescent="0.2">
      <c r="A7" s="50" t="s">
        <v>105</v>
      </c>
      <c r="B7" s="50" t="s">
        <v>106</v>
      </c>
      <c r="C7" s="50" t="s">
        <v>107</v>
      </c>
      <c r="D7" s="50" t="s">
        <v>244</v>
      </c>
      <c r="E7" s="50"/>
    </row>
    <row r="8" spans="1:5" x14ac:dyDescent="0.2">
      <c r="A8" s="51">
        <v>4100</v>
      </c>
      <c r="B8" s="52" t="s">
        <v>245</v>
      </c>
      <c r="C8" s="53">
        <v>0</v>
      </c>
      <c r="D8" s="52"/>
      <c r="E8" s="54"/>
    </row>
    <row r="9" spans="1:5" x14ac:dyDescent="0.2">
      <c r="A9" s="51">
        <v>4110</v>
      </c>
      <c r="B9" s="52" t="s">
        <v>246</v>
      </c>
      <c r="C9" s="53">
        <v>0</v>
      </c>
      <c r="D9" s="52"/>
      <c r="E9" s="54"/>
    </row>
    <row r="10" spans="1:5" x14ac:dyDescent="0.2">
      <c r="A10" s="51">
        <v>4111</v>
      </c>
      <c r="B10" s="52" t="s">
        <v>247</v>
      </c>
      <c r="C10" s="53">
        <v>0</v>
      </c>
      <c r="D10" s="52"/>
      <c r="E10" s="54"/>
    </row>
    <row r="11" spans="1:5" x14ac:dyDescent="0.2">
      <c r="A11" s="51">
        <v>4112</v>
      </c>
      <c r="B11" s="52" t="s">
        <v>248</v>
      </c>
      <c r="C11" s="53">
        <v>0</v>
      </c>
      <c r="D11" s="52"/>
      <c r="E11" s="54"/>
    </row>
    <row r="12" spans="1:5" x14ac:dyDescent="0.2">
      <c r="A12" s="51">
        <v>4113</v>
      </c>
      <c r="B12" s="52" t="s">
        <v>249</v>
      </c>
      <c r="C12" s="53">
        <v>0</v>
      </c>
      <c r="D12" s="52"/>
      <c r="E12" s="54"/>
    </row>
    <row r="13" spans="1:5" x14ac:dyDescent="0.2">
      <c r="A13" s="51">
        <v>4114</v>
      </c>
      <c r="B13" s="52" t="s">
        <v>250</v>
      </c>
      <c r="C13" s="53">
        <v>0</v>
      </c>
      <c r="D13" s="52"/>
      <c r="E13" s="54"/>
    </row>
    <row r="14" spans="1:5" x14ac:dyDescent="0.2">
      <c r="A14" s="51">
        <v>4115</v>
      </c>
      <c r="B14" s="52" t="s">
        <v>251</v>
      </c>
      <c r="C14" s="53">
        <v>0</v>
      </c>
      <c r="D14" s="52"/>
      <c r="E14" s="54"/>
    </row>
    <row r="15" spans="1:5" x14ac:dyDescent="0.2">
      <c r="A15" s="51">
        <v>4116</v>
      </c>
      <c r="B15" s="52" t="s">
        <v>252</v>
      </c>
      <c r="C15" s="53">
        <v>0</v>
      </c>
      <c r="D15" s="52"/>
      <c r="E15" s="54"/>
    </row>
    <row r="16" spans="1:5" x14ac:dyDescent="0.2">
      <c r="A16" s="51">
        <v>4117</v>
      </c>
      <c r="B16" s="52" t="s">
        <v>253</v>
      </c>
      <c r="C16" s="53">
        <v>0</v>
      </c>
      <c r="D16" s="52"/>
      <c r="E16" s="54"/>
    </row>
    <row r="17" spans="1:5" ht="22.5" x14ac:dyDescent="0.2">
      <c r="A17" s="51">
        <v>4118</v>
      </c>
      <c r="B17" s="55" t="s">
        <v>254</v>
      </c>
      <c r="C17" s="53">
        <v>0</v>
      </c>
      <c r="D17" s="52"/>
      <c r="E17" s="54"/>
    </row>
    <row r="18" spans="1:5" x14ac:dyDescent="0.2">
      <c r="A18" s="51">
        <v>4119</v>
      </c>
      <c r="B18" s="52" t="s">
        <v>255</v>
      </c>
      <c r="C18" s="53">
        <v>0</v>
      </c>
      <c r="D18" s="52"/>
      <c r="E18" s="54"/>
    </row>
    <row r="19" spans="1:5" x14ac:dyDescent="0.2">
      <c r="A19" s="51">
        <v>4120</v>
      </c>
      <c r="B19" s="52" t="s">
        <v>256</v>
      </c>
      <c r="C19" s="53">
        <v>0</v>
      </c>
      <c r="D19" s="52"/>
      <c r="E19" s="54"/>
    </row>
    <row r="20" spans="1:5" x14ac:dyDescent="0.2">
      <c r="A20" s="51">
        <v>4121</v>
      </c>
      <c r="B20" s="52" t="s">
        <v>257</v>
      </c>
      <c r="C20" s="53">
        <v>0</v>
      </c>
      <c r="D20" s="52"/>
      <c r="E20" s="54"/>
    </row>
    <row r="21" spans="1:5" x14ac:dyDescent="0.2">
      <c r="A21" s="51">
        <v>4122</v>
      </c>
      <c r="B21" s="52" t="s">
        <v>258</v>
      </c>
      <c r="C21" s="53">
        <v>0</v>
      </c>
      <c r="D21" s="52"/>
      <c r="E21" s="54"/>
    </row>
    <row r="22" spans="1:5" x14ac:dyDescent="0.2">
      <c r="A22" s="51">
        <v>4123</v>
      </c>
      <c r="B22" s="52" t="s">
        <v>259</v>
      </c>
      <c r="C22" s="53">
        <v>0</v>
      </c>
      <c r="D22" s="52"/>
      <c r="E22" s="54"/>
    </row>
    <row r="23" spans="1:5" x14ac:dyDescent="0.2">
      <c r="A23" s="51">
        <v>4124</v>
      </c>
      <c r="B23" s="52" t="s">
        <v>260</v>
      </c>
      <c r="C23" s="53">
        <v>0</v>
      </c>
      <c r="D23" s="52"/>
      <c r="E23" s="54"/>
    </row>
    <row r="24" spans="1:5" x14ac:dyDescent="0.2">
      <c r="A24" s="51">
        <v>4129</v>
      </c>
      <c r="B24" s="52" t="s">
        <v>261</v>
      </c>
      <c r="C24" s="53">
        <v>0</v>
      </c>
      <c r="D24" s="52"/>
      <c r="E24" s="54"/>
    </row>
    <row r="25" spans="1:5" x14ac:dyDescent="0.2">
      <c r="A25" s="51">
        <v>4130</v>
      </c>
      <c r="B25" s="52" t="s">
        <v>262</v>
      </c>
      <c r="C25" s="53">
        <v>0</v>
      </c>
      <c r="D25" s="52"/>
      <c r="E25" s="54"/>
    </row>
    <row r="26" spans="1:5" x14ac:dyDescent="0.2">
      <c r="A26" s="51">
        <v>4131</v>
      </c>
      <c r="B26" s="52" t="s">
        <v>263</v>
      </c>
      <c r="C26" s="53">
        <v>0</v>
      </c>
      <c r="D26" s="52"/>
      <c r="E26" s="54"/>
    </row>
    <row r="27" spans="1:5" ht="22.5" x14ac:dyDescent="0.2">
      <c r="A27" s="51">
        <v>4132</v>
      </c>
      <c r="B27" s="55" t="s">
        <v>264</v>
      </c>
      <c r="C27" s="53">
        <v>0</v>
      </c>
      <c r="D27" s="52"/>
      <c r="E27" s="54"/>
    </row>
    <row r="28" spans="1:5" x14ac:dyDescent="0.2">
      <c r="A28" s="51">
        <v>4140</v>
      </c>
      <c r="B28" s="52" t="s">
        <v>265</v>
      </c>
      <c r="C28" s="53">
        <v>0</v>
      </c>
      <c r="D28" s="52"/>
      <c r="E28" s="54"/>
    </row>
    <row r="29" spans="1:5" x14ac:dyDescent="0.2">
      <c r="A29" s="51">
        <v>4141</v>
      </c>
      <c r="B29" s="52" t="s">
        <v>266</v>
      </c>
      <c r="C29" s="53">
        <v>0</v>
      </c>
      <c r="D29" s="52"/>
      <c r="E29" s="54"/>
    </row>
    <row r="30" spans="1:5" x14ac:dyDescent="0.2">
      <c r="A30" s="51">
        <v>4143</v>
      </c>
      <c r="B30" s="52" t="s">
        <v>267</v>
      </c>
      <c r="C30" s="53">
        <v>0</v>
      </c>
      <c r="D30" s="52"/>
      <c r="E30" s="54"/>
    </row>
    <row r="31" spans="1:5" x14ac:dyDescent="0.2">
      <c r="A31" s="51">
        <v>4144</v>
      </c>
      <c r="B31" s="52" t="s">
        <v>268</v>
      </c>
      <c r="C31" s="53">
        <v>0</v>
      </c>
      <c r="D31" s="52"/>
      <c r="E31" s="54"/>
    </row>
    <row r="32" spans="1:5" ht="22.5" x14ac:dyDescent="0.2">
      <c r="A32" s="51">
        <v>4145</v>
      </c>
      <c r="B32" s="55" t="s">
        <v>269</v>
      </c>
      <c r="C32" s="53">
        <v>0</v>
      </c>
      <c r="D32" s="52"/>
      <c r="E32" s="54"/>
    </row>
    <row r="33" spans="1:5" x14ac:dyDescent="0.2">
      <c r="A33" s="51">
        <v>4149</v>
      </c>
      <c r="B33" s="52" t="s">
        <v>270</v>
      </c>
      <c r="C33" s="53">
        <v>0</v>
      </c>
      <c r="D33" s="52"/>
      <c r="E33" s="54"/>
    </row>
    <row r="34" spans="1:5" x14ac:dyDescent="0.2">
      <c r="A34" s="51">
        <v>4150</v>
      </c>
      <c r="B34" s="52" t="s">
        <v>271</v>
      </c>
      <c r="C34" s="53">
        <v>0</v>
      </c>
      <c r="D34" s="52"/>
      <c r="E34" s="54"/>
    </row>
    <row r="35" spans="1:5" x14ac:dyDescent="0.2">
      <c r="A35" s="51">
        <v>4151</v>
      </c>
      <c r="B35" s="52" t="s">
        <v>271</v>
      </c>
      <c r="C35" s="53">
        <v>0</v>
      </c>
      <c r="D35" s="52"/>
      <c r="E35" s="54"/>
    </row>
    <row r="36" spans="1:5" ht="22.5" x14ac:dyDescent="0.2">
      <c r="A36" s="51">
        <v>4154</v>
      </c>
      <c r="B36" s="55" t="s">
        <v>272</v>
      </c>
      <c r="C36" s="53">
        <v>0</v>
      </c>
      <c r="D36" s="52"/>
      <c r="E36" s="54"/>
    </row>
    <row r="37" spans="1:5" x14ac:dyDescent="0.2">
      <c r="A37" s="51">
        <v>4160</v>
      </c>
      <c r="B37" s="52" t="s">
        <v>273</v>
      </c>
      <c r="C37" s="53">
        <v>0</v>
      </c>
      <c r="D37" s="52"/>
      <c r="E37" s="54"/>
    </row>
    <row r="38" spans="1:5" x14ac:dyDescent="0.2">
      <c r="A38" s="51">
        <v>4161</v>
      </c>
      <c r="B38" s="52" t="s">
        <v>274</v>
      </c>
      <c r="C38" s="53">
        <v>0</v>
      </c>
      <c r="D38" s="52"/>
      <c r="E38" s="54"/>
    </row>
    <row r="39" spans="1:5" x14ac:dyDescent="0.2">
      <c r="A39" s="51">
        <v>4162</v>
      </c>
      <c r="B39" s="52" t="s">
        <v>275</v>
      </c>
      <c r="C39" s="53">
        <v>0</v>
      </c>
      <c r="D39" s="52"/>
      <c r="E39" s="54"/>
    </row>
    <row r="40" spans="1:5" x14ac:dyDescent="0.2">
      <c r="A40" s="51">
        <v>4163</v>
      </c>
      <c r="B40" s="52" t="s">
        <v>276</v>
      </c>
      <c r="C40" s="53">
        <v>0</v>
      </c>
      <c r="D40" s="52"/>
      <c r="E40" s="54"/>
    </row>
    <row r="41" spans="1:5" x14ac:dyDescent="0.2">
      <c r="A41" s="51">
        <v>4164</v>
      </c>
      <c r="B41" s="52" t="s">
        <v>277</v>
      </c>
      <c r="C41" s="53">
        <v>0</v>
      </c>
      <c r="D41" s="52"/>
      <c r="E41" s="54"/>
    </row>
    <row r="42" spans="1:5" x14ac:dyDescent="0.2">
      <c r="A42" s="51">
        <v>4165</v>
      </c>
      <c r="B42" s="52" t="s">
        <v>278</v>
      </c>
      <c r="C42" s="53">
        <v>0</v>
      </c>
      <c r="D42" s="52"/>
      <c r="E42" s="54"/>
    </row>
    <row r="43" spans="1:5" ht="22.5" x14ac:dyDescent="0.2">
      <c r="A43" s="51">
        <v>4166</v>
      </c>
      <c r="B43" s="55" t="s">
        <v>279</v>
      </c>
      <c r="C43" s="53">
        <v>0</v>
      </c>
      <c r="D43" s="52"/>
      <c r="E43" s="54"/>
    </row>
    <row r="44" spans="1:5" x14ac:dyDescent="0.2">
      <c r="A44" s="51">
        <v>4168</v>
      </c>
      <c r="B44" s="52" t="s">
        <v>280</v>
      </c>
      <c r="C44" s="53">
        <v>0</v>
      </c>
      <c r="D44" s="52"/>
      <c r="E44" s="54"/>
    </row>
    <row r="45" spans="1:5" x14ac:dyDescent="0.2">
      <c r="A45" s="51">
        <v>4169</v>
      </c>
      <c r="B45" s="52" t="s">
        <v>281</v>
      </c>
      <c r="C45" s="53">
        <v>0</v>
      </c>
      <c r="D45" s="52"/>
      <c r="E45" s="54"/>
    </row>
    <row r="46" spans="1:5" x14ac:dyDescent="0.2">
      <c r="A46" s="51">
        <v>4170</v>
      </c>
      <c r="B46" s="52" t="s">
        <v>282</v>
      </c>
      <c r="C46" s="53">
        <v>0</v>
      </c>
      <c r="D46" s="52"/>
      <c r="E46" s="54"/>
    </row>
    <row r="47" spans="1:5" x14ac:dyDescent="0.2">
      <c r="A47" s="51">
        <v>4171</v>
      </c>
      <c r="B47" s="52" t="s">
        <v>283</v>
      </c>
      <c r="C47" s="53">
        <v>0</v>
      </c>
      <c r="D47" s="52"/>
      <c r="E47" s="54"/>
    </row>
    <row r="48" spans="1:5" x14ac:dyDescent="0.2">
      <c r="A48" s="51">
        <v>4172</v>
      </c>
      <c r="B48" s="52" t="s">
        <v>284</v>
      </c>
      <c r="C48" s="53">
        <v>0</v>
      </c>
      <c r="D48" s="52"/>
      <c r="E48" s="54"/>
    </row>
    <row r="49" spans="1:5" ht="22.5" x14ac:dyDescent="0.2">
      <c r="A49" s="51">
        <v>4173</v>
      </c>
      <c r="B49" s="55" t="s">
        <v>285</v>
      </c>
      <c r="C49" s="53">
        <v>0</v>
      </c>
      <c r="D49" s="52"/>
      <c r="E49" s="54"/>
    </row>
    <row r="50" spans="1:5" ht="22.5" x14ac:dyDescent="0.2">
      <c r="A50" s="51">
        <v>4174</v>
      </c>
      <c r="B50" s="55" t="s">
        <v>286</v>
      </c>
      <c r="C50" s="53">
        <v>0</v>
      </c>
      <c r="D50" s="52"/>
      <c r="E50" s="54"/>
    </row>
    <row r="51" spans="1:5" ht="22.5" x14ac:dyDescent="0.2">
      <c r="A51" s="51">
        <v>4175</v>
      </c>
      <c r="B51" s="55" t="s">
        <v>287</v>
      </c>
      <c r="C51" s="53">
        <v>0</v>
      </c>
      <c r="D51" s="52"/>
      <c r="E51" s="54"/>
    </row>
    <row r="52" spans="1:5" ht="22.5" x14ac:dyDescent="0.2">
      <c r="A52" s="51">
        <v>4176</v>
      </c>
      <c r="B52" s="55" t="s">
        <v>288</v>
      </c>
      <c r="C52" s="53">
        <v>0</v>
      </c>
      <c r="D52" s="52"/>
      <c r="E52" s="54"/>
    </row>
    <row r="53" spans="1:5" ht="22.5" x14ac:dyDescent="0.2">
      <c r="A53" s="51">
        <v>4177</v>
      </c>
      <c r="B53" s="55" t="s">
        <v>289</v>
      </c>
      <c r="C53" s="53">
        <v>0</v>
      </c>
      <c r="D53" s="52"/>
      <c r="E53" s="54"/>
    </row>
    <row r="54" spans="1:5" ht="22.5" x14ac:dyDescent="0.2">
      <c r="A54" s="51">
        <v>4178</v>
      </c>
      <c r="B54" s="55" t="s">
        <v>290</v>
      </c>
      <c r="C54" s="53">
        <v>0</v>
      </c>
      <c r="D54" s="52"/>
      <c r="E54" s="54"/>
    </row>
    <row r="55" spans="1:5" x14ac:dyDescent="0.2">
      <c r="A55" s="51"/>
      <c r="B55" s="55"/>
      <c r="C55" s="53"/>
      <c r="D55" s="52"/>
      <c r="E55" s="54"/>
    </row>
    <row r="56" spans="1:5" x14ac:dyDescent="0.2">
      <c r="A56" s="49" t="s">
        <v>291</v>
      </c>
      <c r="B56" s="49"/>
      <c r="C56" s="49"/>
      <c r="D56" s="49"/>
      <c r="E56" s="49"/>
    </row>
    <row r="57" spans="1:5" x14ac:dyDescent="0.2">
      <c r="A57" s="50" t="s">
        <v>105</v>
      </c>
      <c r="B57" s="50" t="s">
        <v>106</v>
      </c>
      <c r="C57" s="50" t="s">
        <v>107</v>
      </c>
      <c r="D57" s="50" t="s">
        <v>244</v>
      </c>
      <c r="E57" s="50"/>
    </row>
    <row r="58" spans="1:5" ht="33.75" x14ac:dyDescent="0.2">
      <c r="A58" s="51">
        <v>4200</v>
      </c>
      <c r="B58" s="55" t="s">
        <v>292</v>
      </c>
      <c r="C58" s="53">
        <v>0</v>
      </c>
      <c r="D58" s="52"/>
      <c r="E58" s="54"/>
    </row>
    <row r="59" spans="1:5" ht="22.5" x14ac:dyDescent="0.2">
      <c r="A59" s="51">
        <v>4210</v>
      </c>
      <c r="B59" s="55" t="s">
        <v>293</v>
      </c>
      <c r="C59" s="53">
        <v>0</v>
      </c>
      <c r="D59" s="52"/>
      <c r="E59" s="54"/>
    </row>
    <row r="60" spans="1:5" x14ac:dyDescent="0.2">
      <c r="A60" s="51">
        <v>4211</v>
      </c>
      <c r="B60" s="52" t="s">
        <v>294</v>
      </c>
      <c r="C60" s="53">
        <v>0</v>
      </c>
      <c r="D60" s="52"/>
      <c r="E60" s="54"/>
    </row>
    <row r="61" spans="1:5" x14ac:dyDescent="0.2">
      <c r="A61" s="51">
        <v>4212</v>
      </c>
      <c r="B61" s="52" t="s">
        <v>295</v>
      </c>
      <c r="C61" s="53">
        <v>0</v>
      </c>
      <c r="D61" s="52"/>
      <c r="E61" s="54"/>
    </row>
    <row r="62" spans="1:5" x14ac:dyDescent="0.2">
      <c r="A62" s="51">
        <v>4213</v>
      </c>
      <c r="B62" s="52" t="s">
        <v>296</v>
      </c>
      <c r="C62" s="53">
        <v>0</v>
      </c>
      <c r="D62" s="52"/>
      <c r="E62" s="54"/>
    </row>
    <row r="63" spans="1:5" x14ac:dyDescent="0.2">
      <c r="A63" s="51">
        <v>4214</v>
      </c>
      <c r="B63" s="52" t="s">
        <v>297</v>
      </c>
      <c r="C63" s="53">
        <v>0</v>
      </c>
      <c r="D63" s="52"/>
      <c r="E63" s="54"/>
    </row>
    <row r="64" spans="1:5" x14ac:dyDescent="0.2">
      <c r="A64" s="51">
        <v>4215</v>
      </c>
      <c r="B64" s="52" t="s">
        <v>298</v>
      </c>
      <c r="C64" s="53">
        <v>0</v>
      </c>
      <c r="D64" s="52"/>
      <c r="E64" s="54"/>
    </row>
    <row r="65" spans="1:5" x14ac:dyDescent="0.2">
      <c r="A65" s="51">
        <v>4220</v>
      </c>
      <c r="B65" s="52" t="s">
        <v>299</v>
      </c>
      <c r="C65" s="53">
        <v>0</v>
      </c>
      <c r="D65" s="52"/>
      <c r="E65" s="54"/>
    </row>
    <row r="66" spans="1:5" x14ac:dyDescent="0.2">
      <c r="A66" s="51">
        <v>4221</v>
      </c>
      <c r="B66" s="52" t="s">
        <v>300</v>
      </c>
      <c r="C66" s="53">
        <v>0</v>
      </c>
      <c r="D66" s="52"/>
      <c r="E66" s="54"/>
    </row>
    <row r="67" spans="1:5" x14ac:dyDescent="0.2">
      <c r="A67" s="51">
        <v>4223</v>
      </c>
      <c r="B67" s="52" t="s">
        <v>301</v>
      </c>
      <c r="C67" s="53">
        <v>0</v>
      </c>
      <c r="D67" s="52"/>
      <c r="E67" s="54"/>
    </row>
    <row r="68" spans="1:5" x14ac:dyDescent="0.2">
      <c r="A68" s="51">
        <v>4225</v>
      </c>
      <c r="B68" s="52" t="s">
        <v>302</v>
      </c>
      <c r="C68" s="53">
        <v>0</v>
      </c>
      <c r="D68" s="52"/>
      <c r="E68" s="54"/>
    </row>
    <row r="69" spans="1:5" x14ac:dyDescent="0.2">
      <c r="A69" s="51">
        <v>4227</v>
      </c>
      <c r="B69" s="52" t="s">
        <v>303</v>
      </c>
      <c r="C69" s="53">
        <v>0</v>
      </c>
      <c r="D69" s="52"/>
      <c r="E69" s="54"/>
    </row>
    <row r="70" spans="1:5" x14ac:dyDescent="0.2">
      <c r="A70" s="54"/>
      <c r="B70" s="54"/>
      <c r="C70" s="54"/>
      <c r="D70" s="54"/>
      <c r="E70" s="54"/>
    </row>
    <row r="71" spans="1:5" x14ac:dyDescent="0.2">
      <c r="A71" s="49" t="s">
        <v>304</v>
      </c>
      <c r="B71" s="49"/>
      <c r="C71" s="49"/>
      <c r="D71" s="49"/>
      <c r="E71" s="49"/>
    </row>
    <row r="72" spans="1:5" x14ac:dyDescent="0.2">
      <c r="A72" s="50" t="s">
        <v>105</v>
      </c>
      <c r="B72" s="50" t="s">
        <v>106</v>
      </c>
      <c r="C72" s="50" t="s">
        <v>107</v>
      </c>
      <c r="D72" s="50" t="s">
        <v>219</v>
      </c>
      <c r="E72" s="50" t="s">
        <v>122</v>
      </c>
    </row>
    <row r="73" spans="1:5" x14ac:dyDescent="0.2">
      <c r="A73" s="56">
        <v>4300</v>
      </c>
      <c r="B73" s="52" t="s">
        <v>305</v>
      </c>
      <c r="C73" s="212">
        <v>2181306.5</v>
      </c>
      <c r="D73" s="52"/>
      <c r="E73" s="52"/>
    </row>
    <row r="74" spans="1:5" x14ac:dyDescent="0.2">
      <c r="A74" s="56">
        <v>4310</v>
      </c>
      <c r="B74" s="52" t="s">
        <v>306</v>
      </c>
      <c r="C74" s="53">
        <f>SUM(C75:C76)</f>
        <v>2181306.5</v>
      </c>
      <c r="D74" s="52"/>
      <c r="E74" s="52"/>
    </row>
    <row r="75" spans="1:5" x14ac:dyDescent="0.2">
      <c r="A75" s="56">
        <v>4311</v>
      </c>
      <c r="B75" s="52" t="s">
        <v>307</v>
      </c>
      <c r="C75" s="53">
        <v>2176666.5</v>
      </c>
      <c r="D75" s="52" t="s">
        <v>1644</v>
      </c>
      <c r="E75" s="52" t="s">
        <v>1919</v>
      </c>
    </row>
    <row r="76" spans="1:5" x14ac:dyDescent="0.2">
      <c r="A76" s="56">
        <v>4319</v>
      </c>
      <c r="B76" s="52" t="s">
        <v>308</v>
      </c>
      <c r="C76" s="53">
        <v>4640</v>
      </c>
      <c r="D76" s="52" t="s">
        <v>1920</v>
      </c>
      <c r="E76" s="52" t="s">
        <v>1921</v>
      </c>
    </row>
    <row r="77" spans="1:5" x14ac:dyDescent="0.2">
      <c r="A77" s="56">
        <v>4320</v>
      </c>
      <c r="B77" s="52" t="s">
        <v>309</v>
      </c>
      <c r="C77" s="53">
        <v>0</v>
      </c>
      <c r="D77" s="52"/>
      <c r="E77" s="52"/>
    </row>
    <row r="78" spans="1:5" x14ac:dyDescent="0.2">
      <c r="A78" s="56">
        <v>4321</v>
      </c>
      <c r="B78" s="52" t="s">
        <v>310</v>
      </c>
      <c r="C78" s="53">
        <v>0</v>
      </c>
      <c r="D78" s="52"/>
      <c r="E78" s="52"/>
    </row>
    <row r="79" spans="1:5" x14ac:dyDescent="0.2">
      <c r="A79" s="56">
        <v>4322</v>
      </c>
      <c r="B79" s="52" t="s">
        <v>311</v>
      </c>
      <c r="C79" s="53">
        <v>0</v>
      </c>
      <c r="D79" s="52"/>
      <c r="E79" s="52"/>
    </row>
    <row r="80" spans="1:5" x14ac:dyDescent="0.2">
      <c r="A80" s="56">
        <v>4323</v>
      </c>
      <c r="B80" s="52" t="s">
        <v>312</v>
      </c>
      <c r="C80" s="53">
        <v>0</v>
      </c>
      <c r="D80" s="52"/>
      <c r="E80" s="52"/>
    </row>
    <row r="81" spans="1:5" x14ac:dyDescent="0.2">
      <c r="A81" s="56">
        <v>4324</v>
      </c>
      <c r="B81" s="52" t="s">
        <v>313</v>
      </c>
      <c r="C81" s="53">
        <v>0</v>
      </c>
      <c r="D81" s="52"/>
      <c r="E81" s="52"/>
    </row>
    <row r="82" spans="1:5" x14ac:dyDescent="0.2">
      <c r="A82" s="56">
        <v>4325</v>
      </c>
      <c r="B82" s="52" t="s">
        <v>314</v>
      </c>
      <c r="C82" s="53">
        <v>0</v>
      </c>
      <c r="D82" s="52"/>
      <c r="E82" s="52"/>
    </row>
    <row r="83" spans="1:5" x14ac:dyDescent="0.2">
      <c r="A83" s="56">
        <v>4330</v>
      </c>
      <c r="B83" s="52" t="s">
        <v>315</v>
      </c>
      <c r="C83" s="53">
        <v>0</v>
      </c>
      <c r="D83" s="52"/>
      <c r="E83" s="52"/>
    </row>
    <row r="84" spans="1:5" x14ac:dyDescent="0.2">
      <c r="A84" s="56">
        <v>4331</v>
      </c>
      <c r="B84" s="52" t="s">
        <v>315</v>
      </c>
      <c r="C84" s="53">
        <v>0</v>
      </c>
      <c r="D84" s="52"/>
      <c r="E84" s="52"/>
    </row>
    <row r="85" spans="1:5" x14ac:dyDescent="0.2">
      <c r="A85" s="56">
        <v>4340</v>
      </c>
      <c r="B85" s="52" t="s">
        <v>316</v>
      </c>
      <c r="C85" s="53">
        <v>0</v>
      </c>
      <c r="D85" s="52"/>
      <c r="E85" s="52"/>
    </row>
    <row r="86" spans="1:5" x14ac:dyDescent="0.2">
      <c r="A86" s="56">
        <v>4341</v>
      </c>
      <c r="B86" s="52" t="s">
        <v>316</v>
      </c>
      <c r="C86" s="53">
        <v>0</v>
      </c>
      <c r="D86" s="52"/>
      <c r="E86" s="52"/>
    </row>
    <row r="87" spans="1:5" x14ac:dyDescent="0.2">
      <c r="A87" s="56">
        <v>4390</v>
      </c>
      <c r="B87" s="52" t="s">
        <v>317</v>
      </c>
      <c r="C87" s="53">
        <v>0</v>
      </c>
      <c r="D87" s="52"/>
      <c r="E87" s="52"/>
    </row>
    <row r="88" spans="1:5" x14ac:dyDescent="0.2">
      <c r="A88" s="56">
        <v>4392</v>
      </c>
      <c r="B88" s="52" t="s">
        <v>318</v>
      </c>
      <c r="C88" s="53">
        <v>0</v>
      </c>
      <c r="D88" s="52"/>
      <c r="E88" s="52"/>
    </row>
    <row r="89" spans="1:5" x14ac:dyDescent="0.2">
      <c r="A89" s="56">
        <v>4393</v>
      </c>
      <c r="B89" s="52" t="s">
        <v>319</v>
      </c>
      <c r="C89" s="53">
        <v>0</v>
      </c>
      <c r="D89" s="52"/>
      <c r="E89" s="52"/>
    </row>
    <row r="90" spans="1:5" x14ac:dyDescent="0.2">
      <c r="A90" s="56">
        <v>4394</v>
      </c>
      <c r="B90" s="52" t="s">
        <v>320</v>
      </c>
      <c r="C90" s="53">
        <v>0</v>
      </c>
      <c r="D90" s="52"/>
      <c r="E90" s="52"/>
    </row>
    <row r="91" spans="1:5" x14ac:dyDescent="0.2">
      <c r="A91" s="56">
        <v>4395</v>
      </c>
      <c r="B91" s="52" t="s">
        <v>321</v>
      </c>
      <c r="C91" s="53">
        <v>0</v>
      </c>
      <c r="D91" s="52"/>
      <c r="E91" s="52"/>
    </row>
    <row r="92" spans="1:5" x14ac:dyDescent="0.2">
      <c r="A92" s="56">
        <v>4396</v>
      </c>
      <c r="B92" s="52" t="s">
        <v>322</v>
      </c>
      <c r="C92" s="53">
        <v>0</v>
      </c>
      <c r="D92" s="52"/>
      <c r="E92" s="52"/>
    </row>
    <row r="93" spans="1:5" x14ac:dyDescent="0.2">
      <c r="A93" s="56">
        <v>4397</v>
      </c>
      <c r="B93" s="52" t="s">
        <v>323</v>
      </c>
      <c r="C93" s="53">
        <v>0</v>
      </c>
      <c r="D93" s="52"/>
      <c r="E93" s="52"/>
    </row>
    <row r="94" spans="1:5" x14ac:dyDescent="0.2">
      <c r="A94" s="56">
        <v>4399</v>
      </c>
      <c r="B94" s="52" t="s">
        <v>317</v>
      </c>
      <c r="C94" s="53">
        <v>0</v>
      </c>
      <c r="D94" s="52"/>
      <c r="E94" s="52"/>
    </row>
    <row r="95" spans="1:5" x14ac:dyDescent="0.2">
      <c r="A95" s="54"/>
      <c r="B95" s="54"/>
      <c r="C95" s="54"/>
      <c r="D95" s="54"/>
      <c r="E95" s="54"/>
    </row>
    <row r="96" spans="1:5" x14ac:dyDescent="0.2">
      <c r="A96" s="49" t="s">
        <v>324</v>
      </c>
      <c r="B96" s="49"/>
      <c r="C96" s="49"/>
      <c r="D96" s="49"/>
      <c r="E96" s="49"/>
    </row>
    <row r="97" spans="1:5" x14ac:dyDescent="0.2">
      <c r="A97" s="50" t="s">
        <v>105</v>
      </c>
      <c r="B97" s="50" t="s">
        <v>106</v>
      </c>
      <c r="C97" s="50" t="s">
        <v>107</v>
      </c>
      <c r="D97" s="50" t="s">
        <v>325</v>
      </c>
      <c r="E97" s="50" t="s">
        <v>122</v>
      </c>
    </row>
    <row r="98" spans="1:5" x14ac:dyDescent="0.2">
      <c r="A98" s="56">
        <v>5000</v>
      </c>
      <c r="B98" s="52" t="s">
        <v>326</v>
      </c>
      <c r="C98" s="212">
        <v>1620431.58</v>
      </c>
      <c r="D98" s="310">
        <v>1</v>
      </c>
      <c r="E98" s="307"/>
    </row>
    <row r="99" spans="1:5" x14ac:dyDescent="0.2">
      <c r="A99" s="56">
        <v>5100</v>
      </c>
      <c r="B99" s="52" t="s">
        <v>327</v>
      </c>
      <c r="C99" s="53">
        <v>1532398.12</v>
      </c>
      <c r="D99" s="311">
        <v>1</v>
      </c>
      <c r="E99" s="307"/>
    </row>
    <row r="100" spans="1:5" x14ac:dyDescent="0.2">
      <c r="A100" s="56">
        <v>5110</v>
      </c>
      <c r="B100" s="52" t="s">
        <v>328</v>
      </c>
      <c r="C100" s="212">
        <v>656708.74</v>
      </c>
      <c r="D100" s="310">
        <v>0.42854969046816627</v>
      </c>
      <c r="E100" s="307"/>
    </row>
    <row r="101" spans="1:5" x14ac:dyDescent="0.2">
      <c r="A101" s="56">
        <v>5111</v>
      </c>
      <c r="B101" s="52" t="s">
        <v>329</v>
      </c>
      <c r="C101" s="53">
        <v>357905.9</v>
      </c>
      <c r="D101" s="311">
        <v>0.23355934422576816</v>
      </c>
      <c r="E101" s="41" t="s">
        <v>1922</v>
      </c>
    </row>
    <row r="102" spans="1:5" x14ac:dyDescent="0.2">
      <c r="A102" s="56">
        <v>5112</v>
      </c>
      <c r="B102" s="52" t="s">
        <v>330</v>
      </c>
      <c r="C102" s="53">
        <v>0</v>
      </c>
      <c r="D102" s="311">
        <v>0</v>
      </c>
    </row>
    <row r="103" spans="1:5" x14ac:dyDescent="0.2">
      <c r="A103" s="56">
        <v>5113</v>
      </c>
      <c r="B103" s="52" t="s">
        <v>331</v>
      </c>
      <c r="C103" s="53">
        <v>102278.79</v>
      </c>
      <c r="D103" s="311">
        <v>6.6744267475347716E-2</v>
      </c>
    </row>
    <row r="104" spans="1:5" x14ac:dyDescent="0.2">
      <c r="A104" s="56">
        <v>5114</v>
      </c>
      <c r="B104" s="52" t="s">
        <v>332</v>
      </c>
      <c r="C104" s="53">
        <v>84109.47</v>
      </c>
      <c r="D104" s="311">
        <v>5.4887479240708019E-2</v>
      </c>
    </row>
    <row r="105" spans="1:5" x14ac:dyDescent="0.2">
      <c r="A105" s="56">
        <v>5115</v>
      </c>
      <c r="B105" s="52" t="s">
        <v>333</v>
      </c>
      <c r="C105" s="53">
        <v>112414.58</v>
      </c>
      <c r="D105" s="311">
        <v>7.3358599526342411E-2</v>
      </c>
      <c r="E105" s="41" t="s">
        <v>1923</v>
      </c>
    </row>
    <row r="106" spans="1:5" x14ac:dyDescent="0.2">
      <c r="A106" s="56">
        <v>5116</v>
      </c>
      <c r="B106" s="52" t="s">
        <v>334</v>
      </c>
      <c r="C106" s="53">
        <v>0</v>
      </c>
      <c r="D106" s="311">
        <v>0</v>
      </c>
      <c r="E106" s="307"/>
    </row>
    <row r="107" spans="1:5" x14ac:dyDescent="0.2">
      <c r="A107" s="56">
        <v>5120</v>
      </c>
      <c r="B107" s="52" t="s">
        <v>335</v>
      </c>
      <c r="C107" s="212">
        <v>75606.649999999994</v>
      </c>
      <c r="D107" s="310">
        <v>4.9338777575634186E-2</v>
      </c>
      <c r="E107" s="307"/>
    </row>
    <row r="108" spans="1:5" x14ac:dyDescent="0.2">
      <c r="A108" s="56">
        <v>5121</v>
      </c>
      <c r="B108" s="52" t="s">
        <v>336</v>
      </c>
      <c r="C108" s="53">
        <v>13904.17</v>
      </c>
      <c r="D108" s="311">
        <v>9.073471063772905E-3</v>
      </c>
      <c r="E108" s="307"/>
    </row>
    <row r="109" spans="1:5" x14ac:dyDescent="0.2">
      <c r="A109" s="56">
        <v>5122</v>
      </c>
      <c r="B109" s="52" t="s">
        <v>337</v>
      </c>
      <c r="C109" s="53">
        <v>0</v>
      </c>
      <c r="D109" s="311">
        <v>0</v>
      </c>
      <c r="E109" s="307"/>
    </row>
    <row r="110" spans="1:5" x14ac:dyDescent="0.2">
      <c r="A110" s="56">
        <v>5123</v>
      </c>
      <c r="B110" s="52" t="s">
        <v>338</v>
      </c>
      <c r="C110" s="53">
        <v>0</v>
      </c>
      <c r="D110" s="311">
        <v>0</v>
      </c>
      <c r="E110" s="307"/>
    </row>
    <row r="111" spans="1:5" x14ac:dyDescent="0.2">
      <c r="A111" s="56">
        <v>5124</v>
      </c>
      <c r="B111" s="52" t="s">
        <v>339</v>
      </c>
      <c r="C111" s="53">
        <v>0</v>
      </c>
      <c r="D111" s="311">
        <v>0</v>
      </c>
      <c r="E111" s="307"/>
    </row>
    <row r="112" spans="1:5" x14ac:dyDescent="0.2">
      <c r="A112" s="56">
        <v>5125</v>
      </c>
      <c r="B112" s="52" t="s">
        <v>340</v>
      </c>
      <c r="C112" s="53">
        <v>0</v>
      </c>
      <c r="D112" s="311">
        <v>0</v>
      </c>
      <c r="E112" s="307"/>
    </row>
    <row r="113" spans="1:5" x14ac:dyDescent="0.2">
      <c r="A113" s="56">
        <v>5126</v>
      </c>
      <c r="B113" s="52" t="s">
        <v>341</v>
      </c>
      <c r="C113" s="53">
        <v>60000</v>
      </c>
      <c r="D113" s="311">
        <v>3.9154315851027015E-2</v>
      </c>
      <c r="E113" s="307"/>
    </row>
    <row r="114" spans="1:5" x14ac:dyDescent="0.2">
      <c r="A114" s="56">
        <v>5127</v>
      </c>
      <c r="B114" s="52" t="s">
        <v>342</v>
      </c>
      <c r="C114" s="53">
        <v>0</v>
      </c>
      <c r="D114" s="311">
        <v>0</v>
      </c>
      <c r="E114" s="307"/>
    </row>
    <row r="115" spans="1:5" x14ac:dyDescent="0.2">
      <c r="A115" s="56">
        <v>5128</v>
      </c>
      <c r="B115" s="52" t="s">
        <v>343</v>
      </c>
      <c r="C115" s="53">
        <v>0</v>
      </c>
      <c r="D115" s="311">
        <v>0</v>
      </c>
      <c r="E115" s="307"/>
    </row>
    <row r="116" spans="1:5" x14ac:dyDescent="0.2">
      <c r="A116" s="56">
        <v>5129</v>
      </c>
      <c r="B116" s="52" t="s">
        <v>344</v>
      </c>
      <c r="C116" s="53">
        <v>1702.48</v>
      </c>
      <c r="D116" s="311">
        <v>1.1109906608342745E-3</v>
      </c>
      <c r="E116" s="307"/>
    </row>
    <row r="117" spans="1:5" x14ac:dyDescent="0.2">
      <c r="A117" s="56">
        <v>5130</v>
      </c>
      <c r="B117" s="52" t="s">
        <v>345</v>
      </c>
      <c r="C117" s="212">
        <v>800082.73</v>
      </c>
      <c r="D117" s="310">
        <v>0.52211153195619942</v>
      </c>
      <c r="E117" s="307"/>
    </row>
    <row r="118" spans="1:5" x14ac:dyDescent="0.2">
      <c r="A118" s="56">
        <v>5131</v>
      </c>
      <c r="B118" s="52" t="s">
        <v>346</v>
      </c>
      <c r="C118" s="53">
        <v>21783</v>
      </c>
      <c r="D118" s="311">
        <v>1.4214974369715357E-2</v>
      </c>
      <c r="E118" s="307"/>
    </row>
    <row r="119" spans="1:5" x14ac:dyDescent="0.2">
      <c r="A119" s="56">
        <v>5132</v>
      </c>
      <c r="B119" s="52" t="s">
        <v>347</v>
      </c>
      <c r="C119" s="53">
        <v>0</v>
      </c>
      <c r="D119" s="311">
        <v>0</v>
      </c>
      <c r="E119" s="307"/>
    </row>
    <row r="120" spans="1:5" x14ac:dyDescent="0.2">
      <c r="A120" s="56">
        <v>5133</v>
      </c>
      <c r="B120" s="52" t="s">
        <v>348</v>
      </c>
      <c r="C120" s="53">
        <v>495902.69</v>
      </c>
      <c r="D120" s="311">
        <v>0.32361217592723224</v>
      </c>
      <c r="E120" s="307" t="s">
        <v>1924</v>
      </c>
    </row>
    <row r="121" spans="1:5" x14ac:dyDescent="0.2">
      <c r="A121" s="56">
        <v>5134</v>
      </c>
      <c r="B121" s="52" t="s">
        <v>349</v>
      </c>
      <c r="C121" s="53">
        <v>208287</v>
      </c>
      <c r="D121" s="311">
        <v>0.13592224976104772</v>
      </c>
      <c r="E121" s="307" t="s">
        <v>1925</v>
      </c>
    </row>
    <row r="122" spans="1:5" x14ac:dyDescent="0.2">
      <c r="A122" s="56">
        <v>5135</v>
      </c>
      <c r="B122" s="52" t="s">
        <v>350</v>
      </c>
      <c r="C122" s="53">
        <v>27525.31</v>
      </c>
      <c r="D122" s="311">
        <v>1.7962244693957206E-2</v>
      </c>
      <c r="E122" s="307"/>
    </row>
    <row r="123" spans="1:5" x14ac:dyDescent="0.2">
      <c r="A123" s="56">
        <v>5136</v>
      </c>
      <c r="B123" s="52" t="s">
        <v>351</v>
      </c>
      <c r="C123" s="53">
        <v>0</v>
      </c>
      <c r="D123" s="311">
        <v>0</v>
      </c>
      <c r="E123" s="307"/>
    </row>
    <row r="124" spans="1:5" x14ac:dyDescent="0.2">
      <c r="A124" s="56">
        <v>5137</v>
      </c>
      <c r="B124" s="52" t="s">
        <v>352</v>
      </c>
      <c r="C124" s="53">
        <v>1554</v>
      </c>
      <c r="D124" s="311">
        <v>1.0140967805415996E-3</v>
      </c>
      <c r="E124" s="307"/>
    </row>
    <row r="125" spans="1:5" x14ac:dyDescent="0.2">
      <c r="A125" s="56">
        <v>5138</v>
      </c>
      <c r="B125" s="52" t="s">
        <v>353</v>
      </c>
      <c r="C125" s="53">
        <v>1949.55</v>
      </c>
      <c r="D125" s="311">
        <v>1.2722216077894952E-3</v>
      </c>
      <c r="E125" s="307"/>
    </row>
    <row r="126" spans="1:5" x14ac:dyDescent="0.2">
      <c r="A126" s="56">
        <v>5139</v>
      </c>
      <c r="B126" s="52" t="s">
        <v>354</v>
      </c>
      <c r="C126" s="53">
        <v>43081.18</v>
      </c>
      <c r="D126" s="311">
        <v>2.8113568815915799E-2</v>
      </c>
      <c r="E126" s="307"/>
    </row>
    <row r="127" spans="1:5" x14ac:dyDescent="0.2">
      <c r="A127" s="56">
        <v>5200</v>
      </c>
      <c r="B127" s="52" t="s">
        <v>355</v>
      </c>
      <c r="C127" s="53">
        <v>0</v>
      </c>
      <c r="D127" s="311">
        <v>0</v>
      </c>
      <c r="E127" s="307"/>
    </row>
    <row r="128" spans="1:5" x14ac:dyDescent="0.2">
      <c r="A128" s="56">
        <v>5210</v>
      </c>
      <c r="B128" s="52" t="s">
        <v>356</v>
      </c>
      <c r="C128" s="53">
        <v>0</v>
      </c>
      <c r="D128" s="311">
        <v>0</v>
      </c>
      <c r="E128" s="307"/>
    </row>
    <row r="129" spans="1:5" x14ac:dyDescent="0.2">
      <c r="A129" s="56">
        <v>5211</v>
      </c>
      <c r="B129" s="52" t="s">
        <v>357</v>
      </c>
      <c r="C129" s="53">
        <v>0</v>
      </c>
      <c r="D129" s="311">
        <v>0</v>
      </c>
      <c r="E129" s="307"/>
    </row>
    <row r="130" spans="1:5" x14ac:dyDescent="0.2">
      <c r="A130" s="56">
        <v>5212</v>
      </c>
      <c r="B130" s="52" t="s">
        <v>358</v>
      </c>
      <c r="C130" s="53">
        <v>0</v>
      </c>
      <c r="D130" s="311">
        <v>0</v>
      </c>
      <c r="E130" s="307"/>
    </row>
    <row r="131" spans="1:5" x14ac:dyDescent="0.2">
      <c r="A131" s="56">
        <v>5220</v>
      </c>
      <c r="B131" s="52" t="s">
        <v>359</v>
      </c>
      <c r="C131" s="53">
        <v>0</v>
      </c>
      <c r="D131" s="311">
        <v>0</v>
      </c>
      <c r="E131" s="307"/>
    </row>
    <row r="132" spans="1:5" x14ac:dyDescent="0.2">
      <c r="A132" s="56">
        <v>5221</v>
      </c>
      <c r="B132" s="52" t="s">
        <v>360</v>
      </c>
      <c r="C132" s="53">
        <v>0</v>
      </c>
      <c r="D132" s="311">
        <v>0</v>
      </c>
      <c r="E132" s="307"/>
    </row>
    <row r="133" spans="1:5" x14ac:dyDescent="0.2">
      <c r="A133" s="56">
        <v>5222</v>
      </c>
      <c r="B133" s="52" t="s">
        <v>361</v>
      </c>
      <c r="C133" s="53">
        <v>0</v>
      </c>
      <c r="D133" s="311">
        <v>0</v>
      </c>
      <c r="E133" s="307"/>
    </row>
    <row r="134" spans="1:5" x14ac:dyDescent="0.2">
      <c r="A134" s="56">
        <v>5230</v>
      </c>
      <c r="B134" s="52" t="s">
        <v>301</v>
      </c>
      <c r="C134" s="53">
        <v>0</v>
      </c>
      <c r="D134" s="311">
        <v>0</v>
      </c>
      <c r="E134" s="307"/>
    </row>
    <row r="135" spans="1:5" x14ac:dyDescent="0.2">
      <c r="A135" s="56">
        <v>5231</v>
      </c>
      <c r="B135" s="52" t="s">
        <v>362</v>
      </c>
      <c r="C135" s="53">
        <v>0</v>
      </c>
      <c r="D135" s="311">
        <v>0</v>
      </c>
      <c r="E135" s="307"/>
    </row>
    <row r="136" spans="1:5" x14ac:dyDescent="0.2">
      <c r="A136" s="56">
        <v>5232</v>
      </c>
      <c r="B136" s="52" t="s">
        <v>363</v>
      </c>
      <c r="C136" s="53">
        <v>0</v>
      </c>
      <c r="D136" s="311">
        <v>0</v>
      </c>
      <c r="E136" s="307"/>
    </row>
    <row r="137" spans="1:5" x14ac:dyDescent="0.2">
      <c r="A137" s="56">
        <v>5240</v>
      </c>
      <c r="B137" s="52" t="s">
        <v>364</v>
      </c>
      <c r="C137" s="53">
        <v>0</v>
      </c>
      <c r="D137" s="311">
        <v>0</v>
      </c>
      <c r="E137" s="307"/>
    </row>
    <row r="138" spans="1:5" x14ac:dyDescent="0.2">
      <c r="A138" s="56">
        <v>5241</v>
      </c>
      <c r="B138" s="52" t="s">
        <v>365</v>
      </c>
      <c r="C138" s="53">
        <v>0</v>
      </c>
      <c r="D138" s="311">
        <v>0</v>
      </c>
      <c r="E138" s="307"/>
    </row>
    <row r="139" spans="1:5" x14ac:dyDescent="0.2">
      <c r="A139" s="56">
        <v>5242</v>
      </c>
      <c r="B139" s="52" t="s">
        <v>366</v>
      </c>
      <c r="C139" s="53">
        <v>0</v>
      </c>
      <c r="D139" s="311">
        <v>0</v>
      </c>
      <c r="E139" s="307"/>
    </row>
    <row r="140" spans="1:5" x14ac:dyDescent="0.2">
      <c r="A140" s="56">
        <v>5243</v>
      </c>
      <c r="B140" s="52" t="s">
        <v>367</v>
      </c>
      <c r="C140" s="53">
        <v>0</v>
      </c>
      <c r="D140" s="311">
        <v>0</v>
      </c>
      <c r="E140" s="307"/>
    </row>
    <row r="141" spans="1:5" x14ac:dyDescent="0.2">
      <c r="A141" s="56">
        <v>5244</v>
      </c>
      <c r="B141" s="52" t="s">
        <v>368</v>
      </c>
      <c r="C141" s="53">
        <v>0</v>
      </c>
      <c r="D141" s="311">
        <v>0</v>
      </c>
      <c r="E141" s="307"/>
    </row>
    <row r="142" spans="1:5" x14ac:dyDescent="0.2">
      <c r="A142" s="56">
        <v>5250</v>
      </c>
      <c r="B142" s="52" t="s">
        <v>302</v>
      </c>
      <c r="C142" s="53">
        <v>0</v>
      </c>
      <c r="D142" s="311">
        <v>0</v>
      </c>
      <c r="E142" s="307"/>
    </row>
    <row r="143" spans="1:5" x14ac:dyDescent="0.2">
      <c r="A143" s="56">
        <v>5251</v>
      </c>
      <c r="B143" s="52" t="s">
        <v>369</v>
      </c>
      <c r="C143" s="53">
        <v>0</v>
      </c>
      <c r="D143" s="311">
        <v>0</v>
      </c>
      <c r="E143" s="307"/>
    </row>
    <row r="144" spans="1:5" x14ac:dyDescent="0.2">
      <c r="A144" s="56">
        <v>5252</v>
      </c>
      <c r="B144" s="52" t="s">
        <v>370</v>
      </c>
      <c r="C144" s="53">
        <v>0</v>
      </c>
      <c r="D144" s="311">
        <v>0</v>
      </c>
      <c r="E144" s="307"/>
    </row>
    <row r="145" spans="1:5" x14ac:dyDescent="0.2">
      <c r="A145" s="56">
        <v>5259</v>
      </c>
      <c r="B145" s="52" t="s">
        <v>371</v>
      </c>
      <c r="C145" s="53">
        <v>0</v>
      </c>
      <c r="D145" s="311">
        <v>0</v>
      </c>
      <c r="E145" s="307"/>
    </row>
    <row r="146" spans="1:5" x14ac:dyDescent="0.2">
      <c r="A146" s="56">
        <v>5260</v>
      </c>
      <c r="B146" s="52" t="s">
        <v>372</v>
      </c>
      <c r="C146" s="53">
        <v>0</v>
      </c>
      <c r="D146" s="311">
        <v>0</v>
      </c>
      <c r="E146" s="307"/>
    </row>
    <row r="147" spans="1:5" x14ac:dyDescent="0.2">
      <c r="A147" s="56">
        <v>5261</v>
      </c>
      <c r="B147" s="52" t="s">
        <v>373</v>
      </c>
      <c r="C147" s="53">
        <v>0</v>
      </c>
      <c r="D147" s="311">
        <v>0</v>
      </c>
      <c r="E147" s="307"/>
    </row>
    <row r="148" spans="1:5" x14ac:dyDescent="0.2">
      <c r="A148" s="56">
        <v>5262</v>
      </c>
      <c r="B148" s="52" t="s">
        <v>374</v>
      </c>
      <c r="C148" s="53">
        <v>0</v>
      </c>
      <c r="D148" s="311">
        <v>0</v>
      </c>
      <c r="E148" s="307"/>
    </row>
    <row r="149" spans="1:5" x14ac:dyDescent="0.2">
      <c r="A149" s="56">
        <v>5270</v>
      </c>
      <c r="B149" s="52" t="s">
        <v>375</v>
      </c>
      <c r="C149" s="53">
        <v>0</v>
      </c>
      <c r="D149" s="311">
        <v>0</v>
      </c>
      <c r="E149" s="307"/>
    </row>
    <row r="150" spans="1:5" x14ac:dyDescent="0.2">
      <c r="A150" s="56">
        <v>5271</v>
      </c>
      <c r="B150" s="52" t="s">
        <v>376</v>
      </c>
      <c r="C150" s="53">
        <v>0</v>
      </c>
      <c r="D150" s="311">
        <v>0</v>
      </c>
      <c r="E150" s="307"/>
    </row>
    <row r="151" spans="1:5" x14ac:dyDescent="0.2">
      <c r="A151" s="56">
        <v>5280</v>
      </c>
      <c r="B151" s="52" t="s">
        <v>377</v>
      </c>
      <c r="C151" s="53">
        <v>0</v>
      </c>
      <c r="D151" s="311">
        <v>0</v>
      </c>
      <c r="E151" s="307"/>
    </row>
    <row r="152" spans="1:5" x14ac:dyDescent="0.2">
      <c r="A152" s="56">
        <v>5281</v>
      </c>
      <c r="B152" s="52" t="s">
        <v>378</v>
      </c>
      <c r="C152" s="53">
        <v>0</v>
      </c>
      <c r="D152" s="311">
        <v>0</v>
      </c>
      <c r="E152" s="307"/>
    </row>
    <row r="153" spans="1:5" x14ac:dyDescent="0.2">
      <c r="A153" s="56">
        <v>5282</v>
      </c>
      <c r="B153" s="52" t="s">
        <v>379</v>
      </c>
      <c r="C153" s="53">
        <v>0</v>
      </c>
      <c r="D153" s="311">
        <v>0</v>
      </c>
      <c r="E153" s="307"/>
    </row>
    <row r="154" spans="1:5" x14ac:dyDescent="0.2">
      <c r="A154" s="56">
        <v>5283</v>
      </c>
      <c r="B154" s="52" t="s">
        <v>380</v>
      </c>
      <c r="C154" s="53">
        <v>0</v>
      </c>
      <c r="D154" s="311">
        <v>0</v>
      </c>
      <c r="E154" s="307"/>
    </row>
    <row r="155" spans="1:5" x14ac:dyDescent="0.2">
      <c r="A155" s="56">
        <v>5284</v>
      </c>
      <c r="B155" s="52" t="s">
        <v>381</v>
      </c>
      <c r="C155" s="53">
        <v>0</v>
      </c>
      <c r="D155" s="311">
        <v>0</v>
      </c>
      <c r="E155" s="307"/>
    </row>
    <row r="156" spans="1:5" x14ac:dyDescent="0.2">
      <c r="A156" s="56">
        <v>5285</v>
      </c>
      <c r="B156" s="52" t="s">
        <v>382</v>
      </c>
      <c r="C156" s="53">
        <v>0</v>
      </c>
      <c r="D156" s="311">
        <v>0</v>
      </c>
      <c r="E156" s="307"/>
    </row>
    <row r="157" spans="1:5" x14ac:dyDescent="0.2">
      <c r="A157" s="56">
        <v>5290</v>
      </c>
      <c r="B157" s="52" t="s">
        <v>383</v>
      </c>
      <c r="C157" s="53">
        <v>0</v>
      </c>
      <c r="D157" s="311">
        <v>0</v>
      </c>
      <c r="E157" s="307"/>
    </row>
    <row r="158" spans="1:5" x14ac:dyDescent="0.2">
      <c r="A158" s="56">
        <v>5291</v>
      </c>
      <c r="B158" s="52" t="s">
        <v>384</v>
      </c>
      <c r="C158" s="53">
        <v>0</v>
      </c>
      <c r="D158" s="311">
        <v>0</v>
      </c>
      <c r="E158" s="307"/>
    </row>
    <row r="159" spans="1:5" x14ac:dyDescent="0.2">
      <c r="A159" s="56">
        <v>5292</v>
      </c>
      <c r="B159" s="52" t="s">
        <v>385</v>
      </c>
      <c r="C159" s="53">
        <v>0</v>
      </c>
      <c r="D159" s="311">
        <v>0</v>
      </c>
      <c r="E159" s="307"/>
    </row>
    <row r="160" spans="1:5" x14ac:dyDescent="0.2">
      <c r="A160" s="56">
        <v>5300</v>
      </c>
      <c r="B160" s="52" t="s">
        <v>386</v>
      </c>
      <c r="C160" s="53">
        <v>0</v>
      </c>
      <c r="D160" s="311">
        <v>0</v>
      </c>
      <c r="E160" s="307"/>
    </row>
    <row r="161" spans="1:5" x14ac:dyDescent="0.2">
      <c r="A161" s="56">
        <v>5310</v>
      </c>
      <c r="B161" s="52" t="s">
        <v>294</v>
      </c>
      <c r="C161" s="53">
        <v>0</v>
      </c>
      <c r="D161" s="311">
        <v>0</v>
      </c>
      <c r="E161" s="307"/>
    </row>
    <row r="162" spans="1:5" x14ac:dyDescent="0.2">
      <c r="A162" s="56">
        <v>5311</v>
      </c>
      <c r="B162" s="52" t="s">
        <v>387</v>
      </c>
      <c r="C162" s="53">
        <v>0</v>
      </c>
      <c r="D162" s="311">
        <v>0</v>
      </c>
      <c r="E162" s="307"/>
    </row>
    <row r="163" spans="1:5" x14ac:dyDescent="0.2">
      <c r="A163" s="56">
        <v>5312</v>
      </c>
      <c r="B163" s="52" t="s">
        <v>388</v>
      </c>
      <c r="C163" s="53">
        <v>0</v>
      </c>
      <c r="D163" s="311">
        <v>0</v>
      </c>
      <c r="E163" s="307"/>
    </row>
    <row r="164" spans="1:5" x14ac:dyDescent="0.2">
      <c r="A164" s="56">
        <v>5320</v>
      </c>
      <c r="B164" s="52" t="s">
        <v>295</v>
      </c>
      <c r="C164" s="53">
        <v>0</v>
      </c>
      <c r="D164" s="311">
        <v>0</v>
      </c>
      <c r="E164" s="307"/>
    </row>
    <row r="165" spans="1:5" x14ac:dyDescent="0.2">
      <c r="A165" s="56">
        <v>5321</v>
      </c>
      <c r="B165" s="52" t="s">
        <v>389</v>
      </c>
      <c r="C165" s="53">
        <v>0</v>
      </c>
      <c r="D165" s="311">
        <v>0</v>
      </c>
      <c r="E165" s="307"/>
    </row>
    <row r="166" spans="1:5" x14ac:dyDescent="0.2">
      <c r="A166" s="56">
        <v>5322</v>
      </c>
      <c r="B166" s="52" t="s">
        <v>390</v>
      </c>
      <c r="C166" s="53">
        <v>0</v>
      </c>
      <c r="D166" s="311">
        <v>0</v>
      </c>
      <c r="E166" s="307"/>
    </row>
    <row r="167" spans="1:5" x14ac:dyDescent="0.2">
      <c r="A167" s="56">
        <v>5330</v>
      </c>
      <c r="B167" s="52" t="s">
        <v>296</v>
      </c>
      <c r="C167" s="53">
        <v>0</v>
      </c>
      <c r="D167" s="311">
        <v>0</v>
      </c>
      <c r="E167" s="307"/>
    </row>
    <row r="168" spans="1:5" x14ac:dyDescent="0.2">
      <c r="A168" s="56">
        <v>5331</v>
      </c>
      <c r="B168" s="52" t="s">
        <v>391</v>
      </c>
      <c r="C168" s="53">
        <v>0</v>
      </c>
      <c r="D168" s="311">
        <v>0</v>
      </c>
      <c r="E168" s="307"/>
    </row>
    <row r="169" spans="1:5" x14ac:dyDescent="0.2">
      <c r="A169" s="56">
        <v>5332</v>
      </c>
      <c r="B169" s="52" t="s">
        <v>392</v>
      </c>
      <c r="C169" s="53">
        <v>0</v>
      </c>
      <c r="D169" s="311">
        <v>0</v>
      </c>
      <c r="E169" s="307"/>
    </row>
    <row r="170" spans="1:5" x14ac:dyDescent="0.2">
      <c r="A170" s="56">
        <v>5400</v>
      </c>
      <c r="B170" s="52" t="s">
        <v>393</v>
      </c>
      <c r="C170" s="53">
        <v>0</v>
      </c>
      <c r="D170" s="311">
        <v>0</v>
      </c>
      <c r="E170" s="307"/>
    </row>
    <row r="171" spans="1:5" x14ac:dyDescent="0.2">
      <c r="A171" s="56">
        <v>5410</v>
      </c>
      <c r="B171" s="52" t="s">
        <v>394</v>
      </c>
      <c r="C171" s="53">
        <v>0</v>
      </c>
      <c r="D171" s="311">
        <v>0</v>
      </c>
      <c r="E171" s="307"/>
    </row>
    <row r="172" spans="1:5" x14ac:dyDescent="0.2">
      <c r="A172" s="56">
        <v>5411</v>
      </c>
      <c r="B172" s="52" t="s">
        <v>395</v>
      </c>
      <c r="C172" s="53">
        <v>0</v>
      </c>
      <c r="D172" s="311">
        <v>0</v>
      </c>
      <c r="E172" s="307"/>
    </row>
    <row r="173" spans="1:5" x14ac:dyDescent="0.2">
      <c r="A173" s="56">
        <v>5412</v>
      </c>
      <c r="B173" s="52" t="s">
        <v>396</v>
      </c>
      <c r="C173" s="53">
        <v>0</v>
      </c>
      <c r="D173" s="311">
        <v>0</v>
      </c>
      <c r="E173" s="307"/>
    </row>
    <row r="174" spans="1:5" x14ac:dyDescent="0.2">
      <c r="A174" s="56">
        <v>5420</v>
      </c>
      <c r="B174" s="52" t="s">
        <v>397</v>
      </c>
      <c r="C174" s="53">
        <v>0</v>
      </c>
      <c r="D174" s="311">
        <v>0</v>
      </c>
      <c r="E174" s="307"/>
    </row>
    <row r="175" spans="1:5" x14ac:dyDescent="0.2">
      <c r="A175" s="56">
        <v>5421</v>
      </c>
      <c r="B175" s="52" t="s">
        <v>398</v>
      </c>
      <c r="C175" s="53">
        <v>0</v>
      </c>
      <c r="D175" s="311">
        <v>0</v>
      </c>
      <c r="E175" s="307"/>
    </row>
    <row r="176" spans="1:5" x14ac:dyDescent="0.2">
      <c r="A176" s="56">
        <v>5422</v>
      </c>
      <c r="B176" s="52" t="s">
        <v>399</v>
      </c>
      <c r="C176" s="53">
        <v>0</v>
      </c>
      <c r="D176" s="311">
        <v>0</v>
      </c>
      <c r="E176" s="307"/>
    </row>
    <row r="177" spans="1:5" x14ac:dyDescent="0.2">
      <c r="A177" s="56">
        <v>5430</v>
      </c>
      <c r="B177" s="52" t="s">
        <v>400</v>
      </c>
      <c r="C177" s="53">
        <v>0</v>
      </c>
      <c r="D177" s="311">
        <v>0</v>
      </c>
      <c r="E177" s="307"/>
    </row>
    <row r="178" spans="1:5" x14ac:dyDescent="0.2">
      <c r="A178" s="56">
        <v>5431</v>
      </c>
      <c r="B178" s="52" t="s">
        <v>401</v>
      </c>
      <c r="C178" s="53">
        <v>0</v>
      </c>
      <c r="D178" s="311">
        <v>0</v>
      </c>
      <c r="E178" s="307"/>
    </row>
    <row r="179" spans="1:5" x14ac:dyDescent="0.2">
      <c r="A179" s="56">
        <v>5432</v>
      </c>
      <c r="B179" s="52" t="s">
        <v>402</v>
      </c>
      <c r="C179" s="53">
        <v>0</v>
      </c>
      <c r="D179" s="311">
        <v>0</v>
      </c>
      <c r="E179" s="307"/>
    </row>
    <row r="180" spans="1:5" x14ac:dyDescent="0.2">
      <c r="A180" s="56">
        <v>5440</v>
      </c>
      <c r="B180" s="52" t="s">
        <v>403</v>
      </c>
      <c r="C180" s="53">
        <v>0</v>
      </c>
      <c r="D180" s="311">
        <v>0</v>
      </c>
      <c r="E180" s="307"/>
    </row>
    <row r="181" spans="1:5" x14ac:dyDescent="0.2">
      <c r="A181" s="56">
        <v>5441</v>
      </c>
      <c r="B181" s="52" t="s">
        <v>403</v>
      </c>
      <c r="C181" s="53">
        <v>0</v>
      </c>
      <c r="D181" s="311">
        <v>0</v>
      </c>
      <c r="E181" s="307"/>
    </row>
    <row r="182" spans="1:5" x14ac:dyDescent="0.2">
      <c r="A182" s="56">
        <v>5450</v>
      </c>
      <c r="B182" s="52" t="s">
        <v>404</v>
      </c>
      <c r="C182" s="53">
        <v>0</v>
      </c>
      <c r="D182" s="311">
        <v>0</v>
      </c>
      <c r="E182" s="307"/>
    </row>
    <row r="183" spans="1:5" x14ac:dyDescent="0.2">
      <c r="A183" s="56">
        <v>5451</v>
      </c>
      <c r="B183" s="52" t="s">
        <v>405</v>
      </c>
      <c r="C183" s="53">
        <v>0</v>
      </c>
      <c r="D183" s="311">
        <v>0</v>
      </c>
      <c r="E183" s="307"/>
    </row>
    <row r="184" spans="1:5" x14ac:dyDescent="0.2">
      <c r="A184" s="56">
        <v>5452</v>
      </c>
      <c r="B184" s="52" t="s">
        <v>406</v>
      </c>
      <c r="C184" s="53">
        <v>0</v>
      </c>
      <c r="D184" s="311">
        <v>0</v>
      </c>
      <c r="E184" s="307"/>
    </row>
    <row r="185" spans="1:5" x14ac:dyDescent="0.2">
      <c r="A185" s="56">
        <v>5500</v>
      </c>
      <c r="B185" s="52" t="s">
        <v>407</v>
      </c>
      <c r="C185" s="212">
        <v>88033.46</v>
      </c>
      <c r="D185" s="311">
        <v>5.3190407203057649E-2</v>
      </c>
      <c r="E185" s="307"/>
    </row>
    <row r="186" spans="1:5" x14ac:dyDescent="0.2">
      <c r="A186" s="56">
        <v>5510</v>
      </c>
      <c r="B186" s="52" t="s">
        <v>408</v>
      </c>
      <c r="C186" s="53">
        <v>88033.46</v>
      </c>
      <c r="D186" s="311">
        <v>5.3190407203057649E-2</v>
      </c>
      <c r="E186" s="307"/>
    </row>
    <row r="187" spans="1:5" x14ac:dyDescent="0.2">
      <c r="A187" s="56">
        <v>5511</v>
      </c>
      <c r="B187" s="52" t="s">
        <v>409</v>
      </c>
      <c r="C187" s="53">
        <v>0</v>
      </c>
      <c r="D187" s="311">
        <v>0</v>
      </c>
      <c r="E187" s="307"/>
    </row>
    <row r="188" spans="1:5" x14ac:dyDescent="0.2">
      <c r="A188" s="56">
        <v>5512</v>
      </c>
      <c r="B188" s="52" t="s">
        <v>410</v>
      </c>
      <c r="C188" s="53">
        <v>0</v>
      </c>
      <c r="D188" s="311">
        <v>0</v>
      </c>
      <c r="E188" s="307"/>
    </row>
    <row r="189" spans="1:5" x14ac:dyDescent="0.2">
      <c r="A189" s="56">
        <v>5513</v>
      </c>
      <c r="B189" s="52" t="s">
        <v>411</v>
      </c>
      <c r="C189" s="53">
        <v>0</v>
      </c>
      <c r="D189" s="311">
        <v>0</v>
      </c>
      <c r="E189" s="307"/>
    </row>
    <row r="190" spans="1:5" x14ac:dyDescent="0.2">
      <c r="A190" s="56">
        <v>5514</v>
      </c>
      <c r="B190" s="52" t="s">
        <v>412</v>
      </c>
      <c r="C190" s="53">
        <v>0</v>
      </c>
      <c r="D190" s="311">
        <v>0</v>
      </c>
      <c r="E190" s="307"/>
    </row>
    <row r="191" spans="1:5" x14ac:dyDescent="0.2">
      <c r="A191" s="56">
        <v>5515</v>
      </c>
      <c r="B191" s="52" t="s">
        <v>413</v>
      </c>
      <c r="C191" s="53">
        <v>75291.8</v>
      </c>
      <c r="D191" s="311">
        <v>4.556845841079471E-2</v>
      </c>
      <c r="E191" s="307"/>
    </row>
    <row r="192" spans="1:5" x14ac:dyDescent="0.2">
      <c r="A192" s="56">
        <v>5516</v>
      </c>
      <c r="B192" s="52" t="s">
        <v>414</v>
      </c>
      <c r="C192" s="53">
        <v>0</v>
      </c>
      <c r="D192" s="311">
        <v>0</v>
      </c>
      <c r="E192" s="307"/>
    </row>
    <row r="193" spans="1:5" x14ac:dyDescent="0.2">
      <c r="A193" s="56">
        <v>5517</v>
      </c>
      <c r="B193" s="52" t="s">
        <v>415</v>
      </c>
      <c r="C193" s="53">
        <v>12741.66</v>
      </c>
      <c r="D193" s="311">
        <v>7.6219487922629401E-3</v>
      </c>
      <c r="E193" s="307"/>
    </row>
    <row r="194" spans="1:5" x14ac:dyDescent="0.2">
      <c r="A194" s="56">
        <v>5518</v>
      </c>
      <c r="B194" s="52" t="s">
        <v>416</v>
      </c>
      <c r="C194" s="53">
        <v>0</v>
      </c>
      <c r="D194" s="311">
        <v>0</v>
      </c>
      <c r="E194" s="307"/>
    </row>
    <row r="195" spans="1:5" x14ac:dyDescent="0.2">
      <c r="A195" s="56">
        <v>5520</v>
      </c>
      <c r="B195" s="52" t="s">
        <v>417</v>
      </c>
      <c r="C195" s="53">
        <v>0</v>
      </c>
      <c r="D195" s="311">
        <v>0</v>
      </c>
      <c r="E195" s="307"/>
    </row>
    <row r="196" spans="1:5" x14ac:dyDescent="0.2">
      <c r="A196" s="56">
        <v>5521</v>
      </c>
      <c r="B196" s="52" t="s">
        <v>418</v>
      </c>
      <c r="C196" s="53">
        <v>0</v>
      </c>
      <c r="D196" s="311">
        <v>0</v>
      </c>
      <c r="E196" s="307"/>
    </row>
    <row r="197" spans="1:5" x14ac:dyDescent="0.2">
      <c r="A197" s="56">
        <v>5522</v>
      </c>
      <c r="B197" s="52" t="s">
        <v>419</v>
      </c>
      <c r="C197" s="53">
        <v>0</v>
      </c>
      <c r="D197" s="311">
        <v>0</v>
      </c>
      <c r="E197" s="307"/>
    </row>
    <row r="198" spans="1:5" x14ac:dyDescent="0.2">
      <c r="A198" s="56">
        <v>5530</v>
      </c>
      <c r="B198" s="52" t="s">
        <v>420</v>
      </c>
      <c r="C198" s="53">
        <v>0</v>
      </c>
      <c r="D198" s="311">
        <v>0</v>
      </c>
      <c r="E198" s="307"/>
    </row>
    <row r="199" spans="1:5" x14ac:dyDescent="0.2">
      <c r="A199" s="56">
        <v>5531</v>
      </c>
      <c r="B199" s="52" t="s">
        <v>421</v>
      </c>
      <c r="C199" s="53">
        <v>0</v>
      </c>
      <c r="D199" s="311">
        <v>0</v>
      </c>
      <c r="E199" s="307"/>
    </row>
    <row r="200" spans="1:5" x14ac:dyDescent="0.2">
      <c r="A200" s="56">
        <v>5532</v>
      </c>
      <c r="B200" s="52" t="s">
        <v>422</v>
      </c>
      <c r="C200" s="53">
        <v>0</v>
      </c>
      <c r="D200" s="311">
        <v>0</v>
      </c>
      <c r="E200" s="307"/>
    </row>
    <row r="201" spans="1:5" x14ac:dyDescent="0.2">
      <c r="A201" s="56">
        <v>5533</v>
      </c>
      <c r="B201" s="52" t="s">
        <v>423</v>
      </c>
      <c r="C201" s="53">
        <v>0</v>
      </c>
      <c r="D201" s="311">
        <v>0</v>
      </c>
      <c r="E201" s="307"/>
    </row>
    <row r="202" spans="1:5" x14ac:dyDescent="0.2">
      <c r="A202" s="56">
        <v>5534</v>
      </c>
      <c r="B202" s="52" t="s">
        <v>424</v>
      </c>
      <c r="C202" s="53">
        <v>0</v>
      </c>
      <c r="D202" s="311">
        <v>0</v>
      </c>
      <c r="E202" s="307"/>
    </row>
    <row r="203" spans="1:5" x14ac:dyDescent="0.2">
      <c r="A203" s="56">
        <v>5535</v>
      </c>
      <c r="B203" s="52" t="s">
        <v>425</v>
      </c>
      <c r="C203" s="53">
        <v>0</v>
      </c>
      <c r="D203" s="311">
        <v>0</v>
      </c>
      <c r="E203" s="307"/>
    </row>
    <row r="204" spans="1:5" x14ac:dyDescent="0.2">
      <c r="A204" s="56">
        <v>5540</v>
      </c>
      <c r="B204" s="52" t="s">
        <v>426</v>
      </c>
      <c r="C204" s="53">
        <v>0</v>
      </c>
      <c r="D204" s="311">
        <v>0</v>
      </c>
      <c r="E204" s="307"/>
    </row>
    <row r="205" spans="1:5" x14ac:dyDescent="0.2">
      <c r="A205" s="56">
        <v>5541</v>
      </c>
      <c r="B205" s="52" t="s">
        <v>426</v>
      </c>
      <c r="C205" s="53">
        <v>0</v>
      </c>
      <c r="D205" s="311">
        <v>0</v>
      </c>
      <c r="E205" s="307"/>
    </row>
    <row r="206" spans="1:5" x14ac:dyDescent="0.2">
      <c r="A206" s="56">
        <v>5550</v>
      </c>
      <c r="B206" s="52" t="s">
        <v>427</v>
      </c>
      <c r="C206" s="53">
        <v>0</v>
      </c>
      <c r="D206" s="311">
        <v>0</v>
      </c>
      <c r="E206" s="307"/>
    </row>
    <row r="207" spans="1:5" x14ac:dyDescent="0.2">
      <c r="A207" s="56">
        <v>5551</v>
      </c>
      <c r="B207" s="52" t="s">
        <v>427</v>
      </c>
      <c r="C207" s="53">
        <v>0</v>
      </c>
      <c r="D207" s="311">
        <v>0</v>
      </c>
      <c r="E207" s="307"/>
    </row>
    <row r="208" spans="1:5" x14ac:dyDescent="0.2">
      <c r="A208" s="56">
        <v>5590</v>
      </c>
      <c r="B208" s="52" t="s">
        <v>428</v>
      </c>
      <c r="C208" s="53">
        <v>0</v>
      </c>
      <c r="D208" s="311">
        <v>0</v>
      </c>
      <c r="E208" s="307"/>
    </row>
    <row r="209" spans="1:5" x14ac:dyDescent="0.2">
      <c r="A209" s="56">
        <v>5591</v>
      </c>
      <c r="B209" s="52" t="s">
        <v>429</v>
      </c>
      <c r="C209" s="53">
        <v>0</v>
      </c>
      <c r="D209" s="311">
        <v>0</v>
      </c>
      <c r="E209" s="307"/>
    </row>
    <row r="210" spans="1:5" x14ac:dyDescent="0.2">
      <c r="A210" s="56">
        <v>5592</v>
      </c>
      <c r="B210" s="52" t="s">
        <v>430</v>
      </c>
      <c r="C210" s="53">
        <v>0</v>
      </c>
      <c r="D210" s="311">
        <v>0</v>
      </c>
      <c r="E210" s="307"/>
    </row>
    <row r="211" spans="1:5" x14ac:dyDescent="0.2">
      <c r="A211" s="56">
        <v>5593</v>
      </c>
      <c r="B211" s="52" t="s">
        <v>431</v>
      </c>
      <c r="C211" s="53">
        <v>0</v>
      </c>
      <c r="D211" s="311">
        <v>0</v>
      </c>
      <c r="E211" s="307"/>
    </row>
    <row r="212" spans="1:5" x14ac:dyDescent="0.2">
      <c r="A212" s="56">
        <v>5594</v>
      </c>
      <c r="B212" s="52" t="s">
        <v>432</v>
      </c>
      <c r="C212" s="53">
        <v>0</v>
      </c>
      <c r="D212" s="311">
        <v>0</v>
      </c>
      <c r="E212" s="307"/>
    </row>
    <row r="213" spans="1:5" x14ac:dyDescent="0.2">
      <c r="A213" s="56">
        <v>5595</v>
      </c>
      <c r="B213" s="52" t="s">
        <v>433</v>
      </c>
      <c r="C213" s="53">
        <v>0</v>
      </c>
      <c r="D213" s="311">
        <v>0</v>
      </c>
      <c r="E213" s="307"/>
    </row>
    <row r="214" spans="1:5" x14ac:dyDescent="0.2">
      <c r="A214" s="56">
        <v>5596</v>
      </c>
      <c r="B214" s="52" t="s">
        <v>321</v>
      </c>
      <c r="C214" s="53">
        <v>0</v>
      </c>
      <c r="D214" s="311">
        <v>0</v>
      </c>
      <c r="E214" s="307"/>
    </row>
    <row r="215" spans="1:5" x14ac:dyDescent="0.2">
      <c r="A215" s="56">
        <v>5597</v>
      </c>
      <c r="B215" s="52" t="s">
        <v>434</v>
      </c>
      <c r="C215" s="53">
        <v>0</v>
      </c>
      <c r="D215" s="311">
        <v>0</v>
      </c>
      <c r="E215" s="307"/>
    </row>
    <row r="216" spans="1:5" x14ac:dyDescent="0.2">
      <c r="A216" s="56">
        <v>5598</v>
      </c>
      <c r="B216" s="52" t="s">
        <v>435</v>
      </c>
      <c r="C216" s="53">
        <v>0</v>
      </c>
      <c r="D216" s="311">
        <v>0</v>
      </c>
      <c r="E216" s="307"/>
    </row>
    <row r="217" spans="1:5" x14ac:dyDescent="0.2">
      <c r="A217" s="56">
        <v>5599</v>
      </c>
      <c r="B217" s="52" t="s">
        <v>436</v>
      </c>
      <c r="C217" s="53">
        <v>0</v>
      </c>
      <c r="D217" s="311">
        <v>0</v>
      </c>
      <c r="E217" s="307"/>
    </row>
    <row r="218" spans="1:5" x14ac:dyDescent="0.2">
      <c r="A218" s="56">
        <v>5600</v>
      </c>
      <c r="B218" s="52" t="s">
        <v>437</v>
      </c>
      <c r="C218" s="53">
        <v>0</v>
      </c>
      <c r="D218" s="311">
        <v>0</v>
      </c>
      <c r="E218" s="307"/>
    </row>
    <row r="219" spans="1:5" x14ac:dyDescent="0.2">
      <c r="A219" s="56">
        <v>5610</v>
      </c>
      <c r="B219" s="52" t="s">
        <v>438</v>
      </c>
      <c r="C219" s="53">
        <v>0</v>
      </c>
      <c r="D219" s="311">
        <v>0</v>
      </c>
      <c r="E219" s="307"/>
    </row>
    <row r="220" spans="1:5" x14ac:dyDescent="0.2">
      <c r="A220" s="56">
        <v>5611</v>
      </c>
      <c r="B220" s="52" t="s">
        <v>439</v>
      </c>
      <c r="C220" s="53">
        <v>0</v>
      </c>
      <c r="D220" s="311">
        <v>0</v>
      </c>
      <c r="E220" s="14"/>
    </row>
    <row r="223" spans="1:5" x14ac:dyDescent="0.2">
      <c r="B223" s="14" t="s">
        <v>1916</v>
      </c>
    </row>
    <row r="224" spans="1:5" x14ac:dyDescent="0.2">
      <c r="B224" s="14" t="s">
        <v>1917</v>
      </c>
    </row>
  </sheetData>
  <mergeCells count="3">
    <mergeCell ref="A1:C1"/>
    <mergeCell ref="A2:C2"/>
    <mergeCell ref="A3:C3"/>
  </mergeCells>
  <pageMargins left="0.7" right="0.7" top="0.75" bottom="0.75" header="0.3" footer="0.3"/>
  <pageSetup paperSize="9" scale="76" fitToHeight="0"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x14ac:dyDescent="0.2">
      <c r="A1" s="830" t="s">
        <v>1918</v>
      </c>
      <c r="B1" s="830"/>
      <c r="C1" s="830"/>
      <c r="D1" s="58" t="s">
        <v>98</v>
      </c>
      <c r="E1" s="59">
        <v>2020</v>
      </c>
    </row>
    <row r="2" spans="1:5" x14ac:dyDescent="0.2">
      <c r="A2" s="830" t="s">
        <v>442</v>
      </c>
      <c r="B2" s="830"/>
      <c r="C2" s="830"/>
      <c r="D2" s="58" t="s">
        <v>100</v>
      </c>
      <c r="E2" s="59" t="s">
        <v>441</v>
      </c>
    </row>
    <row r="3" spans="1:5" x14ac:dyDescent="0.2">
      <c r="A3" s="830" t="s">
        <v>582</v>
      </c>
      <c r="B3" s="830"/>
      <c r="C3" s="830"/>
      <c r="D3" s="58" t="s">
        <v>102</v>
      </c>
      <c r="E3" s="59">
        <v>4</v>
      </c>
    </row>
    <row r="4" spans="1:5" x14ac:dyDescent="0.2">
      <c r="A4" s="61" t="s">
        <v>103</v>
      </c>
      <c r="B4" s="62"/>
      <c r="C4" s="62"/>
      <c r="D4" s="62"/>
      <c r="E4" s="62"/>
    </row>
    <row r="6" spans="1:5" x14ac:dyDescent="0.2">
      <c r="A6" s="62" t="s">
        <v>443</v>
      </c>
      <c r="B6" s="62"/>
      <c r="C6" s="62"/>
      <c r="D6" s="62"/>
      <c r="E6" s="62"/>
    </row>
    <row r="7" spans="1:5" x14ac:dyDescent="0.2">
      <c r="A7" s="63" t="s">
        <v>105</v>
      </c>
      <c r="B7" s="63" t="s">
        <v>106</v>
      </c>
      <c r="C7" s="63" t="s">
        <v>107</v>
      </c>
      <c r="D7" s="63" t="s">
        <v>108</v>
      </c>
      <c r="E7" s="63" t="s">
        <v>219</v>
      </c>
    </row>
    <row r="8" spans="1:5" x14ac:dyDescent="0.2">
      <c r="A8" s="64">
        <v>3110</v>
      </c>
      <c r="B8" s="60" t="s">
        <v>295</v>
      </c>
      <c r="C8" s="312">
        <v>-81137212.159999996</v>
      </c>
      <c r="D8" s="60" t="s">
        <v>295</v>
      </c>
      <c r="E8" s="60" t="s">
        <v>1926</v>
      </c>
    </row>
    <row r="9" spans="1:5" x14ac:dyDescent="0.2">
      <c r="A9" s="64">
        <v>3120</v>
      </c>
      <c r="B9" s="60" t="s">
        <v>444</v>
      </c>
      <c r="C9" s="312">
        <v>7223179.1500000004</v>
      </c>
      <c r="D9" s="60" t="s">
        <v>1927</v>
      </c>
      <c r="E9" s="60" t="s">
        <v>1926</v>
      </c>
    </row>
    <row r="10" spans="1:5" x14ac:dyDescent="0.2">
      <c r="A10" s="64">
        <v>3130</v>
      </c>
      <c r="B10" s="60" t="s">
        <v>445</v>
      </c>
      <c r="C10" s="312">
        <v>182196540.21000001</v>
      </c>
      <c r="D10" s="60" t="s">
        <v>1928</v>
      </c>
      <c r="E10" s="60" t="s">
        <v>1926</v>
      </c>
    </row>
    <row r="12" spans="1:5" x14ac:dyDescent="0.2">
      <c r="A12" s="62" t="s">
        <v>446</v>
      </c>
      <c r="B12" s="62"/>
      <c r="C12" s="62"/>
      <c r="D12" s="62"/>
      <c r="E12" s="62"/>
    </row>
    <row r="13" spans="1:5" x14ac:dyDescent="0.2">
      <c r="A13" s="63" t="s">
        <v>105</v>
      </c>
      <c r="B13" s="63" t="s">
        <v>106</v>
      </c>
      <c r="C13" s="63" t="s">
        <v>107</v>
      </c>
      <c r="D13" s="63" t="s">
        <v>447</v>
      </c>
      <c r="E13" s="63"/>
    </row>
    <row r="14" spans="1:5" x14ac:dyDescent="0.2">
      <c r="A14" s="64">
        <v>3210</v>
      </c>
      <c r="B14" s="60" t="s">
        <v>448</v>
      </c>
      <c r="C14" s="65">
        <v>560874.92000000004</v>
      </c>
      <c r="D14" s="60" t="s">
        <v>1542</v>
      </c>
    </row>
    <row r="15" spans="1:5" x14ac:dyDescent="0.2">
      <c r="A15" s="64">
        <v>3220</v>
      </c>
      <c r="B15" s="60" t="s">
        <v>449</v>
      </c>
      <c r="C15" s="65">
        <v>-48712516.780000001</v>
      </c>
      <c r="D15" s="60" t="s">
        <v>1542</v>
      </c>
    </row>
    <row r="16" spans="1:5" x14ac:dyDescent="0.2">
      <c r="A16" s="64">
        <v>3230</v>
      </c>
      <c r="B16" s="60" t="s">
        <v>450</v>
      </c>
      <c r="C16" s="65">
        <v>0</v>
      </c>
    </row>
    <row r="17" spans="1:3" x14ac:dyDescent="0.2">
      <c r="A17" s="64">
        <v>3231</v>
      </c>
      <c r="B17" s="60" t="s">
        <v>451</v>
      </c>
      <c r="C17" s="65">
        <v>0</v>
      </c>
    </row>
    <row r="18" spans="1:3" x14ac:dyDescent="0.2">
      <c r="A18" s="64">
        <v>3232</v>
      </c>
      <c r="B18" s="60" t="s">
        <v>452</v>
      </c>
      <c r="C18" s="65">
        <v>0</v>
      </c>
    </row>
    <row r="19" spans="1:3" x14ac:dyDescent="0.2">
      <c r="A19" s="64">
        <v>3233</v>
      </c>
      <c r="B19" s="60" t="s">
        <v>453</v>
      </c>
      <c r="C19" s="65">
        <v>0</v>
      </c>
    </row>
    <row r="20" spans="1:3" x14ac:dyDescent="0.2">
      <c r="A20" s="64">
        <v>3239</v>
      </c>
      <c r="B20" s="60" t="s">
        <v>454</v>
      </c>
      <c r="C20" s="65">
        <v>0</v>
      </c>
    </row>
    <row r="21" spans="1:3" x14ac:dyDescent="0.2">
      <c r="A21" s="64">
        <v>3240</v>
      </c>
      <c r="B21" s="60" t="s">
        <v>455</v>
      </c>
      <c r="C21" s="65">
        <v>0</v>
      </c>
    </row>
    <row r="22" spans="1:3" x14ac:dyDescent="0.2">
      <c r="A22" s="64">
        <v>3241</v>
      </c>
      <c r="B22" s="60" t="s">
        <v>456</v>
      </c>
      <c r="C22" s="65">
        <v>0</v>
      </c>
    </row>
    <row r="23" spans="1:3" x14ac:dyDescent="0.2">
      <c r="A23" s="64">
        <v>3242</v>
      </c>
      <c r="B23" s="60" t="s">
        <v>457</v>
      </c>
      <c r="C23" s="65">
        <v>0</v>
      </c>
    </row>
    <row r="24" spans="1:3" x14ac:dyDescent="0.2">
      <c r="A24" s="64">
        <v>3243</v>
      </c>
      <c r="B24" s="60" t="s">
        <v>458</v>
      </c>
      <c r="C24" s="65">
        <v>0</v>
      </c>
    </row>
    <row r="25" spans="1:3" x14ac:dyDescent="0.2">
      <c r="A25" s="64">
        <v>3250</v>
      </c>
      <c r="B25" s="60" t="s">
        <v>459</v>
      </c>
      <c r="C25" s="65">
        <v>0</v>
      </c>
    </row>
    <row r="26" spans="1:3" x14ac:dyDescent="0.2">
      <c r="A26" s="64">
        <v>3251</v>
      </c>
      <c r="B26" s="60" t="s">
        <v>460</v>
      </c>
      <c r="C26" s="65">
        <v>0</v>
      </c>
    </row>
    <row r="27" spans="1:3" x14ac:dyDescent="0.2">
      <c r="A27" s="64">
        <v>3252</v>
      </c>
      <c r="B27" s="60" t="s">
        <v>461</v>
      </c>
      <c r="C27" s="65">
        <v>0</v>
      </c>
    </row>
    <row r="29" spans="1:3" x14ac:dyDescent="0.2">
      <c r="A29" s="14" t="s">
        <v>1929</v>
      </c>
    </row>
    <row r="30" spans="1:3" x14ac:dyDescent="0.2">
      <c r="B30" s="14"/>
    </row>
  </sheetData>
  <mergeCells count="3">
    <mergeCell ref="A1:C1"/>
    <mergeCell ref="A2:C2"/>
    <mergeCell ref="A3:C3"/>
  </mergeCells>
  <pageMargins left="0.7" right="0.7" top="0.75" bottom="0.75" header="0.3" footer="0.3"/>
  <pageSetup paperSize="9" fitToHeight="0"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3"/>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16384" width="9.140625" style="60"/>
  </cols>
  <sheetData>
    <row r="1" spans="1:5" s="66" customFormat="1" ht="18.95" customHeight="1" x14ac:dyDescent="0.25">
      <c r="A1" s="830" t="s">
        <v>1918</v>
      </c>
      <c r="B1" s="830"/>
      <c r="C1" s="830"/>
      <c r="D1" s="58" t="s">
        <v>98</v>
      </c>
      <c r="E1" s="59">
        <v>2020</v>
      </c>
    </row>
    <row r="2" spans="1:5" s="66" customFormat="1" ht="18.95" customHeight="1" x14ac:dyDescent="0.25">
      <c r="A2" s="830" t="s">
        <v>462</v>
      </c>
      <c r="B2" s="830"/>
      <c r="C2" s="830"/>
      <c r="D2" s="58" t="s">
        <v>100</v>
      </c>
      <c r="E2" s="59" t="s">
        <v>441</v>
      </c>
    </row>
    <row r="3" spans="1:5" s="66" customFormat="1" ht="18.95" customHeight="1" x14ac:dyDescent="0.25">
      <c r="A3" s="830" t="s">
        <v>582</v>
      </c>
      <c r="B3" s="830"/>
      <c r="C3" s="830"/>
      <c r="D3" s="58" t="s">
        <v>102</v>
      </c>
      <c r="E3" s="59">
        <v>4</v>
      </c>
    </row>
    <row r="4" spans="1:5" x14ac:dyDescent="0.2">
      <c r="A4" s="61" t="s">
        <v>103</v>
      </c>
      <c r="B4" s="62"/>
      <c r="C4" s="62"/>
      <c r="D4" s="62"/>
      <c r="E4" s="62"/>
    </row>
    <row r="6" spans="1:5" x14ac:dyDescent="0.2">
      <c r="A6" s="62" t="s">
        <v>463</v>
      </c>
      <c r="B6" s="62"/>
      <c r="C6" s="62"/>
      <c r="D6" s="62"/>
      <c r="E6" s="62"/>
    </row>
    <row r="7" spans="1:5" x14ac:dyDescent="0.2">
      <c r="A7" s="63" t="s">
        <v>105</v>
      </c>
      <c r="B7" s="63" t="s">
        <v>106</v>
      </c>
      <c r="C7" s="63" t="s">
        <v>464</v>
      </c>
      <c r="D7" s="63" t="s">
        <v>465</v>
      </c>
      <c r="E7" s="63"/>
    </row>
    <row r="8" spans="1:5" x14ac:dyDescent="0.2">
      <c r="A8" s="64">
        <v>1111</v>
      </c>
      <c r="B8" s="60" t="s">
        <v>466</v>
      </c>
      <c r="C8" s="312">
        <v>2655.47</v>
      </c>
      <c r="D8" s="65">
        <v>2891.07</v>
      </c>
      <c r="E8" s="312">
        <v>-235.60000000000036</v>
      </c>
    </row>
    <row r="9" spans="1:5" x14ac:dyDescent="0.2">
      <c r="A9" s="64">
        <v>1112</v>
      </c>
      <c r="B9" s="60" t="s">
        <v>467</v>
      </c>
      <c r="C9" s="312">
        <v>0</v>
      </c>
      <c r="D9" s="65">
        <v>0</v>
      </c>
      <c r="E9" s="313">
        <v>0</v>
      </c>
    </row>
    <row r="10" spans="1:5" x14ac:dyDescent="0.2">
      <c r="A10" s="64">
        <v>1113</v>
      </c>
      <c r="B10" s="60" t="s">
        <v>468</v>
      </c>
      <c r="C10" s="312">
        <v>39033717.640000001</v>
      </c>
      <c r="D10" s="65">
        <v>38359434.850000001</v>
      </c>
      <c r="E10" s="312">
        <v>674282.78999999911</v>
      </c>
    </row>
    <row r="11" spans="1:5" x14ac:dyDescent="0.2">
      <c r="A11" s="64">
        <v>1114</v>
      </c>
      <c r="B11" s="60" t="s">
        <v>109</v>
      </c>
      <c r="C11" s="312">
        <v>0</v>
      </c>
      <c r="D11" s="312">
        <v>0</v>
      </c>
      <c r="E11" s="313">
        <v>0</v>
      </c>
    </row>
    <row r="12" spans="1:5" x14ac:dyDescent="0.2">
      <c r="A12" s="64">
        <v>1115</v>
      </c>
      <c r="B12" s="60" t="s">
        <v>110</v>
      </c>
      <c r="C12" s="312">
        <v>0</v>
      </c>
      <c r="D12" s="312">
        <v>0</v>
      </c>
      <c r="E12" s="313">
        <v>0</v>
      </c>
    </row>
    <row r="13" spans="1:5" x14ac:dyDescent="0.2">
      <c r="A13" s="64">
        <v>1116</v>
      </c>
      <c r="B13" s="60" t="s">
        <v>469</v>
      </c>
      <c r="C13" s="312">
        <v>0</v>
      </c>
      <c r="D13" s="312">
        <v>0</v>
      </c>
      <c r="E13" s="313">
        <v>0</v>
      </c>
    </row>
    <row r="14" spans="1:5" x14ac:dyDescent="0.2">
      <c r="A14" s="64">
        <v>1119</v>
      </c>
      <c r="B14" s="60" t="s">
        <v>470</v>
      </c>
      <c r="C14" s="312">
        <v>0</v>
      </c>
      <c r="D14" s="312">
        <v>0</v>
      </c>
      <c r="E14" s="313">
        <v>0</v>
      </c>
    </row>
    <row r="15" spans="1:5" x14ac:dyDescent="0.2">
      <c r="A15" s="67">
        <v>1110</v>
      </c>
      <c r="B15" s="68" t="s">
        <v>471</v>
      </c>
      <c r="C15" s="312">
        <v>39036373.109999999</v>
      </c>
      <c r="D15" s="312">
        <v>38362325.920000002</v>
      </c>
      <c r="E15" s="312">
        <v>674047.18999999913</v>
      </c>
    </row>
    <row r="18" spans="1:5" x14ac:dyDescent="0.2">
      <c r="A18" s="62" t="s">
        <v>472</v>
      </c>
      <c r="B18" s="62"/>
      <c r="C18" s="62"/>
      <c r="D18" s="62"/>
      <c r="E18" s="62"/>
    </row>
    <row r="19" spans="1:5" x14ac:dyDescent="0.2">
      <c r="A19" s="63" t="s">
        <v>105</v>
      </c>
      <c r="B19" s="63" t="s">
        <v>106</v>
      </c>
      <c r="C19" s="63" t="s">
        <v>107</v>
      </c>
      <c r="D19" s="63" t="s">
        <v>473</v>
      </c>
      <c r="E19" s="63" t="s">
        <v>474</v>
      </c>
    </row>
    <row r="20" spans="1:5" x14ac:dyDescent="0.2">
      <c r="A20" s="64">
        <v>1230</v>
      </c>
      <c r="B20" s="60" t="s">
        <v>158</v>
      </c>
      <c r="C20" s="65">
        <v>0</v>
      </c>
    </row>
    <row r="21" spans="1:5" x14ac:dyDescent="0.2">
      <c r="A21" s="64">
        <v>1231</v>
      </c>
      <c r="B21" s="60" t="s">
        <v>159</v>
      </c>
      <c r="C21" s="65">
        <v>0</v>
      </c>
    </row>
    <row r="22" spans="1:5" x14ac:dyDescent="0.2">
      <c r="A22" s="64">
        <v>1232</v>
      </c>
      <c r="B22" s="60" t="s">
        <v>160</v>
      </c>
      <c r="C22" s="65">
        <v>0</v>
      </c>
    </row>
    <row r="23" spans="1:5" x14ac:dyDescent="0.2">
      <c r="A23" s="64">
        <v>1233</v>
      </c>
      <c r="B23" s="60" t="s">
        <v>161</v>
      </c>
      <c r="C23" s="65">
        <v>0</v>
      </c>
    </row>
    <row r="24" spans="1:5" x14ac:dyDescent="0.2">
      <c r="A24" s="64">
        <v>1234</v>
      </c>
      <c r="B24" s="60" t="s">
        <v>162</v>
      </c>
      <c r="C24" s="65">
        <v>0</v>
      </c>
    </row>
    <row r="25" spans="1:5" x14ac:dyDescent="0.2">
      <c r="A25" s="64">
        <v>1235</v>
      </c>
      <c r="B25" s="60" t="s">
        <v>163</v>
      </c>
      <c r="C25" s="65">
        <v>0</v>
      </c>
    </row>
    <row r="26" spans="1:5" x14ac:dyDescent="0.2">
      <c r="A26" s="64">
        <v>1236</v>
      </c>
      <c r="B26" s="60" t="s">
        <v>164</v>
      </c>
      <c r="C26" s="65">
        <v>0</v>
      </c>
    </row>
    <row r="27" spans="1:5" x14ac:dyDescent="0.2">
      <c r="A27" s="64">
        <v>1239</v>
      </c>
      <c r="B27" s="60" t="s">
        <v>165</v>
      </c>
      <c r="C27" s="65">
        <v>0</v>
      </c>
    </row>
    <row r="28" spans="1:5" x14ac:dyDescent="0.2">
      <c r="A28" s="64">
        <v>1240</v>
      </c>
      <c r="B28" s="60" t="s">
        <v>166</v>
      </c>
      <c r="C28" s="65">
        <v>0</v>
      </c>
      <c r="E28" s="124"/>
    </row>
    <row r="29" spans="1:5" x14ac:dyDescent="0.2">
      <c r="A29" s="64">
        <v>1241</v>
      </c>
      <c r="B29" s="60" t="s">
        <v>167</v>
      </c>
      <c r="C29" s="65">
        <v>0</v>
      </c>
    </row>
    <row r="30" spans="1:5" x14ac:dyDescent="0.2">
      <c r="A30" s="64">
        <v>1242</v>
      </c>
      <c r="B30" s="60" t="s">
        <v>168</v>
      </c>
      <c r="C30" s="65">
        <v>0</v>
      </c>
    </row>
    <row r="31" spans="1:5" x14ac:dyDescent="0.2">
      <c r="A31" s="64">
        <v>1243</v>
      </c>
      <c r="B31" s="60" t="s">
        <v>169</v>
      </c>
      <c r="C31" s="65">
        <v>0</v>
      </c>
    </row>
    <row r="32" spans="1:5" x14ac:dyDescent="0.2">
      <c r="A32" s="64">
        <v>1244</v>
      </c>
      <c r="B32" s="60" t="s">
        <v>170</v>
      </c>
      <c r="C32" s="65">
        <v>0</v>
      </c>
    </row>
    <row r="33" spans="1:5" x14ac:dyDescent="0.2">
      <c r="A33" s="64">
        <v>1245</v>
      </c>
      <c r="B33" s="60" t="s">
        <v>171</v>
      </c>
      <c r="C33" s="65">
        <v>0</v>
      </c>
    </row>
    <row r="34" spans="1:5" x14ac:dyDescent="0.2">
      <c r="A34" s="64">
        <v>1246</v>
      </c>
      <c r="B34" s="60" t="s">
        <v>172</v>
      </c>
      <c r="C34" s="65">
        <v>0</v>
      </c>
      <c r="E34" s="124"/>
    </row>
    <row r="35" spans="1:5" x14ac:dyDescent="0.2">
      <c r="A35" s="64">
        <v>1247</v>
      </c>
      <c r="B35" s="60" t="s">
        <v>173</v>
      </c>
      <c r="C35" s="65">
        <v>0</v>
      </c>
    </row>
    <row r="36" spans="1:5" x14ac:dyDescent="0.2">
      <c r="A36" s="64">
        <v>1248</v>
      </c>
      <c r="B36" s="60" t="s">
        <v>174</v>
      </c>
      <c r="C36" s="65">
        <v>0</v>
      </c>
    </row>
    <row r="37" spans="1:5" x14ac:dyDescent="0.2">
      <c r="A37" s="64">
        <v>1250</v>
      </c>
      <c r="B37" s="60" t="s">
        <v>178</v>
      </c>
      <c r="C37" s="65">
        <v>0</v>
      </c>
    </row>
    <row r="38" spans="1:5" x14ac:dyDescent="0.2">
      <c r="A38" s="64">
        <v>1251</v>
      </c>
      <c r="B38" s="60" t="s">
        <v>179</v>
      </c>
      <c r="C38" s="65">
        <v>0</v>
      </c>
    </row>
    <row r="39" spans="1:5" x14ac:dyDescent="0.2">
      <c r="A39" s="64">
        <v>1252</v>
      </c>
      <c r="B39" s="60" t="s">
        <v>180</v>
      </c>
      <c r="C39" s="65">
        <v>0</v>
      </c>
    </row>
    <row r="40" spans="1:5" x14ac:dyDescent="0.2">
      <c r="A40" s="64">
        <v>1253</v>
      </c>
      <c r="B40" s="60" t="s">
        <v>181</v>
      </c>
      <c r="C40" s="65">
        <v>0</v>
      </c>
    </row>
    <row r="41" spans="1:5" x14ac:dyDescent="0.2">
      <c r="A41" s="64">
        <v>1254</v>
      </c>
      <c r="B41" s="60" t="s">
        <v>182</v>
      </c>
      <c r="C41" s="65">
        <v>0</v>
      </c>
    </row>
    <row r="42" spans="1:5" x14ac:dyDescent="0.2">
      <c r="A42" s="64">
        <v>1259</v>
      </c>
      <c r="B42" s="60" t="s">
        <v>183</v>
      </c>
      <c r="C42" s="65">
        <v>0</v>
      </c>
    </row>
    <row r="44" spans="1:5" x14ac:dyDescent="0.2">
      <c r="A44" s="62" t="s">
        <v>475</v>
      </c>
      <c r="B44" s="62"/>
      <c r="C44" s="62"/>
      <c r="D44" s="62"/>
    </row>
    <row r="45" spans="1:5" x14ac:dyDescent="0.2">
      <c r="A45" s="63" t="s">
        <v>105</v>
      </c>
      <c r="B45" s="63" t="s">
        <v>106</v>
      </c>
      <c r="C45" s="70" t="s">
        <v>476</v>
      </c>
      <c r="D45" s="70" t="s">
        <v>464</v>
      </c>
    </row>
    <row r="46" spans="1:5" ht="12.75" x14ac:dyDescent="0.2">
      <c r="A46" s="67">
        <v>5500</v>
      </c>
      <c r="B46" s="68" t="s">
        <v>407</v>
      </c>
      <c r="C46" s="314">
        <v>97070.930000000008</v>
      </c>
      <c r="D46" s="314">
        <v>88033.46</v>
      </c>
    </row>
    <row r="47" spans="1:5" x14ac:dyDescent="0.2">
      <c r="A47" s="64">
        <v>5510</v>
      </c>
      <c r="B47" s="60" t="s">
        <v>408</v>
      </c>
      <c r="C47" s="312">
        <f>SUM(C48:C55)</f>
        <v>97070.930000000008</v>
      </c>
      <c r="D47" s="312">
        <f>SUM(D48:D55)</f>
        <v>88033.46</v>
      </c>
    </row>
    <row r="48" spans="1:5" x14ac:dyDescent="0.2">
      <c r="A48" s="64">
        <v>5511</v>
      </c>
      <c r="B48" s="60" t="s">
        <v>409</v>
      </c>
      <c r="C48" s="312">
        <v>0</v>
      </c>
      <c r="D48" s="312">
        <v>0</v>
      </c>
    </row>
    <row r="49" spans="1:4" x14ac:dyDescent="0.2">
      <c r="A49" s="64">
        <v>5512</v>
      </c>
      <c r="B49" s="60" t="s">
        <v>410</v>
      </c>
      <c r="C49" s="312">
        <v>0</v>
      </c>
      <c r="D49" s="312">
        <v>0</v>
      </c>
    </row>
    <row r="50" spans="1:4" x14ac:dyDescent="0.2">
      <c r="A50" s="64">
        <v>5513</v>
      </c>
      <c r="B50" s="60" t="s">
        <v>411</v>
      </c>
      <c r="C50" s="312">
        <v>0</v>
      </c>
      <c r="D50" s="312">
        <v>0</v>
      </c>
    </row>
    <row r="51" spans="1:4" x14ac:dyDescent="0.2">
      <c r="A51" s="64">
        <v>5514</v>
      </c>
      <c r="B51" s="60" t="s">
        <v>412</v>
      </c>
      <c r="C51" s="312">
        <v>0</v>
      </c>
      <c r="D51" s="312">
        <v>0</v>
      </c>
    </row>
    <row r="52" spans="1:4" x14ac:dyDescent="0.2">
      <c r="A52" s="64">
        <v>5515</v>
      </c>
      <c r="B52" s="60" t="s">
        <v>413</v>
      </c>
      <c r="C52" s="312">
        <v>79827.41</v>
      </c>
      <c r="D52" s="312">
        <v>75291.8</v>
      </c>
    </row>
    <row r="53" spans="1:4" x14ac:dyDescent="0.2">
      <c r="A53" s="64">
        <v>5516</v>
      </c>
      <c r="B53" s="60" t="s">
        <v>414</v>
      </c>
      <c r="C53" s="312">
        <v>0</v>
      </c>
      <c r="D53" s="312">
        <v>0</v>
      </c>
    </row>
    <row r="54" spans="1:4" x14ac:dyDescent="0.2">
      <c r="A54" s="64">
        <v>5517</v>
      </c>
      <c r="B54" s="60" t="s">
        <v>415</v>
      </c>
      <c r="C54" s="312">
        <v>17243.52</v>
      </c>
      <c r="D54" s="312">
        <v>12741.66</v>
      </c>
    </row>
    <row r="55" spans="1:4" x14ac:dyDescent="0.2">
      <c r="A55" s="64">
        <v>5518</v>
      </c>
      <c r="B55" s="60" t="s">
        <v>416</v>
      </c>
      <c r="C55" s="65">
        <v>0</v>
      </c>
      <c r="D55" s="65">
        <v>0</v>
      </c>
    </row>
    <row r="56" spans="1:4" x14ac:dyDescent="0.2">
      <c r="A56" s="64">
        <v>5520</v>
      </c>
      <c r="B56" s="60" t="s">
        <v>417</v>
      </c>
      <c r="C56" s="65">
        <v>0</v>
      </c>
      <c r="D56" s="65">
        <v>0</v>
      </c>
    </row>
    <row r="57" spans="1:4" x14ac:dyDescent="0.2">
      <c r="A57" s="64">
        <v>5521</v>
      </c>
      <c r="B57" s="60" t="s">
        <v>418</v>
      </c>
      <c r="C57" s="65">
        <v>0</v>
      </c>
      <c r="D57" s="65">
        <v>0</v>
      </c>
    </row>
    <row r="58" spans="1:4" x14ac:dyDescent="0.2">
      <c r="A58" s="64">
        <v>5522</v>
      </c>
      <c r="B58" s="60" t="s">
        <v>419</v>
      </c>
      <c r="C58" s="65">
        <v>0</v>
      </c>
      <c r="D58" s="65">
        <v>0</v>
      </c>
    </row>
    <row r="59" spans="1:4" x14ac:dyDescent="0.2">
      <c r="A59" s="64">
        <v>5530</v>
      </c>
      <c r="B59" s="60" t="s">
        <v>420</v>
      </c>
      <c r="C59" s="65">
        <v>0</v>
      </c>
      <c r="D59" s="65">
        <v>0</v>
      </c>
    </row>
    <row r="60" spans="1:4" x14ac:dyDescent="0.2">
      <c r="A60" s="64">
        <v>5531</v>
      </c>
      <c r="B60" s="60" t="s">
        <v>421</v>
      </c>
      <c r="C60" s="65">
        <v>0</v>
      </c>
      <c r="D60" s="65">
        <v>0</v>
      </c>
    </row>
    <row r="61" spans="1:4" x14ac:dyDescent="0.2">
      <c r="A61" s="64">
        <v>5532</v>
      </c>
      <c r="B61" s="60" t="s">
        <v>422</v>
      </c>
      <c r="C61" s="65">
        <v>0</v>
      </c>
      <c r="D61" s="65">
        <v>0</v>
      </c>
    </row>
    <row r="62" spans="1:4" x14ac:dyDescent="0.2">
      <c r="A62" s="64">
        <v>5533</v>
      </c>
      <c r="B62" s="60" t="s">
        <v>423</v>
      </c>
      <c r="C62" s="65">
        <v>0</v>
      </c>
      <c r="D62" s="65">
        <v>0</v>
      </c>
    </row>
    <row r="63" spans="1:4" x14ac:dyDescent="0.2">
      <c r="A63" s="64">
        <v>5534</v>
      </c>
      <c r="B63" s="60" t="s">
        <v>424</v>
      </c>
      <c r="C63" s="65">
        <v>0</v>
      </c>
      <c r="D63" s="65">
        <v>0</v>
      </c>
    </row>
    <row r="64" spans="1:4" x14ac:dyDescent="0.2">
      <c r="A64" s="64">
        <v>5535</v>
      </c>
      <c r="B64" s="60" t="s">
        <v>425</v>
      </c>
      <c r="C64" s="65">
        <v>0</v>
      </c>
      <c r="D64" s="65">
        <v>0</v>
      </c>
    </row>
    <row r="65" spans="1:4" x14ac:dyDescent="0.2">
      <c r="A65" s="64">
        <v>5540</v>
      </c>
      <c r="B65" s="60" t="s">
        <v>426</v>
      </c>
      <c r="C65" s="65">
        <v>0</v>
      </c>
      <c r="D65" s="65">
        <v>0</v>
      </c>
    </row>
    <row r="66" spans="1:4" x14ac:dyDescent="0.2">
      <c r="A66" s="64">
        <v>5541</v>
      </c>
      <c r="B66" s="60" t="s">
        <v>426</v>
      </c>
      <c r="C66" s="65">
        <v>0</v>
      </c>
      <c r="D66" s="65">
        <v>0</v>
      </c>
    </row>
    <row r="67" spans="1:4" x14ac:dyDescent="0.2">
      <c r="A67" s="64">
        <v>5550</v>
      </c>
      <c r="B67" s="60" t="s">
        <v>427</v>
      </c>
      <c r="C67" s="65">
        <v>0</v>
      </c>
      <c r="D67" s="65">
        <v>0</v>
      </c>
    </row>
    <row r="68" spans="1:4" x14ac:dyDescent="0.2">
      <c r="A68" s="64">
        <v>5551</v>
      </c>
      <c r="B68" s="60" t="s">
        <v>427</v>
      </c>
      <c r="C68" s="65">
        <v>0</v>
      </c>
      <c r="D68" s="65">
        <v>0</v>
      </c>
    </row>
    <row r="69" spans="1:4" x14ac:dyDescent="0.2">
      <c r="A69" s="64">
        <v>5590</v>
      </c>
      <c r="B69" s="60" t="s">
        <v>428</v>
      </c>
      <c r="C69" s="65">
        <v>0</v>
      </c>
      <c r="D69" s="65">
        <v>0</v>
      </c>
    </row>
    <row r="70" spans="1:4" x14ac:dyDescent="0.2">
      <c r="A70" s="64">
        <v>5591</v>
      </c>
      <c r="B70" s="60" t="s">
        <v>429</v>
      </c>
      <c r="C70" s="65">
        <v>0</v>
      </c>
      <c r="D70" s="65">
        <v>0</v>
      </c>
    </row>
    <row r="71" spans="1:4" x14ac:dyDescent="0.2">
      <c r="A71" s="64">
        <v>5592</v>
      </c>
      <c r="B71" s="60" t="s">
        <v>430</v>
      </c>
      <c r="C71" s="65">
        <v>0</v>
      </c>
      <c r="D71" s="65">
        <v>0</v>
      </c>
    </row>
    <row r="72" spans="1:4" x14ac:dyDescent="0.2">
      <c r="A72" s="64">
        <v>5593</v>
      </c>
      <c r="B72" s="60" t="s">
        <v>431</v>
      </c>
      <c r="C72" s="65">
        <v>0</v>
      </c>
      <c r="D72" s="65">
        <v>0</v>
      </c>
    </row>
    <row r="73" spans="1:4" x14ac:dyDescent="0.2">
      <c r="A73" s="64">
        <v>5594</v>
      </c>
      <c r="B73" s="60" t="s">
        <v>477</v>
      </c>
      <c r="C73" s="65">
        <v>0</v>
      </c>
      <c r="D73" s="65">
        <v>0</v>
      </c>
    </row>
    <row r="74" spans="1:4" x14ac:dyDescent="0.2">
      <c r="A74" s="64">
        <v>5595</v>
      </c>
      <c r="B74" s="60" t="s">
        <v>433</v>
      </c>
      <c r="C74" s="65">
        <v>0</v>
      </c>
      <c r="D74" s="65">
        <v>0</v>
      </c>
    </row>
    <row r="75" spans="1:4" x14ac:dyDescent="0.2">
      <c r="A75" s="64">
        <v>5596</v>
      </c>
      <c r="B75" s="60" t="s">
        <v>321</v>
      </c>
      <c r="C75" s="65">
        <v>0</v>
      </c>
      <c r="D75" s="65">
        <v>0</v>
      </c>
    </row>
    <row r="76" spans="1:4" x14ac:dyDescent="0.2">
      <c r="A76" s="64">
        <v>5597</v>
      </c>
      <c r="B76" s="60" t="s">
        <v>434</v>
      </c>
      <c r="C76" s="65">
        <v>0</v>
      </c>
      <c r="D76" s="65">
        <v>0</v>
      </c>
    </row>
    <row r="77" spans="1:4" x14ac:dyDescent="0.2">
      <c r="A77" s="64">
        <v>5599</v>
      </c>
      <c r="B77" s="60" t="s">
        <v>436</v>
      </c>
      <c r="C77" s="65">
        <v>0</v>
      </c>
      <c r="D77" s="65">
        <v>0</v>
      </c>
    </row>
    <row r="78" spans="1:4" x14ac:dyDescent="0.2">
      <c r="A78" s="67">
        <v>5600</v>
      </c>
      <c r="B78" s="68" t="s">
        <v>437</v>
      </c>
      <c r="C78" s="65">
        <v>0</v>
      </c>
      <c r="D78" s="65">
        <v>0</v>
      </c>
    </row>
    <row r="79" spans="1:4" x14ac:dyDescent="0.2">
      <c r="A79" s="64">
        <v>5610</v>
      </c>
      <c r="B79" s="60" t="s">
        <v>438</v>
      </c>
      <c r="C79" s="65">
        <v>0</v>
      </c>
      <c r="D79" s="65">
        <v>0</v>
      </c>
    </row>
    <row r="80" spans="1:4" x14ac:dyDescent="0.2">
      <c r="A80" s="64">
        <v>5611</v>
      </c>
      <c r="B80" s="60" t="s">
        <v>439</v>
      </c>
      <c r="C80" s="65">
        <v>0</v>
      </c>
      <c r="D80" s="65">
        <v>0</v>
      </c>
    </row>
    <row r="82" spans="2:2" x14ac:dyDescent="0.2">
      <c r="B82" s="14" t="s">
        <v>1916</v>
      </c>
    </row>
    <row r="83" spans="2:2" x14ac:dyDescent="0.2">
      <c r="B83" s="14" t="s">
        <v>1917</v>
      </c>
    </row>
  </sheetData>
  <mergeCells count="3">
    <mergeCell ref="A1:C1"/>
    <mergeCell ref="A2:C2"/>
    <mergeCell ref="A3:C3"/>
  </mergeCells>
  <dataValidations disablePrompts="1" count="3">
    <dataValidation allowBlank="1" showInputMessage="1" showErrorMessage="1" prompt="Importe del trimestre anterior." sqref="C45"/>
    <dataValidation allowBlank="1" showInputMessage="1" showErrorMessage="1" prompt="Saldo al 31 de diciembre del año anterior que se presenta" sqref="D7"/>
    <dataValidation allowBlank="1" showInputMessage="1" showErrorMessage="1" prompt="Importe final del periodo que corresponde la información financiera trimestral que se presenta." sqref="C7 C19 D45"/>
  </dataValidations>
  <pageMargins left="0.7" right="0.7" top="0.75" bottom="0.75" header="0.3" footer="0.3"/>
  <pageSetup paperSize="9" scale="70" fitToHeight="0"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5" customWidth="1"/>
    <col min="2" max="2" width="63.140625" style="75" customWidth="1"/>
    <col min="3" max="3" width="17.7109375" style="75" customWidth="1"/>
    <col min="4" max="16384" width="11.42578125" style="75"/>
  </cols>
  <sheetData>
    <row r="1" spans="1:8" s="71" customFormat="1" x14ac:dyDescent="0.25">
      <c r="A1" s="831" t="s">
        <v>1918</v>
      </c>
      <c r="B1" s="832"/>
      <c r="C1" s="833"/>
    </row>
    <row r="2" spans="1:8" s="71" customFormat="1" x14ac:dyDescent="0.25">
      <c r="A2" s="834" t="s">
        <v>478</v>
      </c>
      <c r="B2" s="835"/>
      <c r="C2" s="836"/>
    </row>
    <row r="3" spans="1:8" s="71" customFormat="1" x14ac:dyDescent="0.25">
      <c r="A3" s="834" t="s">
        <v>1930</v>
      </c>
      <c r="B3" s="835"/>
      <c r="C3" s="836"/>
    </row>
    <row r="4" spans="1:8" s="72" customFormat="1" x14ac:dyDescent="0.2">
      <c r="A4" s="837" t="s">
        <v>479</v>
      </c>
      <c r="B4" s="838"/>
      <c r="C4" s="839"/>
    </row>
    <row r="5" spans="1:8" x14ac:dyDescent="0.2">
      <c r="A5" s="73" t="s">
        <v>480</v>
      </c>
      <c r="B5" s="73"/>
      <c r="C5" s="74">
        <v>2181306.5</v>
      </c>
    </row>
    <row r="6" spans="1:8" x14ac:dyDescent="0.2">
      <c r="B6" s="76"/>
      <c r="C6" s="77"/>
    </row>
    <row r="7" spans="1:8" x14ac:dyDescent="0.2">
      <c r="A7" s="78" t="s">
        <v>481</v>
      </c>
      <c r="B7" s="78"/>
      <c r="C7" s="79">
        <f>SUM(C8:C13)</f>
        <v>0</v>
      </c>
    </row>
    <row r="8" spans="1:8" x14ac:dyDescent="0.2">
      <c r="A8" s="80" t="s">
        <v>482</v>
      </c>
      <c r="B8" s="81" t="s">
        <v>306</v>
      </c>
      <c r="C8" s="82">
        <v>0</v>
      </c>
      <c r="H8" s="72"/>
    </row>
    <row r="9" spans="1:8" x14ac:dyDescent="0.2">
      <c r="A9" s="83" t="s">
        <v>483</v>
      </c>
      <c r="B9" s="84" t="s">
        <v>484</v>
      </c>
      <c r="C9" s="82">
        <v>0</v>
      </c>
    </row>
    <row r="10" spans="1:8" x14ac:dyDescent="0.2">
      <c r="A10" s="83" t="s">
        <v>485</v>
      </c>
      <c r="B10" s="84" t="s">
        <v>315</v>
      </c>
      <c r="C10" s="82">
        <v>0</v>
      </c>
    </row>
    <row r="11" spans="1:8" x14ac:dyDescent="0.2">
      <c r="A11" s="83" t="s">
        <v>486</v>
      </c>
      <c r="B11" s="84" t="s">
        <v>316</v>
      </c>
      <c r="C11" s="82">
        <v>0</v>
      </c>
    </row>
    <row r="12" spans="1:8" x14ac:dyDescent="0.2">
      <c r="A12" s="83" t="s">
        <v>487</v>
      </c>
      <c r="B12" s="84" t="s">
        <v>317</v>
      </c>
      <c r="C12" s="82">
        <v>0</v>
      </c>
    </row>
    <row r="13" spans="1:8" x14ac:dyDescent="0.2">
      <c r="A13" s="85" t="s">
        <v>488</v>
      </c>
      <c r="B13" s="86" t="s">
        <v>489</v>
      </c>
      <c r="C13" s="82">
        <v>0</v>
      </c>
    </row>
    <row r="14" spans="1:8" x14ac:dyDescent="0.2">
      <c r="B14" s="87"/>
      <c r="C14" s="88"/>
    </row>
    <row r="15" spans="1:8" x14ac:dyDescent="0.2">
      <c r="A15" s="78" t="s">
        <v>490</v>
      </c>
      <c r="B15" s="76"/>
      <c r="C15" s="79">
        <f>SUM(C16:C18)</f>
        <v>0</v>
      </c>
    </row>
    <row r="16" spans="1:8" x14ac:dyDescent="0.2">
      <c r="A16" s="89">
        <v>3.1</v>
      </c>
      <c r="B16" s="84" t="s">
        <v>491</v>
      </c>
      <c r="C16" s="82">
        <v>0</v>
      </c>
    </row>
    <row r="17" spans="1:3" x14ac:dyDescent="0.2">
      <c r="A17" s="90">
        <v>3.2</v>
      </c>
      <c r="B17" s="84" t="s">
        <v>492</v>
      </c>
      <c r="C17" s="82">
        <v>0</v>
      </c>
    </row>
    <row r="18" spans="1:3" x14ac:dyDescent="0.2">
      <c r="A18" s="90">
        <v>3.3</v>
      </c>
      <c r="B18" s="86" t="s">
        <v>493</v>
      </c>
      <c r="C18" s="91">
        <v>0</v>
      </c>
    </row>
    <row r="19" spans="1:3" x14ac:dyDescent="0.2">
      <c r="B19" s="92"/>
      <c r="C19" s="93"/>
    </row>
    <row r="20" spans="1:3" x14ac:dyDescent="0.2">
      <c r="A20" s="94" t="s">
        <v>494</v>
      </c>
      <c r="B20" s="94"/>
      <c r="C20" s="74">
        <f>C5+C7-C15</f>
        <v>2181306.5</v>
      </c>
    </row>
    <row r="22" spans="1:3" ht="22.5" x14ac:dyDescent="0.2">
      <c r="B22" s="151" t="s">
        <v>1931</v>
      </c>
    </row>
    <row r="23" spans="1:3" x14ac:dyDescent="0.2">
      <c r="B23" s="14"/>
    </row>
  </sheetData>
  <mergeCells count="4">
    <mergeCell ref="A1:C1"/>
    <mergeCell ref="A2:C2"/>
    <mergeCell ref="A3:C3"/>
    <mergeCell ref="A4:C4"/>
  </mergeCells>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5" customWidth="1"/>
    <col min="2" max="2" width="62.140625" style="75" customWidth="1"/>
    <col min="3" max="3" width="20.140625" style="75" customWidth="1"/>
    <col min="4" max="16384" width="11.42578125" style="75"/>
  </cols>
  <sheetData>
    <row r="1" spans="1:3" s="95" customFormat="1" ht="18.95" customHeight="1" x14ac:dyDescent="0.25">
      <c r="A1" s="831" t="s">
        <v>1918</v>
      </c>
      <c r="B1" s="832"/>
      <c r="C1" s="833"/>
    </row>
    <row r="2" spans="1:3" s="95" customFormat="1" ht="18.95" customHeight="1" x14ac:dyDescent="0.25">
      <c r="A2" s="843" t="s">
        <v>495</v>
      </c>
      <c r="B2" s="844"/>
      <c r="C2" s="845"/>
    </row>
    <row r="3" spans="1:3" s="95" customFormat="1" ht="18.95" customHeight="1" x14ac:dyDescent="0.25">
      <c r="A3" s="843" t="s">
        <v>582</v>
      </c>
      <c r="B3" s="844"/>
      <c r="C3" s="845"/>
    </row>
    <row r="4" spans="1:3" x14ac:dyDescent="0.2">
      <c r="A4" s="837" t="s">
        <v>479</v>
      </c>
      <c r="B4" s="838"/>
      <c r="C4" s="839"/>
    </row>
    <row r="5" spans="1:3" x14ac:dyDescent="0.2">
      <c r="A5" s="96" t="s">
        <v>496</v>
      </c>
      <c r="B5" s="73"/>
      <c r="C5" s="97">
        <v>1532398.12</v>
      </c>
    </row>
    <row r="6" spans="1:3" x14ac:dyDescent="0.2">
      <c r="A6" s="98"/>
      <c r="B6" s="76"/>
      <c r="C6" s="99"/>
    </row>
    <row r="7" spans="1:3" x14ac:dyDescent="0.2">
      <c r="A7" s="78" t="s">
        <v>497</v>
      </c>
      <c r="B7" s="100"/>
      <c r="C7" s="79">
        <v>0</v>
      </c>
    </row>
    <row r="8" spans="1:3" x14ac:dyDescent="0.2">
      <c r="A8" s="101">
        <v>2.1</v>
      </c>
      <c r="B8" s="102" t="s">
        <v>338</v>
      </c>
      <c r="C8" s="103">
        <v>0</v>
      </c>
    </row>
    <row r="9" spans="1:3" x14ac:dyDescent="0.2">
      <c r="A9" s="101">
        <v>2.2000000000000002</v>
      </c>
      <c r="B9" s="102" t="s">
        <v>335</v>
      </c>
      <c r="C9" s="103">
        <v>0</v>
      </c>
    </row>
    <row r="10" spans="1:3" x14ac:dyDescent="0.2">
      <c r="A10" s="104">
        <v>2.2999999999999998</v>
      </c>
      <c r="B10" s="105" t="s">
        <v>167</v>
      </c>
      <c r="C10" s="103">
        <v>0</v>
      </c>
    </row>
    <row r="11" spans="1:3" x14ac:dyDescent="0.2">
      <c r="A11" s="104">
        <v>2.4</v>
      </c>
      <c r="B11" s="105" t="s">
        <v>168</v>
      </c>
      <c r="C11" s="103">
        <v>0</v>
      </c>
    </row>
    <row r="12" spans="1:3" x14ac:dyDescent="0.2">
      <c r="A12" s="104">
        <v>2.5</v>
      </c>
      <c r="B12" s="105" t="s">
        <v>169</v>
      </c>
      <c r="C12" s="103">
        <v>0</v>
      </c>
    </row>
    <row r="13" spans="1:3" x14ac:dyDescent="0.2">
      <c r="A13" s="104">
        <v>2.6</v>
      </c>
      <c r="B13" s="105" t="s">
        <v>170</v>
      </c>
      <c r="C13" s="103">
        <v>0</v>
      </c>
    </row>
    <row r="14" spans="1:3" x14ac:dyDescent="0.2">
      <c r="A14" s="104">
        <v>2.7</v>
      </c>
      <c r="B14" s="105" t="s">
        <v>171</v>
      </c>
      <c r="C14" s="103">
        <v>0</v>
      </c>
    </row>
    <row r="15" spans="1:3" x14ac:dyDescent="0.2">
      <c r="A15" s="104">
        <v>2.8</v>
      </c>
      <c r="B15" s="105" t="s">
        <v>172</v>
      </c>
      <c r="C15" s="103">
        <v>0</v>
      </c>
    </row>
    <row r="16" spans="1:3" x14ac:dyDescent="0.2">
      <c r="A16" s="104">
        <v>2.9</v>
      </c>
      <c r="B16" s="105" t="s">
        <v>174</v>
      </c>
      <c r="C16" s="103">
        <v>0</v>
      </c>
    </row>
    <row r="17" spans="1:3" x14ac:dyDescent="0.2">
      <c r="A17" s="104" t="s">
        <v>498</v>
      </c>
      <c r="B17" s="105" t="s">
        <v>499</v>
      </c>
      <c r="C17" s="103">
        <v>0</v>
      </c>
    </row>
    <row r="18" spans="1:3" x14ac:dyDescent="0.2">
      <c r="A18" s="104" t="s">
        <v>500</v>
      </c>
      <c r="B18" s="105" t="s">
        <v>178</v>
      </c>
      <c r="C18" s="103">
        <v>0</v>
      </c>
    </row>
    <row r="19" spans="1:3" x14ac:dyDescent="0.2">
      <c r="A19" s="104" t="s">
        <v>501</v>
      </c>
      <c r="B19" s="105" t="s">
        <v>502</v>
      </c>
      <c r="C19" s="103">
        <v>0</v>
      </c>
    </row>
    <row r="20" spans="1:3" x14ac:dyDescent="0.2">
      <c r="A20" s="104" t="s">
        <v>503</v>
      </c>
      <c r="B20" s="105" t="s">
        <v>504</v>
      </c>
      <c r="C20" s="103">
        <v>0</v>
      </c>
    </row>
    <row r="21" spans="1:3" x14ac:dyDescent="0.2">
      <c r="A21" s="104" t="s">
        <v>505</v>
      </c>
      <c r="B21" s="105" t="s">
        <v>506</v>
      </c>
      <c r="C21" s="103">
        <v>0</v>
      </c>
    </row>
    <row r="22" spans="1:3" x14ac:dyDescent="0.2">
      <c r="A22" s="104" t="s">
        <v>507</v>
      </c>
      <c r="B22" s="105" t="s">
        <v>508</v>
      </c>
      <c r="C22" s="103">
        <v>0</v>
      </c>
    </row>
    <row r="23" spans="1:3" x14ac:dyDescent="0.2">
      <c r="A23" s="104" t="s">
        <v>509</v>
      </c>
      <c r="B23" s="105" t="s">
        <v>510</v>
      </c>
      <c r="C23" s="103">
        <v>0</v>
      </c>
    </row>
    <row r="24" spans="1:3" x14ac:dyDescent="0.2">
      <c r="A24" s="104" t="s">
        <v>511</v>
      </c>
      <c r="B24" s="105" t="s">
        <v>512</v>
      </c>
      <c r="C24" s="103">
        <v>0</v>
      </c>
    </row>
    <row r="25" spans="1:3" x14ac:dyDescent="0.2">
      <c r="A25" s="104" t="s">
        <v>513</v>
      </c>
      <c r="B25" s="105" t="s">
        <v>514</v>
      </c>
      <c r="C25" s="103">
        <v>0</v>
      </c>
    </row>
    <row r="26" spans="1:3" x14ac:dyDescent="0.2">
      <c r="A26" s="104" t="s">
        <v>515</v>
      </c>
      <c r="B26" s="105" t="s">
        <v>516</v>
      </c>
      <c r="C26" s="103">
        <v>0</v>
      </c>
    </row>
    <row r="27" spans="1:3" x14ac:dyDescent="0.2">
      <c r="A27" s="104" t="s">
        <v>517</v>
      </c>
      <c r="B27" s="105" t="s">
        <v>518</v>
      </c>
      <c r="C27" s="103">
        <v>0</v>
      </c>
    </row>
    <row r="28" spans="1:3" x14ac:dyDescent="0.2">
      <c r="A28" s="104" t="s">
        <v>519</v>
      </c>
      <c r="B28" s="102" t="s">
        <v>520</v>
      </c>
      <c r="C28" s="103">
        <v>0</v>
      </c>
    </row>
    <row r="29" spans="1:3" x14ac:dyDescent="0.2">
      <c r="A29" s="106"/>
      <c r="B29" s="107"/>
      <c r="C29" s="108"/>
    </row>
    <row r="30" spans="1:3" x14ac:dyDescent="0.2">
      <c r="A30" s="109" t="s">
        <v>521</v>
      </c>
      <c r="B30" s="110"/>
      <c r="C30" s="111">
        <v>88033.46</v>
      </c>
    </row>
    <row r="31" spans="1:3" x14ac:dyDescent="0.2">
      <c r="A31" s="104" t="s">
        <v>522</v>
      </c>
      <c r="B31" s="105" t="s">
        <v>408</v>
      </c>
      <c r="C31" s="103">
        <v>88033.46</v>
      </c>
    </row>
    <row r="32" spans="1:3" x14ac:dyDescent="0.2">
      <c r="A32" s="104" t="s">
        <v>523</v>
      </c>
      <c r="B32" s="105" t="s">
        <v>417</v>
      </c>
      <c r="C32" s="103">
        <v>0</v>
      </c>
    </row>
    <row r="33" spans="1:3" x14ac:dyDescent="0.2">
      <c r="A33" s="104" t="s">
        <v>524</v>
      </c>
      <c r="B33" s="105" t="s">
        <v>420</v>
      </c>
      <c r="C33" s="103">
        <v>0</v>
      </c>
    </row>
    <row r="34" spans="1:3" x14ac:dyDescent="0.2">
      <c r="A34" s="104" t="s">
        <v>525</v>
      </c>
      <c r="B34" s="105" t="s">
        <v>526</v>
      </c>
      <c r="C34" s="103">
        <v>0</v>
      </c>
    </row>
    <row r="35" spans="1:3" x14ac:dyDescent="0.2">
      <c r="A35" s="104" t="s">
        <v>527</v>
      </c>
      <c r="B35" s="105" t="s">
        <v>528</v>
      </c>
      <c r="C35" s="103">
        <v>0</v>
      </c>
    </row>
    <row r="36" spans="1:3" x14ac:dyDescent="0.2">
      <c r="A36" s="104" t="s">
        <v>529</v>
      </c>
      <c r="B36" s="105" t="s">
        <v>428</v>
      </c>
      <c r="C36" s="103">
        <v>0</v>
      </c>
    </row>
    <row r="37" spans="1:3" x14ac:dyDescent="0.2">
      <c r="A37" s="104" t="s">
        <v>530</v>
      </c>
      <c r="B37" s="102" t="s">
        <v>531</v>
      </c>
      <c r="C37" s="112">
        <v>0</v>
      </c>
    </row>
    <row r="38" spans="1:3" x14ac:dyDescent="0.2">
      <c r="A38" s="98"/>
      <c r="B38" s="113"/>
      <c r="C38" s="114"/>
    </row>
    <row r="39" spans="1:3" x14ac:dyDescent="0.2">
      <c r="A39" s="115" t="s">
        <v>532</v>
      </c>
      <c r="B39" s="73"/>
      <c r="C39" s="74">
        <v>1620431.58</v>
      </c>
    </row>
    <row r="41" spans="1:3" ht="24.75" customHeight="1" x14ac:dyDescent="0.2">
      <c r="A41" s="882" t="s">
        <v>1931</v>
      </c>
      <c r="B41" s="882"/>
    </row>
    <row r="43" spans="1:3" x14ac:dyDescent="0.2">
      <c r="B43" s="14"/>
    </row>
  </sheetData>
  <mergeCells count="5">
    <mergeCell ref="A1:C1"/>
    <mergeCell ref="A2:C2"/>
    <mergeCell ref="A3:C3"/>
    <mergeCell ref="A4:C4"/>
    <mergeCell ref="A41:B41"/>
  </mergeCells>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60" customWidth="1"/>
    <col min="2" max="2" width="68.5703125" style="60" bestFit="1" customWidth="1"/>
    <col min="3" max="3" width="17.42578125" style="60" bestFit="1" customWidth="1"/>
    <col min="4" max="5" width="23.7109375" style="60" bestFit="1" customWidth="1"/>
    <col min="6" max="6" width="19.28515625" style="60" customWidth="1"/>
    <col min="7" max="7" width="20.5703125" style="60" customWidth="1"/>
    <col min="8" max="10" width="20.28515625" style="60" customWidth="1"/>
    <col min="11" max="16384" width="9.140625" style="60"/>
  </cols>
  <sheetData>
    <row r="1" spans="1:10" ht="18.95" customHeight="1" x14ac:dyDescent="0.2">
      <c r="A1" s="830" t="s">
        <v>1918</v>
      </c>
      <c r="B1" s="847"/>
      <c r="C1" s="847"/>
      <c r="D1" s="847"/>
      <c r="E1" s="847"/>
      <c r="F1" s="847"/>
      <c r="G1" s="58" t="s">
        <v>98</v>
      </c>
      <c r="H1" s="59">
        <v>2020</v>
      </c>
    </row>
    <row r="2" spans="1:10" ht="18.95" customHeight="1" x14ac:dyDescent="0.2">
      <c r="A2" s="830" t="s">
        <v>533</v>
      </c>
      <c r="B2" s="847"/>
      <c r="C2" s="847"/>
      <c r="D2" s="847"/>
      <c r="E2" s="847"/>
      <c r="F2" s="847"/>
      <c r="G2" s="58" t="s">
        <v>100</v>
      </c>
      <c r="H2" s="59" t="s">
        <v>441</v>
      </c>
    </row>
    <row r="3" spans="1:10" ht="18.95" customHeight="1" x14ac:dyDescent="0.2">
      <c r="A3" s="848" t="s">
        <v>582</v>
      </c>
      <c r="B3" s="849"/>
      <c r="C3" s="849"/>
      <c r="D3" s="849"/>
      <c r="E3" s="849"/>
      <c r="F3" s="849"/>
      <c r="G3" s="58" t="s">
        <v>102</v>
      </c>
      <c r="H3" s="59">
        <v>4</v>
      </c>
    </row>
    <row r="4" spans="1:10" x14ac:dyDescent="0.2">
      <c r="A4" s="61" t="s">
        <v>103</v>
      </c>
      <c r="B4" s="62"/>
      <c r="C4" s="62"/>
      <c r="D4" s="62"/>
      <c r="E4" s="62"/>
      <c r="F4" s="62"/>
      <c r="G4" s="62"/>
      <c r="H4" s="62"/>
    </row>
    <row r="7" spans="1:10" x14ac:dyDescent="0.2">
      <c r="A7" s="63" t="s">
        <v>105</v>
      </c>
      <c r="B7" s="63" t="s">
        <v>534</v>
      </c>
      <c r="C7" s="63" t="s">
        <v>465</v>
      </c>
      <c r="D7" s="63" t="s">
        <v>535</v>
      </c>
      <c r="E7" s="63" t="s">
        <v>536</v>
      </c>
      <c r="F7" s="63" t="s">
        <v>464</v>
      </c>
      <c r="G7" s="63" t="s">
        <v>537</v>
      </c>
      <c r="H7" s="63" t="s">
        <v>538</v>
      </c>
      <c r="I7" s="63" t="s">
        <v>539</v>
      </c>
      <c r="J7" s="63" t="s">
        <v>540</v>
      </c>
    </row>
    <row r="8" spans="1:10" s="68" customFormat="1" x14ac:dyDescent="0.2">
      <c r="A8" s="67">
        <v>7000</v>
      </c>
      <c r="B8" s="68" t="s">
        <v>541</v>
      </c>
    </row>
    <row r="9" spans="1:10" x14ac:dyDescent="0.2">
      <c r="A9" s="60">
        <v>7110</v>
      </c>
      <c r="B9" s="60" t="s">
        <v>537</v>
      </c>
      <c r="C9" s="65">
        <v>0</v>
      </c>
      <c r="D9" s="65">
        <v>0</v>
      </c>
      <c r="E9" s="65">
        <v>0</v>
      </c>
      <c r="F9" s="65">
        <v>0</v>
      </c>
    </row>
    <row r="10" spans="1:10" x14ac:dyDescent="0.2">
      <c r="A10" s="60">
        <v>7120</v>
      </c>
      <c r="B10" s="60" t="s">
        <v>542</v>
      </c>
      <c r="C10" s="65">
        <v>0</v>
      </c>
      <c r="D10" s="65">
        <v>0</v>
      </c>
      <c r="E10" s="65">
        <v>0</v>
      </c>
      <c r="F10" s="65">
        <v>0</v>
      </c>
    </row>
    <row r="11" spans="1:10" x14ac:dyDescent="0.2">
      <c r="A11" s="60">
        <v>7130</v>
      </c>
      <c r="B11" s="60" t="s">
        <v>543</v>
      </c>
      <c r="C11" s="65">
        <v>0</v>
      </c>
      <c r="D11" s="65">
        <v>0</v>
      </c>
      <c r="E11" s="65">
        <v>0</v>
      </c>
      <c r="F11" s="65">
        <v>0</v>
      </c>
    </row>
    <row r="12" spans="1:10" x14ac:dyDescent="0.2">
      <c r="A12" s="60">
        <v>7140</v>
      </c>
      <c r="B12" s="60" t="s">
        <v>544</v>
      </c>
      <c r="C12" s="65">
        <v>0</v>
      </c>
      <c r="D12" s="65">
        <v>0</v>
      </c>
      <c r="E12" s="65">
        <v>0</v>
      </c>
      <c r="F12" s="65">
        <v>0</v>
      </c>
    </row>
    <row r="13" spans="1:10" x14ac:dyDescent="0.2">
      <c r="A13" s="60">
        <v>7150</v>
      </c>
      <c r="B13" s="60" t="s">
        <v>545</v>
      </c>
      <c r="C13" s="65">
        <v>0</v>
      </c>
      <c r="D13" s="65">
        <v>0</v>
      </c>
      <c r="E13" s="65">
        <v>0</v>
      </c>
      <c r="F13" s="65">
        <v>0</v>
      </c>
    </row>
    <row r="14" spans="1:10" x14ac:dyDescent="0.2">
      <c r="A14" s="60">
        <v>7160</v>
      </c>
      <c r="B14" s="60" t="s">
        <v>546</v>
      </c>
      <c r="C14" s="65">
        <v>0</v>
      </c>
      <c r="D14" s="65">
        <v>0</v>
      </c>
      <c r="E14" s="65">
        <v>0</v>
      </c>
      <c r="F14" s="65">
        <v>0</v>
      </c>
    </row>
    <row r="15" spans="1:10" x14ac:dyDescent="0.2">
      <c r="A15" s="60">
        <v>7210</v>
      </c>
      <c r="B15" s="60" t="s">
        <v>547</v>
      </c>
      <c r="C15" s="65">
        <v>0</v>
      </c>
      <c r="D15" s="65">
        <v>0</v>
      </c>
      <c r="E15" s="65">
        <v>0</v>
      </c>
      <c r="F15" s="65">
        <v>0</v>
      </c>
    </row>
    <row r="16" spans="1:10" x14ac:dyDescent="0.2">
      <c r="A16" s="60">
        <v>7220</v>
      </c>
      <c r="B16" s="60" t="s">
        <v>548</v>
      </c>
      <c r="C16" s="65">
        <v>0</v>
      </c>
      <c r="D16" s="65">
        <v>0</v>
      </c>
      <c r="E16" s="65">
        <v>0</v>
      </c>
      <c r="F16" s="65">
        <v>0</v>
      </c>
    </row>
    <row r="17" spans="1:6" x14ac:dyDescent="0.2">
      <c r="A17" s="60">
        <v>7230</v>
      </c>
      <c r="B17" s="60" t="s">
        <v>549</v>
      </c>
      <c r="C17" s="65">
        <v>0</v>
      </c>
      <c r="D17" s="65">
        <v>0</v>
      </c>
      <c r="E17" s="65">
        <v>0</v>
      </c>
      <c r="F17" s="65">
        <v>0</v>
      </c>
    </row>
    <row r="18" spans="1:6" x14ac:dyDescent="0.2">
      <c r="A18" s="60">
        <v>7240</v>
      </c>
      <c r="B18" s="60" t="s">
        <v>550</v>
      </c>
      <c r="C18" s="65">
        <v>0</v>
      </c>
      <c r="D18" s="65">
        <v>0</v>
      </c>
      <c r="E18" s="65">
        <v>0</v>
      </c>
      <c r="F18" s="65">
        <v>0</v>
      </c>
    </row>
    <row r="19" spans="1:6" x14ac:dyDescent="0.2">
      <c r="A19" s="60">
        <v>7250</v>
      </c>
      <c r="B19" s="60" t="s">
        <v>551</v>
      </c>
      <c r="C19" s="65">
        <v>0</v>
      </c>
      <c r="D19" s="65">
        <v>0</v>
      </c>
      <c r="E19" s="65">
        <v>0</v>
      </c>
      <c r="F19" s="65">
        <v>0</v>
      </c>
    </row>
    <row r="20" spans="1:6" x14ac:dyDescent="0.2">
      <c r="A20" s="60">
        <v>7260</v>
      </c>
      <c r="B20" s="60" t="s">
        <v>552</v>
      </c>
      <c r="C20" s="65">
        <v>0</v>
      </c>
      <c r="D20" s="65">
        <v>0</v>
      </c>
      <c r="E20" s="65">
        <v>0</v>
      </c>
      <c r="F20" s="65">
        <v>0</v>
      </c>
    </row>
    <row r="21" spans="1:6" x14ac:dyDescent="0.2">
      <c r="A21" s="60">
        <v>7310</v>
      </c>
      <c r="B21" s="60" t="s">
        <v>553</v>
      </c>
      <c r="C21" s="65">
        <v>0</v>
      </c>
      <c r="D21" s="65">
        <v>0</v>
      </c>
      <c r="E21" s="65">
        <v>0</v>
      </c>
      <c r="F21" s="65">
        <v>0</v>
      </c>
    </row>
    <row r="22" spans="1:6" x14ac:dyDescent="0.2">
      <c r="A22" s="60">
        <v>7320</v>
      </c>
      <c r="B22" s="60" t="s">
        <v>554</v>
      </c>
      <c r="C22" s="65">
        <v>0</v>
      </c>
      <c r="D22" s="65">
        <v>0</v>
      </c>
      <c r="E22" s="65">
        <v>0</v>
      </c>
      <c r="F22" s="65">
        <v>0</v>
      </c>
    </row>
    <row r="23" spans="1:6" x14ac:dyDescent="0.2">
      <c r="A23" s="60">
        <v>7330</v>
      </c>
      <c r="B23" s="60" t="s">
        <v>555</v>
      </c>
      <c r="C23" s="65">
        <v>0</v>
      </c>
      <c r="D23" s="65">
        <v>0</v>
      </c>
      <c r="E23" s="65">
        <v>0</v>
      </c>
      <c r="F23" s="65">
        <v>0</v>
      </c>
    </row>
    <row r="24" spans="1:6" x14ac:dyDescent="0.2">
      <c r="A24" s="60">
        <v>7340</v>
      </c>
      <c r="B24" s="60" t="s">
        <v>556</v>
      </c>
      <c r="C24" s="65">
        <v>0</v>
      </c>
      <c r="D24" s="65">
        <v>0</v>
      </c>
      <c r="E24" s="65">
        <v>0</v>
      </c>
      <c r="F24" s="65">
        <v>0</v>
      </c>
    </row>
    <row r="25" spans="1:6" x14ac:dyDescent="0.2">
      <c r="A25" s="60">
        <v>7350</v>
      </c>
      <c r="B25" s="60" t="s">
        <v>557</v>
      </c>
      <c r="C25" s="65">
        <v>0</v>
      </c>
      <c r="D25" s="65">
        <v>0</v>
      </c>
      <c r="E25" s="65">
        <v>0</v>
      </c>
      <c r="F25" s="65">
        <v>0</v>
      </c>
    </row>
    <row r="26" spans="1:6" x14ac:dyDescent="0.2">
      <c r="A26" s="60">
        <v>7360</v>
      </c>
      <c r="B26" s="60" t="s">
        <v>558</v>
      </c>
      <c r="C26" s="65">
        <v>0</v>
      </c>
      <c r="D26" s="65">
        <v>0</v>
      </c>
      <c r="E26" s="65">
        <v>0</v>
      </c>
      <c r="F26" s="65">
        <v>0</v>
      </c>
    </row>
    <row r="27" spans="1:6" x14ac:dyDescent="0.2">
      <c r="A27" s="60">
        <v>7410</v>
      </c>
      <c r="B27" s="60" t="s">
        <v>559</v>
      </c>
      <c r="C27" s="65">
        <v>0</v>
      </c>
      <c r="D27" s="65">
        <v>0</v>
      </c>
      <c r="E27" s="65">
        <v>0</v>
      </c>
      <c r="F27" s="65">
        <v>0</v>
      </c>
    </row>
    <row r="28" spans="1:6" x14ac:dyDescent="0.2">
      <c r="A28" s="60">
        <v>7420</v>
      </c>
      <c r="B28" s="60" t="s">
        <v>560</v>
      </c>
      <c r="C28" s="65">
        <v>0</v>
      </c>
      <c r="D28" s="65">
        <v>0</v>
      </c>
      <c r="E28" s="65">
        <v>0</v>
      </c>
      <c r="F28" s="65">
        <v>0</v>
      </c>
    </row>
    <row r="29" spans="1:6" x14ac:dyDescent="0.2">
      <c r="A29" s="60">
        <v>7510</v>
      </c>
      <c r="B29" s="60" t="s">
        <v>561</v>
      </c>
      <c r="C29" s="65">
        <v>0</v>
      </c>
      <c r="D29" s="65">
        <v>0</v>
      </c>
      <c r="E29" s="65">
        <v>0</v>
      </c>
      <c r="F29" s="65">
        <v>0</v>
      </c>
    </row>
    <row r="30" spans="1:6" x14ac:dyDescent="0.2">
      <c r="A30" s="60">
        <v>7520</v>
      </c>
      <c r="B30" s="60" t="s">
        <v>562</v>
      </c>
      <c r="C30" s="65">
        <v>0</v>
      </c>
      <c r="D30" s="65">
        <v>0</v>
      </c>
      <c r="E30" s="65">
        <v>0</v>
      </c>
      <c r="F30" s="65">
        <v>0</v>
      </c>
    </row>
    <row r="31" spans="1:6" x14ac:dyDescent="0.2">
      <c r="A31" s="60">
        <v>7610</v>
      </c>
      <c r="B31" s="60" t="s">
        <v>563</v>
      </c>
      <c r="C31" s="65">
        <v>0</v>
      </c>
      <c r="D31" s="65">
        <v>0</v>
      </c>
      <c r="E31" s="65">
        <v>0</v>
      </c>
      <c r="F31" s="65">
        <v>0</v>
      </c>
    </row>
    <row r="32" spans="1:6" x14ac:dyDescent="0.2">
      <c r="A32" s="60">
        <v>7620</v>
      </c>
      <c r="B32" s="60" t="s">
        <v>564</v>
      </c>
      <c r="C32" s="65">
        <v>0</v>
      </c>
      <c r="D32" s="65">
        <v>0</v>
      </c>
      <c r="E32" s="65">
        <v>0</v>
      </c>
      <c r="F32" s="65">
        <v>0</v>
      </c>
    </row>
    <row r="33" spans="1:6" x14ac:dyDescent="0.2">
      <c r="A33" s="60">
        <v>7630</v>
      </c>
      <c r="B33" s="60" t="s">
        <v>565</v>
      </c>
      <c r="C33" s="65">
        <v>0</v>
      </c>
      <c r="D33" s="65">
        <v>0</v>
      </c>
      <c r="E33" s="65">
        <v>0</v>
      </c>
      <c r="F33" s="65">
        <v>0</v>
      </c>
    </row>
    <row r="34" spans="1:6" x14ac:dyDescent="0.2">
      <c r="A34" s="60">
        <v>7640</v>
      </c>
      <c r="B34" s="60" t="s">
        <v>566</v>
      </c>
      <c r="C34" s="65">
        <v>0</v>
      </c>
      <c r="D34" s="65">
        <v>0</v>
      </c>
      <c r="E34" s="65">
        <v>0</v>
      </c>
      <c r="F34" s="65">
        <v>0</v>
      </c>
    </row>
    <row r="35" spans="1:6" s="68" customFormat="1" x14ac:dyDescent="0.2">
      <c r="A35" s="67">
        <v>8000</v>
      </c>
      <c r="B35" s="68" t="s">
        <v>567</v>
      </c>
      <c r="C35" s="68">
        <v>0</v>
      </c>
      <c r="D35" s="68">
        <v>11341780.859999999</v>
      </c>
      <c r="E35" s="68">
        <v>11341780.859999999</v>
      </c>
      <c r="F35" s="68">
        <v>0</v>
      </c>
    </row>
    <row r="36" spans="1:6" x14ac:dyDescent="0.2">
      <c r="A36" s="60">
        <v>8110</v>
      </c>
      <c r="B36" s="60" t="s">
        <v>568</v>
      </c>
      <c r="C36" s="65">
        <v>2277000</v>
      </c>
      <c r="D36" s="65">
        <v>0</v>
      </c>
      <c r="E36" s="65">
        <v>0</v>
      </c>
      <c r="F36" s="65">
        <v>2277000</v>
      </c>
    </row>
    <row r="37" spans="1:6" x14ac:dyDescent="0.2">
      <c r="A37" s="60">
        <v>8120</v>
      </c>
      <c r="B37" s="60" t="s">
        <v>569</v>
      </c>
      <c r="C37" s="65">
        <v>2277000</v>
      </c>
      <c r="D37" s="65">
        <v>2281640</v>
      </c>
      <c r="E37" s="65">
        <v>4640</v>
      </c>
      <c r="F37" s="65">
        <v>0</v>
      </c>
    </row>
    <row r="38" spans="1:6" x14ac:dyDescent="0.2">
      <c r="A38" s="60">
        <v>8130</v>
      </c>
      <c r="B38" s="60" t="s">
        <v>570</v>
      </c>
      <c r="C38" s="65">
        <v>0</v>
      </c>
      <c r="D38" s="65">
        <v>4640</v>
      </c>
      <c r="E38" s="65">
        <v>100333.5</v>
      </c>
      <c r="F38" s="65">
        <v>-95693.5</v>
      </c>
    </row>
    <row r="39" spans="1:6" x14ac:dyDescent="0.2">
      <c r="A39" s="60">
        <v>8140</v>
      </c>
      <c r="B39" s="60" t="s">
        <v>571</v>
      </c>
      <c r="C39" s="65">
        <v>0</v>
      </c>
      <c r="D39" s="65">
        <v>2181306.5</v>
      </c>
      <c r="E39" s="65">
        <v>2181306.5</v>
      </c>
      <c r="F39" s="65">
        <v>0</v>
      </c>
    </row>
    <row r="40" spans="1:6" x14ac:dyDescent="0.2">
      <c r="A40" s="60">
        <v>8150</v>
      </c>
      <c r="B40" s="60" t="s">
        <v>572</v>
      </c>
      <c r="C40" s="65">
        <v>0</v>
      </c>
      <c r="D40" s="65">
        <v>0</v>
      </c>
      <c r="E40" s="65">
        <v>2181306.5</v>
      </c>
      <c r="F40" s="65">
        <v>2181306.5</v>
      </c>
    </row>
    <row r="41" spans="1:6" x14ac:dyDescent="0.2">
      <c r="A41" s="60">
        <v>8210</v>
      </c>
      <c r="B41" s="60" t="s">
        <v>573</v>
      </c>
      <c r="C41" s="65">
        <v>2277000</v>
      </c>
      <c r="D41" s="65">
        <v>0</v>
      </c>
      <c r="E41" s="65">
        <v>0</v>
      </c>
      <c r="F41" s="65">
        <v>2277000</v>
      </c>
    </row>
    <row r="42" spans="1:6" x14ac:dyDescent="0.2">
      <c r="A42" s="60">
        <v>8220</v>
      </c>
      <c r="B42" s="60" t="s">
        <v>574</v>
      </c>
      <c r="C42" s="65">
        <v>2277000</v>
      </c>
      <c r="D42" s="65">
        <v>0</v>
      </c>
      <c r="E42" s="65">
        <v>2277000</v>
      </c>
      <c r="F42" s="65">
        <v>0</v>
      </c>
    </row>
    <row r="43" spans="1:6" x14ac:dyDescent="0.2">
      <c r="A43" s="60">
        <v>8230</v>
      </c>
      <c r="B43" s="60" t="s">
        <v>575</v>
      </c>
      <c r="C43" s="65">
        <v>0</v>
      </c>
      <c r="D43" s="65">
        <v>744601.88</v>
      </c>
      <c r="E43" s="65">
        <v>0</v>
      </c>
      <c r="F43" s="65">
        <v>-744601.88</v>
      </c>
    </row>
    <row r="44" spans="1:6" x14ac:dyDescent="0.2">
      <c r="A44" s="60">
        <v>8240</v>
      </c>
      <c r="B44" s="60" t="s">
        <v>576</v>
      </c>
      <c r="C44" s="65">
        <v>0</v>
      </c>
      <c r="D44" s="65">
        <v>1532398.12</v>
      </c>
      <c r="E44" s="65">
        <v>1532398.12</v>
      </c>
      <c r="F44" s="65">
        <v>0</v>
      </c>
    </row>
    <row r="45" spans="1:6" x14ac:dyDescent="0.2">
      <c r="A45" s="60">
        <v>8250</v>
      </c>
      <c r="B45" s="60" t="s">
        <v>577</v>
      </c>
      <c r="C45" s="65">
        <v>0</v>
      </c>
      <c r="D45" s="65">
        <v>1532398.12</v>
      </c>
      <c r="E45" s="65">
        <v>1532398.12</v>
      </c>
      <c r="F45" s="65">
        <v>0</v>
      </c>
    </row>
    <row r="46" spans="1:6" x14ac:dyDescent="0.2">
      <c r="A46" s="60">
        <v>8260</v>
      </c>
      <c r="B46" s="60" t="s">
        <v>578</v>
      </c>
      <c r="C46" s="65">
        <v>0</v>
      </c>
      <c r="D46" s="65">
        <v>1532398.12</v>
      </c>
      <c r="E46" s="65">
        <v>1532398.12</v>
      </c>
      <c r="F46" s="65">
        <v>0</v>
      </c>
    </row>
    <row r="47" spans="1:6" x14ac:dyDescent="0.2">
      <c r="A47" s="60">
        <v>8270</v>
      </c>
      <c r="B47" s="60" t="s">
        <v>579</v>
      </c>
      <c r="C47" s="65">
        <v>0</v>
      </c>
      <c r="D47" s="65">
        <v>1532398.12</v>
      </c>
      <c r="E47" s="65">
        <v>0</v>
      </c>
      <c r="F47" s="65">
        <v>1532398.12</v>
      </c>
    </row>
    <row r="49" spans="2:2" x14ac:dyDescent="0.2">
      <c r="B49" s="14" t="s">
        <v>1916</v>
      </c>
    </row>
    <row r="50" spans="2:2" x14ac:dyDescent="0.2">
      <c r="B50" s="14" t="s">
        <v>1917</v>
      </c>
    </row>
  </sheetData>
  <mergeCells count="3">
    <mergeCell ref="A1:F1"/>
    <mergeCell ref="A2:F2"/>
    <mergeCell ref="A3:F3"/>
  </mergeCells>
  <pageMargins left="0.7" right="0.7" top="0.75" bottom="0.75" header="0.3" footer="0.3"/>
  <pageSetup paperSize="9" scale="53" fitToHeight="0" orientation="landscape"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16.28515625" style="41" customWidth="1"/>
    <col min="6" max="6" width="13.5703125" style="41" customWidth="1"/>
    <col min="7" max="8" width="16.7109375" style="41" customWidth="1"/>
    <col min="9" max="16384" width="9.140625" style="41"/>
  </cols>
  <sheetData>
    <row r="1" spans="1:8" s="38" customFormat="1" ht="18.95" customHeight="1" x14ac:dyDescent="0.25">
      <c r="A1" s="828" t="s">
        <v>1946</v>
      </c>
      <c r="B1" s="829"/>
      <c r="C1" s="829"/>
      <c r="D1" s="829"/>
      <c r="E1" s="829"/>
      <c r="F1" s="829"/>
      <c r="G1" s="36" t="s">
        <v>98</v>
      </c>
      <c r="H1" s="37">
        <v>2020</v>
      </c>
    </row>
    <row r="2" spans="1:8" s="38" customFormat="1" ht="18.95" customHeight="1" x14ac:dyDescent="0.25">
      <c r="A2" s="828" t="s">
        <v>99</v>
      </c>
      <c r="B2" s="829"/>
      <c r="C2" s="829"/>
      <c r="D2" s="829"/>
      <c r="E2" s="829"/>
      <c r="F2" s="829"/>
      <c r="G2" s="36" t="s">
        <v>100</v>
      </c>
      <c r="H2" s="37" t="s">
        <v>441</v>
      </c>
    </row>
    <row r="3" spans="1:8" s="38" customFormat="1" ht="18.95" customHeight="1" x14ac:dyDescent="0.25">
      <c r="A3" s="828" t="s">
        <v>1947</v>
      </c>
      <c r="B3" s="829"/>
      <c r="C3" s="829"/>
      <c r="D3" s="829"/>
      <c r="E3" s="829"/>
      <c r="F3" s="829"/>
      <c r="G3" s="36" t="s">
        <v>102</v>
      </c>
      <c r="H3" s="37">
        <v>4</v>
      </c>
    </row>
    <row r="4" spans="1:8" x14ac:dyDescent="0.2">
      <c r="A4" s="39" t="s">
        <v>103</v>
      </c>
      <c r="B4" s="40"/>
      <c r="C4" s="40"/>
      <c r="D4" s="40"/>
      <c r="E4" s="40"/>
      <c r="F4" s="40"/>
      <c r="G4" s="40"/>
      <c r="H4" s="40"/>
    </row>
    <row r="6" spans="1:8" x14ac:dyDescent="0.2">
      <c r="A6" s="40" t="s">
        <v>104</v>
      </c>
      <c r="B6" s="40"/>
      <c r="C6" s="40"/>
      <c r="D6" s="40"/>
      <c r="E6" s="40"/>
      <c r="F6" s="40"/>
      <c r="G6" s="40"/>
      <c r="H6" s="40"/>
    </row>
    <row r="7" spans="1:8" x14ac:dyDescent="0.2">
      <c r="A7" s="42" t="s">
        <v>105</v>
      </c>
      <c r="B7" s="42" t="s">
        <v>106</v>
      </c>
      <c r="C7" s="42" t="s">
        <v>107</v>
      </c>
      <c r="D7" s="42" t="s">
        <v>108</v>
      </c>
      <c r="E7" s="42"/>
      <c r="F7" s="42"/>
      <c r="G7" s="42"/>
      <c r="H7" s="42"/>
    </row>
    <row r="8" spans="1:8" x14ac:dyDescent="0.2">
      <c r="A8" s="43">
        <v>1114</v>
      </c>
      <c r="B8" s="41" t="s">
        <v>109</v>
      </c>
      <c r="C8" s="44">
        <v>50167964.600000001</v>
      </c>
      <c r="D8" s="41" t="s">
        <v>1932</v>
      </c>
    </row>
    <row r="9" spans="1:8" x14ac:dyDescent="0.2">
      <c r="A9" s="43">
        <v>1115</v>
      </c>
      <c r="B9" s="41" t="s">
        <v>110</v>
      </c>
      <c r="C9" s="44">
        <v>0</v>
      </c>
    </row>
    <row r="10" spans="1:8" x14ac:dyDescent="0.2">
      <c r="A10" s="43">
        <v>1121</v>
      </c>
      <c r="B10" s="41" t="s">
        <v>111</v>
      </c>
      <c r="C10" s="44">
        <v>0</v>
      </c>
    </row>
    <row r="11" spans="1:8" x14ac:dyDescent="0.2">
      <c r="A11" s="43">
        <v>1211</v>
      </c>
      <c r="B11" s="41" t="s">
        <v>112</v>
      </c>
      <c r="C11" s="44">
        <v>0</v>
      </c>
    </row>
    <row r="13" spans="1:8" x14ac:dyDescent="0.2">
      <c r="A13" s="40" t="s">
        <v>113</v>
      </c>
      <c r="B13" s="40"/>
      <c r="C13" s="40"/>
      <c r="D13" s="40"/>
      <c r="E13" s="40"/>
      <c r="F13" s="40"/>
      <c r="G13" s="40"/>
      <c r="H13" s="40"/>
    </row>
    <row r="14" spans="1:8" x14ac:dyDescent="0.2">
      <c r="A14" s="42" t="s">
        <v>105</v>
      </c>
      <c r="B14" s="42" t="s">
        <v>106</v>
      </c>
      <c r="C14" s="42" t="s">
        <v>107</v>
      </c>
      <c r="D14" s="42">
        <v>2019</v>
      </c>
      <c r="E14" s="42">
        <v>2018</v>
      </c>
      <c r="F14" s="42">
        <v>2017</v>
      </c>
      <c r="G14" s="42">
        <v>2016</v>
      </c>
      <c r="H14" s="42" t="s">
        <v>114</v>
      </c>
    </row>
    <row r="15" spans="1:8" x14ac:dyDescent="0.2">
      <c r="A15" s="43">
        <v>1122</v>
      </c>
      <c r="B15" s="41" t="s">
        <v>115</v>
      </c>
      <c r="C15" s="44">
        <v>0</v>
      </c>
      <c r="D15" s="44">
        <v>0</v>
      </c>
      <c r="E15" s="44">
        <v>0</v>
      </c>
      <c r="F15" s="44">
        <v>0</v>
      </c>
      <c r="G15" s="44">
        <v>0</v>
      </c>
    </row>
    <row r="16" spans="1:8" x14ac:dyDescent="0.2">
      <c r="A16" s="43">
        <v>1124</v>
      </c>
      <c r="B16" s="41" t="s">
        <v>116</v>
      </c>
      <c r="C16" s="44">
        <v>0</v>
      </c>
      <c r="D16" s="44">
        <v>0</v>
      </c>
      <c r="E16" s="44">
        <v>0</v>
      </c>
      <c r="F16" s="44">
        <v>0</v>
      </c>
      <c r="G16" s="44">
        <v>0</v>
      </c>
    </row>
    <row r="18" spans="1:8" x14ac:dyDescent="0.2">
      <c r="A18" s="40" t="s">
        <v>117</v>
      </c>
      <c r="B18" s="40"/>
      <c r="C18" s="40"/>
      <c r="D18" s="40"/>
      <c r="E18" s="40"/>
      <c r="F18" s="40"/>
      <c r="G18" s="40"/>
      <c r="H18" s="40"/>
    </row>
    <row r="19" spans="1:8" x14ac:dyDescent="0.2">
      <c r="A19" s="42" t="s">
        <v>105</v>
      </c>
      <c r="B19" s="42" t="s">
        <v>106</v>
      </c>
      <c r="C19" s="42" t="s">
        <v>107</v>
      </c>
      <c r="D19" s="42" t="s">
        <v>118</v>
      </c>
      <c r="E19" s="42" t="s">
        <v>119</v>
      </c>
      <c r="F19" s="42" t="s">
        <v>120</v>
      </c>
      <c r="G19" s="42" t="s">
        <v>121</v>
      </c>
      <c r="H19" s="42" t="s">
        <v>122</v>
      </c>
    </row>
    <row r="20" spans="1:8" ht="45" x14ac:dyDescent="0.2">
      <c r="A20" s="43">
        <v>1123</v>
      </c>
      <c r="B20" s="41" t="s">
        <v>123</v>
      </c>
      <c r="C20" s="44">
        <v>877213.82</v>
      </c>
      <c r="D20" s="44">
        <v>877213.82</v>
      </c>
      <c r="E20" s="44">
        <v>0</v>
      </c>
      <c r="F20" s="44">
        <v>0</v>
      </c>
      <c r="G20" s="44">
        <v>0</v>
      </c>
      <c r="H20" s="196" t="s">
        <v>1933</v>
      </c>
    </row>
    <row r="21" spans="1:8" x14ac:dyDescent="0.2">
      <c r="A21" s="43">
        <v>1125</v>
      </c>
      <c r="B21" s="41" t="s">
        <v>124</v>
      </c>
      <c r="C21" s="44">
        <v>0</v>
      </c>
      <c r="D21" s="44">
        <v>0</v>
      </c>
      <c r="E21" s="44">
        <v>0</v>
      </c>
      <c r="F21" s="44">
        <v>0</v>
      </c>
      <c r="G21" s="44">
        <v>0</v>
      </c>
    </row>
    <row r="22" spans="1:8" x14ac:dyDescent="0.2">
      <c r="A22" s="45">
        <v>1126</v>
      </c>
      <c r="B22" s="46" t="s">
        <v>125</v>
      </c>
      <c r="C22" s="44">
        <v>0</v>
      </c>
      <c r="D22" s="44">
        <v>0</v>
      </c>
      <c r="E22" s="44">
        <v>0</v>
      </c>
      <c r="F22" s="44">
        <v>0</v>
      </c>
      <c r="G22" s="44">
        <v>0</v>
      </c>
    </row>
    <row r="23" spans="1:8" x14ac:dyDescent="0.2">
      <c r="A23" s="45">
        <v>1129</v>
      </c>
      <c r="B23" s="46" t="s">
        <v>126</v>
      </c>
      <c r="C23" s="44">
        <v>0</v>
      </c>
      <c r="D23" s="44">
        <v>0</v>
      </c>
      <c r="E23" s="44">
        <v>0</v>
      </c>
      <c r="F23" s="44">
        <v>0</v>
      </c>
      <c r="G23" s="44">
        <v>0</v>
      </c>
    </row>
    <row r="24" spans="1:8" x14ac:dyDescent="0.2">
      <c r="A24" s="43">
        <v>1131</v>
      </c>
      <c r="B24" s="41" t="s">
        <v>127</v>
      </c>
      <c r="C24" s="44">
        <v>0</v>
      </c>
      <c r="D24" s="44">
        <v>0</v>
      </c>
      <c r="E24" s="44">
        <v>0</v>
      </c>
      <c r="F24" s="44">
        <v>0</v>
      </c>
      <c r="G24" s="44">
        <v>0</v>
      </c>
    </row>
    <row r="25" spans="1:8" x14ac:dyDescent="0.2">
      <c r="A25" s="43">
        <v>1132</v>
      </c>
      <c r="B25" s="41" t="s">
        <v>128</v>
      </c>
      <c r="C25" s="44">
        <v>0</v>
      </c>
      <c r="D25" s="44">
        <v>0</v>
      </c>
      <c r="E25" s="44">
        <v>0</v>
      </c>
      <c r="F25" s="44">
        <v>0</v>
      </c>
      <c r="G25" s="44">
        <v>0</v>
      </c>
    </row>
    <row r="26" spans="1:8" x14ac:dyDescent="0.2">
      <c r="A26" s="43">
        <v>1133</v>
      </c>
      <c r="B26" s="41" t="s">
        <v>129</v>
      </c>
      <c r="C26" s="44">
        <v>0</v>
      </c>
      <c r="D26" s="44">
        <v>0</v>
      </c>
      <c r="E26" s="44">
        <v>0</v>
      </c>
      <c r="F26" s="44">
        <v>0</v>
      </c>
      <c r="G26" s="44">
        <v>0</v>
      </c>
    </row>
    <row r="27" spans="1:8" ht="45" x14ac:dyDescent="0.2">
      <c r="A27" s="43">
        <v>1134</v>
      </c>
      <c r="B27" s="41" t="s">
        <v>130</v>
      </c>
      <c r="C27" s="44">
        <v>5429146.0300000003</v>
      </c>
      <c r="D27" s="44">
        <v>5429146.0300000003</v>
      </c>
      <c r="E27" s="44">
        <v>0</v>
      </c>
      <c r="F27" s="44">
        <v>0</v>
      </c>
      <c r="G27" s="44">
        <v>0</v>
      </c>
      <c r="H27" s="196" t="s">
        <v>1934</v>
      </c>
    </row>
    <row r="28" spans="1:8" x14ac:dyDescent="0.2">
      <c r="A28" s="43">
        <v>1139</v>
      </c>
      <c r="B28" s="41" t="s">
        <v>131</v>
      </c>
      <c r="C28" s="44">
        <v>0</v>
      </c>
      <c r="D28" s="44">
        <v>0</v>
      </c>
      <c r="E28" s="44">
        <v>0</v>
      </c>
      <c r="F28" s="44">
        <v>0</v>
      </c>
      <c r="G28" s="44">
        <v>0</v>
      </c>
    </row>
    <row r="30" spans="1:8" x14ac:dyDescent="0.2">
      <c r="A30" s="40" t="s">
        <v>132</v>
      </c>
      <c r="B30" s="40"/>
      <c r="C30" s="40"/>
      <c r="D30" s="40"/>
      <c r="E30" s="40"/>
      <c r="F30" s="40"/>
      <c r="G30" s="40"/>
      <c r="H30" s="40"/>
    </row>
    <row r="31" spans="1:8" x14ac:dyDescent="0.2">
      <c r="A31" s="42" t="s">
        <v>105</v>
      </c>
      <c r="B31" s="42" t="s">
        <v>106</v>
      </c>
      <c r="C31" s="42" t="s">
        <v>107</v>
      </c>
      <c r="D31" s="42" t="s">
        <v>133</v>
      </c>
      <c r="E31" s="42" t="s">
        <v>134</v>
      </c>
      <c r="F31" s="42" t="s">
        <v>135</v>
      </c>
      <c r="G31" s="42" t="s">
        <v>136</v>
      </c>
      <c r="H31" s="42"/>
    </row>
    <row r="32" spans="1:8" x14ac:dyDescent="0.2">
      <c r="A32" s="43">
        <v>1140</v>
      </c>
      <c r="B32" s="41" t="s">
        <v>137</v>
      </c>
      <c r="C32" s="44">
        <v>0</v>
      </c>
    </row>
    <row r="33" spans="1:8" x14ac:dyDescent="0.2">
      <c r="A33" s="43">
        <v>1141</v>
      </c>
      <c r="B33" s="41" t="s">
        <v>138</v>
      </c>
      <c r="C33" s="44">
        <v>0</v>
      </c>
    </row>
    <row r="34" spans="1:8" x14ac:dyDescent="0.2">
      <c r="A34" s="43">
        <v>1142</v>
      </c>
      <c r="B34" s="41" t="s">
        <v>139</v>
      </c>
      <c r="C34" s="44">
        <v>0</v>
      </c>
    </row>
    <row r="35" spans="1:8" x14ac:dyDescent="0.2">
      <c r="A35" s="43">
        <v>1143</v>
      </c>
      <c r="B35" s="41" t="s">
        <v>140</v>
      </c>
      <c r="C35" s="44">
        <v>0</v>
      </c>
    </row>
    <row r="36" spans="1:8" x14ac:dyDescent="0.2">
      <c r="A36" s="43">
        <v>1144</v>
      </c>
      <c r="B36" s="41" t="s">
        <v>141</v>
      </c>
      <c r="C36" s="44">
        <v>0</v>
      </c>
    </row>
    <row r="37" spans="1:8" x14ac:dyDescent="0.2">
      <c r="A37" s="43">
        <v>1145</v>
      </c>
      <c r="B37" s="41" t="s">
        <v>142</v>
      </c>
      <c r="C37" s="44">
        <v>0</v>
      </c>
    </row>
    <row r="39" spans="1:8" x14ac:dyDescent="0.2">
      <c r="A39" s="40" t="s">
        <v>143</v>
      </c>
      <c r="B39" s="40"/>
      <c r="C39" s="40"/>
      <c r="D39" s="40"/>
      <c r="E39" s="40"/>
      <c r="F39" s="40"/>
      <c r="G39" s="40"/>
      <c r="H39" s="40"/>
    </row>
    <row r="40" spans="1:8" x14ac:dyDescent="0.2">
      <c r="A40" s="42" t="s">
        <v>105</v>
      </c>
      <c r="B40" s="42" t="s">
        <v>106</v>
      </c>
      <c r="C40" s="42" t="s">
        <v>107</v>
      </c>
      <c r="D40" s="42" t="s">
        <v>144</v>
      </c>
      <c r="E40" s="42" t="s">
        <v>145</v>
      </c>
      <c r="F40" s="42" t="s">
        <v>146</v>
      </c>
      <c r="G40" s="42"/>
      <c r="H40" s="42"/>
    </row>
    <row r="41" spans="1:8" x14ac:dyDescent="0.2">
      <c r="A41" s="43">
        <v>1150</v>
      </c>
      <c r="B41" s="41" t="s">
        <v>147</v>
      </c>
      <c r="C41" s="44">
        <v>0</v>
      </c>
    </row>
    <row r="42" spans="1:8" x14ac:dyDescent="0.2">
      <c r="A42" s="43">
        <v>1151</v>
      </c>
      <c r="B42" s="41" t="s">
        <v>148</v>
      </c>
      <c r="C42" s="44">
        <v>0</v>
      </c>
    </row>
    <row r="44" spans="1:8" x14ac:dyDescent="0.2">
      <c r="A44" s="40" t="s">
        <v>149</v>
      </c>
      <c r="B44" s="40"/>
      <c r="C44" s="40"/>
      <c r="D44" s="40"/>
      <c r="E44" s="40"/>
      <c r="F44" s="40"/>
      <c r="G44" s="40"/>
      <c r="H44" s="40"/>
    </row>
    <row r="45" spans="1:8" x14ac:dyDescent="0.2">
      <c r="A45" s="42" t="s">
        <v>105</v>
      </c>
      <c r="B45" s="42" t="s">
        <v>106</v>
      </c>
      <c r="C45" s="42" t="s">
        <v>107</v>
      </c>
      <c r="D45" s="42" t="s">
        <v>108</v>
      </c>
      <c r="E45" s="42" t="s">
        <v>122</v>
      </c>
      <c r="F45" s="42"/>
      <c r="G45" s="42"/>
      <c r="H45" s="42"/>
    </row>
    <row r="46" spans="1:8" x14ac:dyDescent="0.2">
      <c r="A46" s="43">
        <v>1213</v>
      </c>
      <c r="B46" s="41" t="s">
        <v>150</v>
      </c>
      <c r="C46" s="44">
        <v>0</v>
      </c>
    </row>
    <row r="48" spans="1:8" x14ac:dyDescent="0.2">
      <c r="A48" s="40" t="s">
        <v>151</v>
      </c>
      <c r="B48" s="40"/>
      <c r="C48" s="40"/>
      <c r="D48" s="40"/>
      <c r="E48" s="40"/>
      <c r="F48" s="40"/>
      <c r="G48" s="40"/>
      <c r="H48" s="40"/>
    </row>
    <row r="49" spans="1:8" x14ac:dyDescent="0.2">
      <c r="A49" s="42" t="s">
        <v>105</v>
      </c>
      <c r="B49" s="42" t="s">
        <v>106</v>
      </c>
      <c r="C49" s="42" t="s">
        <v>107</v>
      </c>
      <c r="D49" s="42"/>
      <c r="E49" s="42"/>
      <c r="F49" s="42"/>
      <c r="G49" s="42"/>
      <c r="H49" s="42"/>
    </row>
    <row r="50" spans="1:8" x14ac:dyDescent="0.2">
      <c r="A50" s="43">
        <v>1214</v>
      </c>
      <c r="B50" s="41" t="s">
        <v>152</v>
      </c>
      <c r="C50" s="44">
        <v>0</v>
      </c>
    </row>
    <row r="52" spans="1:8" x14ac:dyDescent="0.2">
      <c r="A52" s="40" t="s">
        <v>153</v>
      </c>
      <c r="B52" s="40"/>
      <c r="C52" s="40"/>
      <c r="D52" s="40"/>
      <c r="E52" s="40"/>
      <c r="F52" s="40"/>
      <c r="G52" s="40"/>
      <c r="H52" s="40"/>
    </row>
    <row r="53" spans="1:8" x14ac:dyDescent="0.2">
      <c r="A53" s="42" t="s">
        <v>105</v>
      </c>
      <c r="B53" s="42" t="s">
        <v>106</v>
      </c>
      <c r="C53" s="42" t="s">
        <v>107</v>
      </c>
      <c r="D53" s="42" t="s">
        <v>154</v>
      </c>
      <c r="E53" s="42" t="s">
        <v>155</v>
      </c>
      <c r="F53" s="42" t="s">
        <v>144</v>
      </c>
      <c r="G53" s="42" t="s">
        <v>156</v>
      </c>
      <c r="H53" s="42" t="s">
        <v>157</v>
      </c>
    </row>
    <row r="54" spans="1:8" ht="15" customHeight="1" x14ac:dyDescent="0.2">
      <c r="A54" s="43">
        <v>1230</v>
      </c>
      <c r="B54" s="41" t="s">
        <v>158</v>
      </c>
      <c r="C54" s="44">
        <v>0</v>
      </c>
      <c r="D54" s="44">
        <v>0</v>
      </c>
      <c r="E54" s="44">
        <v>0</v>
      </c>
    </row>
    <row r="55" spans="1:8" ht="15" customHeight="1" x14ac:dyDescent="0.2">
      <c r="A55" s="43">
        <v>1231</v>
      </c>
      <c r="B55" s="41" t="s">
        <v>159</v>
      </c>
      <c r="C55" s="44">
        <v>0</v>
      </c>
      <c r="D55" s="44">
        <v>0</v>
      </c>
      <c r="E55" s="44">
        <v>0</v>
      </c>
    </row>
    <row r="56" spans="1:8" ht="15" customHeight="1" x14ac:dyDescent="0.2">
      <c r="A56" s="43">
        <v>1232</v>
      </c>
      <c r="B56" s="41" t="s">
        <v>160</v>
      </c>
      <c r="C56" s="44">
        <v>0</v>
      </c>
      <c r="D56" s="44">
        <v>0</v>
      </c>
      <c r="E56" s="44">
        <v>0</v>
      </c>
    </row>
    <row r="57" spans="1:8" ht="15" customHeight="1" x14ac:dyDescent="0.2">
      <c r="A57" s="43">
        <v>1233</v>
      </c>
      <c r="B57" s="41" t="s">
        <v>161</v>
      </c>
      <c r="C57" s="44">
        <v>0</v>
      </c>
      <c r="D57" s="44">
        <v>0</v>
      </c>
      <c r="E57" s="44">
        <v>0</v>
      </c>
    </row>
    <row r="58" spans="1:8" ht="15" customHeight="1" x14ac:dyDescent="0.2">
      <c r="A58" s="43">
        <v>1234</v>
      </c>
      <c r="B58" s="41" t="s">
        <v>162</v>
      </c>
      <c r="C58" s="44">
        <v>0</v>
      </c>
      <c r="D58" s="44">
        <v>0</v>
      </c>
      <c r="E58" s="44">
        <v>0</v>
      </c>
    </row>
    <row r="59" spans="1:8" ht="15" customHeight="1" x14ac:dyDescent="0.2">
      <c r="A59" s="43">
        <v>1235</v>
      </c>
      <c r="B59" s="41" t="s">
        <v>163</v>
      </c>
      <c r="C59" s="44">
        <v>0</v>
      </c>
      <c r="D59" s="44">
        <v>0</v>
      </c>
      <c r="E59" s="44">
        <v>0</v>
      </c>
    </row>
    <row r="60" spans="1:8" ht="15" customHeight="1" x14ac:dyDescent="0.2">
      <c r="A60" s="43">
        <v>1236</v>
      </c>
      <c r="B60" s="41" t="s">
        <v>164</v>
      </c>
      <c r="C60" s="44">
        <v>0</v>
      </c>
      <c r="D60" s="44">
        <v>0</v>
      </c>
      <c r="E60" s="44">
        <v>0</v>
      </c>
    </row>
    <row r="61" spans="1:8" ht="15" customHeight="1" x14ac:dyDescent="0.2">
      <c r="A61" s="43">
        <v>1239</v>
      </c>
      <c r="B61" s="41" t="s">
        <v>165</v>
      </c>
      <c r="C61" s="44">
        <v>0</v>
      </c>
      <c r="D61" s="44">
        <v>0</v>
      </c>
      <c r="E61" s="44">
        <v>0</v>
      </c>
    </row>
    <row r="62" spans="1:8" ht="45" x14ac:dyDescent="0.2">
      <c r="A62" s="43">
        <v>1240</v>
      </c>
      <c r="B62" s="41" t="s">
        <v>166</v>
      </c>
      <c r="C62" s="44">
        <v>5392344.5800000001</v>
      </c>
      <c r="D62" s="44">
        <v>358885.28</v>
      </c>
      <c r="E62" s="44">
        <v>4175765.34</v>
      </c>
      <c r="F62" s="41" t="s">
        <v>1639</v>
      </c>
      <c r="H62" s="196" t="s">
        <v>1935</v>
      </c>
    </row>
    <row r="63" spans="1:8" ht="45" x14ac:dyDescent="0.2">
      <c r="A63" s="43">
        <v>1241</v>
      </c>
      <c r="B63" s="41" t="s">
        <v>167</v>
      </c>
      <c r="C63" s="44">
        <v>2083587.87</v>
      </c>
      <c r="D63" s="44">
        <v>146765.04</v>
      </c>
      <c r="E63" s="44">
        <v>1594713.19</v>
      </c>
      <c r="F63" s="41" t="s">
        <v>1639</v>
      </c>
      <c r="G63" s="41" t="s">
        <v>1936</v>
      </c>
      <c r="H63" s="196" t="s">
        <v>1935</v>
      </c>
    </row>
    <row r="64" spans="1:8" ht="15" customHeight="1" x14ac:dyDescent="0.2">
      <c r="A64" s="43">
        <v>1242</v>
      </c>
      <c r="B64" s="41" t="s">
        <v>168</v>
      </c>
      <c r="C64" s="44">
        <v>0</v>
      </c>
      <c r="D64" s="44">
        <v>0</v>
      </c>
      <c r="E64" s="44">
        <v>0</v>
      </c>
    </row>
    <row r="65" spans="1:8" ht="15" customHeight="1" x14ac:dyDescent="0.2">
      <c r="A65" s="43">
        <v>1243</v>
      </c>
      <c r="B65" s="41" t="s">
        <v>169</v>
      </c>
      <c r="C65" s="44">
        <v>0</v>
      </c>
      <c r="D65" s="44">
        <v>0</v>
      </c>
      <c r="E65" s="44">
        <v>0</v>
      </c>
    </row>
    <row r="66" spans="1:8" ht="45" x14ac:dyDescent="0.2">
      <c r="A66" s="43">
        <v>1244</v>
      </c>
      <c r="B66" s="41" t="s">
        <v>170</v>
      </c>
      <c r="C66" s="44">
        <v>3023752.81</v>
      </c>
      <c r="D66" s="44">
        <v>195471.88</v>
      </c>
      <c r="E66" s="44">
        <v>2489357.77</v>
      </c>
      <c r="F66" s="41" t="s">
        <v>1639</v>
      </c>
      <c r="G66" s="162">
        <v>0.1</v>
      </c>
      <c r="H66" s="196" t="s">
        <v>1935</v>
      </c>
    </row>
    <row r="67" spans="1:8" ht="15" customHeight="1" x14ac:dyDescent="0.2">
      <c r="A67" s="43">
        <v>1245</v>
      </c>
      <c r="B67" s="41" t="s">
        <v>171</v>
      </c>
      <c r="C67" s="44">
        <v>0</v>
      </c>
      <c r="D67" s="44">
        <v>0</v>
      </c>
      <c r="E67" s="44">
        <v>0</v>
      </c>
    </row>
    <row r="68" spans="1:8" ht="45" x14ac:dyDescent="0.2">
      <c r="A68" s="43">
        <v>1246</v>
      </c>
      <c r="B68" s="41" t="s">
        <v>172</v>
      </c>
      <c r="C68" s="44">
        <v>285003.90000000002</v>
      </c>
      <c r="D68" s="44">
        <v>16648.36</v>
      </c>
      <c r="E68" s="44">
        <v>91694.38</v>
      </c>
      <c r="F68" s="41" t="s">
        <v>1639</v>
      </c>
      <c r="G68" s="162">
        <v>0.1</v>
      </c>
      <c r="H68" s="196" t="s">
        <v>1935</v>
      </c>
    </row>
    <row r="69" spans="1:8" ht="15" customHeight="1" x14ac:dyDescent="0.2">
      <c r="A69" s="43">
        <v>1247</v>
      </c>
      <c r="B69" s="41" t="s">
        <v>173</v>
      </c>
      <c r="C69" s="44">
        <v>0</v>
      </c>
      <c r="D69" s="44">
        <v>0</v>
      </c>
      <c r="E69" s="44">
        <v>0</v>
      </c>
    </row>
    <row r="70" spans="1:8" ht="15" customHeight="1" x14ac:dyDescent="0.2">
      <c r="A70" s="43">
        <v>1248</v>
      </c>
      <c r="B70" s="41" t="s">
        <v>174</v>
      </c>
      <c r="C70" s="44">
        <v>0</v>
      </c>
      <c r="D70" s="44">
        <v>0</v>
      </c>
      <c r="E70" s="44">
        <v>0</v>
      </c>
    </row>
    <row r="72" spans="1:8" x14ac:dyDescent="0.2">
      <c r="A72" s="40" t="s">
        <v>175</v>
      </c>
      <c r="B72" s="40"/>
      <c r="C72" s="40"/>
      <c r="D72" s="40"/>
      <c r="E72" s="40"/>
      <c r="F72" s="40"/>
      <c r="G72" s="40"/>
      <c r="H72" s="40"/>
    </row>
    <row r="73" spans="1:8" x14ac:dyDescent="0.2">
      <c r="A73" s="42" t="s">
        <v>105</v>
      </c>
      <c r="B73" s="42" t="s">
        <v>106</v>
      </c>
      <c r="C73" s="42" t="s">
        <v>107</v>
      </c>
      <c r="D73" s="42" t="s">
        <v>176</v>
      </c>
      <c r="E73" s="42" t="s">
        <v>177</v>
      </c>
      <c r="F73" s="42" t="s">
        <v>144</v>
      </c>
      <c r="G73" s="42" t="s">
        <v>156</v>
      </c>
      <c r="H73" s="42" t="s">
        <v>157</v>
      </c>
    </row>
    <row r="74" spans="1:8" ht="15" customHeight="1" x14ac:dyDescent="0.2">
      <c r="A74" s="43">
        <v>1250</v>
      </c>
      <c r="B74" s="41" t="s">
        <v>178</v>
      </c>
      <c r="C74" s="44">
        <v>353123.28</v>
      </c>
      <c r="D74" s="44">
        <v>30164.04</v>
      </c>
      <c r="E74" s="44">
        <v>404733.74</v>
      </c>
      <c r="F74" s="41" t="s">
        <v>1639</v>
      </c>
      <c r="H74" s="196" t="s">
        <v>1935</v>
      </c>
    </row>
    <row r="75" spans="1:8" ht="15" customHeight="1" x14ac:dyDescent="0.2">
      <c r="A75" s="43">
        <v>1251</v>
      </c>
      <c r="B75" s="41" t="s">
        <v>179</v>
      </c>
      <c r="C75" s="44">
        <v>45495.15</v>
      </c>
      <c r="D75" s="44">
        <v>1947.64</v>
      </c>
      <c r="E75" s="44">
        <v>44895.85</v>
      </c>
      <c r="F75" s="41" t="s">
        <v>1639</v>
      </c>
      <c r="G75" s="162">
        <v>0.3</v>
      </c>
      <c r="H75" s="196" t="s">
        <v>1935</v>
      </c>
    </row>
    <row r="76" spans="1:8" ht="15" customHeight="1" x14ac:dyDescent="0.2">
      <c r="A76" s="43">
        <v>1252</v>
      </c>
      <c r="B76" s="41" t="s">
        <v>180</v>
      </c>
      <c r="C76" s="44">
        <v>0</v>
      </c>
      <c r="D76" s="44">
        <v>0</v>
      </c>
      <c r="E76" s="44">
        <v>0</v>
      </c>
    </row>
    <row r="77" spans="1:8" ht="15" customHeight="1" x14ac:dyDescent="0.2">
      <c r="A77" s="43">
        <v>1253</v>
      </c>
      <c r="B77" s="41" t="s">
        <v>181</v>
      </c>
      <c r="C77" s="44">
        <v>0</v>
      </c>
      <c r="D77" s="44">
        <v>0</v>
      </c>
      <c r="E77" s="44">
        <v>0</v>
      </c>
    </row>
    <row r="78" spans="1:8" ht="15" customHeight="1" x14ac:dyDescent="0.2">
      <c r="A78" s="43">
        <v>1254</v>
      </c>
      <c r="B78" s="41" t="s">
        <v>182</v>
      </c>
      <c r="C78" s="44">
        <v>307628.13</v>
      </c>
      <c r="D78" s="44">
        <v>28216.400000000001</v>
      </c>
      <c r="E78" s="44">
        <v>359837.89</v>
      </c>
      <c r="F78" s="41" t="s">
        <v>1639</v>
      </c>
      <c r="G78" s="162">
        <v>0.1</v>
      </c>
      <c r="H78" s="196" t="s">
        <v>1935</v>
      </c>
    </row>
    <row r="79" spans="1:8" ht="15" customHeight="1" x14ac:dyDescent="0.2">
      <c r="A79" s="43">
        <v>1259</v>
      </c>
      <c r="B79" s="41" t="s">
        <v>183</v>
      </c>
      <c r="C79" s="44">
        <v>0</v>
      </c>
      <c r="D79" s="44">
        <v>0</v>
      </c>
      <c r="E79" s="44">
        <v>0</v>
      </c>
    </row>
    <row r="80" spans="1:8" ht="15" customHeight="1" x14ac:dyDescent="0.2">
      <c r="A80" s="43">
        <v>1270</v>
      </c>
      <c r="B80" s="41" t="s">
        <v>184</v>
      </c>
      <c r="C80" s="44">
        <v>0</v>
      </c>
      <c r="D80" s="44">
        <v>0</v>
      </c>
      <c r="E80" s="44">
        <v>0</v>
      </c>
    </row>
    <row r="81" spans="1:8" ht="15" customHeight="1" x14ac:dyDescent="0.2">
      <c r="A81" s="43">
        <v>1271</v>
      </c>
      <c r="B81" s="41" t="s">
        <v>185</v>
      </c>
      <c r="C81" s="44">
        <v>0</v>
      </c>
      <c r="D81" s="44">
        <v>0</v>
      </c>
      <c r="E81" s="44">
        <v>0</v>
      </c>
    </row>
    <row r="82" spans="1:8" x14ac:dyDescent="0.2">
      <c r="A82" s="43">
        <v>1272</v>
      </c>
      <c r="B82" s="41" t="s">
        <v>186</v>
      </c>
      <c r="C82" s="44">
        <v>0</v>
      </c>
      <c r="D82" s="44">
        <v>0</v>
      </c>
      <c r="E82" s="44">
        <v>0</v>
      </c>
    </row>
    <row r="83" spans="1:8" x14ac:dyDescent="0.2">
      <c r="A83" s="43">
        <v>1273</v>
      </c>
      <c r="B83" s="41" t="s">
        <v>187</v>
      </c>
      <c r="C83" s="44">
        <v>0</v>
      </c>
      <c r="D83" s="44">
        <v>0</v>
      </c>
      <c r="E83" s="44">
        <v>0</v>
      </c>
    </row>
    <row r="84" spans="1:8" x14ac:dyDescent="0.2">
      <c r="A84" s="43">
        <v>1274</v>
      </c>
      <c r="B84" s="41" t="s">
        <v>188</v>
      </c>
      <c r="C84" s="44">
        <v>0</v>
      </c>
      <c r="D84" s="44">
        <v>0</v>
      </c>
      <c r="E84" s="44">
        <v>0</v>
      </c>
    </row>
    <row r="85" spans="1:8" x14ac:dyDescent="0.2">
      <c r="A85" s="43">
        <v>1275</v>
      </c>
      <c r="B85" s="41" t="s">
        <v>189</v>
      </c>
      <c r="C85" s="44">
        <v>0</v>
      </c>
      <c r="D85" s="44">
        <v>0</v>
      </c>
      <c r="E85" s="44">
        <v>0</v>
      </c>
    </row>
    <row r="86" spans="1:8" x14ac:dyDescent="0.2">
      <c r="A86" s="43">
        <v>1279</v>
      </c>
      <c r="B86" s="41" t="s">
        <v>190</v>
      </c>
      <c r="C86" s="44">
        <v>0</v>
      </c>
      <c r="D86" s="44">
        <v>0</v>
      </c>
      <c r="E86" s="44">
        <v>0</v>
      </c>
    </row>
    <row r="88" spans="1:8" x14ac:dyDescent="0.2">
      <c r="A88" s="40" t="s">
        <v>191</v>
      </c>
      <c r="B88" s="40"/>
      <c r="C88" s="40"/>
      <c r="D88" s="40"/>
      <c r="E88" s="40"/>
      <c r="F88" s="40"/>
      <c r="G88" s="40"/>
      <c r="H88" s="40"/>
    </row>
    <row r="89" spans="1:8" x14ac:dyDescent="0.2">
      <c r="A89" s="42" t="s">
        <v>105</v>
      </c>
      <c r="B89" s="42" t="s">
        <v>106</v>
      </c>
      <c r="C89" s="42" t="s">
        <v>107</v>
      </c>
      <c r="D89" s="42" t="s">
        <v>192</v>
      </c>
      <c r="E89" s="42"/>
      <c r="F89" s="42"/>
      <c r="G89" s="42"/>
      <c r="H89" s="42"/>
    </row>
    <row r="90" spans="1:8" x14ac:dyDescent="0.2">
      <c r="A90" s="43">
        <v>1160</v>
      </c>
      <c r="B90" s="41" t="s">
        <v>193</v>
      </c>
      <c r="C90" s="44">
        <v>0</v>
      </c>
    </row>
    <row r="91" spans="1:8" x14ac:dyDescent="0.2">
      <c r="A91" s="43">
        <v>1161</v>
      </c>
      <c r="B91" s="41" t="s">
        <v>194</v>
      </c>
      <c r="C91" s="44">
        <v>0</v>
      </c>
    </row>
    <row r="92" spans="1:8" x14ac:dyDescent="0.2">
      <c r="A92" s="43">
        <v>1162</v>
      </c>
      <c r="B92" s="41" t="s">
        <v>195</v>
      </c>
      <c r="C92" s="44">
        <v>0</v>
      </c>
    </row>
    <row r="94" spans="1:8" x14ac:dyDescent="0.2">
      <c r="A94" s="40" t="s">
        <v>196</v>
      </c>
      <c r="B94" s="40"/>
      <c r="C94" s="40"/>
      <c r="D94" s="40"/>
      <c r="E94" s="40"/>
      <c r="F94" s="40"/>
      <c r="G94" s="40"/>
      <c r="H94" s="40"/>
    </row>
    <row r="95" spans="1:8" x14ac:dyDescent="0.2">
      <c r="A95" s="42" t="s">
        <v>105</v>
      </c>
      <c r="B95" s="42" t="s">
        <v>106</v>
      </c>
      <c r="C95" s="42" t="s">
        <v>107</v>
      </c>
      <c r="D95" s="42" t="s">
        <v>122</v>
      </c>
      <c r="E95" s="42"/>
      <c r="F95" s="42"/>
      <c r="G95" s="42"/>
      <c r="H95" s="42"/>
    </row>
    <row r="96" spans="1:8" x14ac:dyDescent="0.2">
      <c r="A96" s="43">
        <v>1290</v>
      </c>
      <c r="B96" s="41" t="s">
        <v>197</v>
      </c>
      <c r="C96" s="44">
        <v>0</v>
      </c>
    </row>
    <row r="97" spans="1:8" x14ac:dyDescent="0.2">
      <c r="A97" s="43">
        <v>1291</v>
      </c>
      <c r="B97" s="41" t="s">
        <v>198</v>
      </c>
      <c r="C97" s="44">
        <v>0</v>
      </c>
    </row>
    <row r="98" spans="1:8" x14ac:dyDescent="0.2">
      <c r="A98" s="43">
        <v>1292</v>
      </c>
      <c r="B98" s="41" t="s">
        <v>199</v>
      </c>
      <c r="C98" s="44">
        <v>0</v>
      </c>
    </row>
    <row r="99" spans="1:8" x14ac:dyDescent="0.2">
      <c r="A99" s="43">
        <v>1293</v>
      </c>
      <c r="B99" s="41" t="s">
        <v>200</v>
      </c>
      <c r="C99" s="44">
        <v>0</v>
      </c>
    </row>
    <row r="101" spans="1:8" x14ac:dyDescent="0.2">
      <c r="A101" s="40" t="s">
        <v>201</v>
      </c>
      <c r="B101" s="40"/>
      <c r="C101" s="40"/>
      <c r="D101" s="40"/>
      <c r="E101" s="40"/>
      <c r="F101" s="40"/>
      <c r="G101" s="40"/>
      <c r="H101" s="40"/>
    </row>
    <row r="102" spans="1:8" x14ac:dyDescent="0.2">
      <c r="A102" s="42" t="s">
        <v>105</v>
      </c>
      <c r="B102" s="42" t="s">
        <v>106</v>
      </c>
      <c r="C102" s="42" t="s">
        <v>107</v>
      </c>
      <c r="D102" s="42" t="s">
        <v>118</v>
      </c>
      <c r="E102" s="42" t="s">
        <v>119</v>
      </c>
      <c r="F102" s="42" t="s">
        <v>120</v>
      </c>
      <c r="G102" s="42" t="s">
        <v>202</v>
      </c>
      <c r="H102" s="42" t="s">
        <v>203</v>
      </c>
    </row>
    <row r="103" spans="1:8" x14ac:dyDescent="0.2">
      <c r="A103" s="43">
        <v>2110</v>
      </c>
      <c r="B103" s="41" t="s">
        <v>204</v>
      </c>
      <c r="C103" s="44">
        <v>20386262.48</v>
      </c>
      <c r="D103" s="44">
        <v>2135151.5099999998</v>
      </c>
      <c r="E103" s="44">
        <v>131108.49</v>
      </c>
      <c r="F103" s="44">
        <v>0</v>
      </c>
      <c r="G103" s="44">
        <v>18120002.48</v>
      </c>
    </row>
    <row r="104" spans="1:8" x14ac:dyDescent="0.2">
      <c r="A104" s="43">
        <v>2111</v>
      </c>
      <c r="B104" s="41" t="s">
        <v>205</v>
      </c>
      <c r="C104" s="44">
        <v>0</v>
      </c>
      <c r="D104" s="44">
        <v>0</v>
      </c>
      <c r="E104" s="44">
        <v>0</v>
      </c>
      <c r="F104" s="44">
        <v>0</v>
      </c>
      <c r="G104" s="44">
        <v>0</v>
      </c>
    </row>
    <row r="105" spans="1:8" x14ac:dyDescent="0.2">
      <c r="A105" s="43">
        <v>2112</v>
      </c>
      <c r="B105" s="41" t="s">
        <v>206</v>
      </c>
      <c r="C105" s="44">
        <v>216658.03</v>
      </c>
      <c r="D105" s="44">
        <v>216658.03</v>
      </c>
      <c r="E105" s="44">
        <v>0</v>
      </c>
      <c r="F105" s="44">
        <v>0</v>
      </c>
      <c r="G105" s="44">
        <v>0</v>
      </c>
      <c r="H105" s="41" t="s">
        <v>1937</v>
      </c>
    </row>
    <row r="106" spans="1:8" ht="45" x14ac:dyDescent="0.2">
      <c r="A106" s="43">
        <v>2113</v>
      </c>
      <c r="B106" s="41" t="s">
        <v>207</v>
      </c>
      <c r="C106" s="44">
        <v>18120002.48</v>
      </c>
      <c r="D106" s="44">
        <v>0</v>
      </c>
      <c r="E106" s="44">
        <v>0</v>
      </c>
      <c r="F106" s="44">
        <v>0</v>
      </c>
      <c r="G106" s="44">
        <v>18120002.48</v>
      </c>
      <c r="H106" s="196" t="s">
        <v>1938</v>
      </c>
    </row>
    <row r="107" spans="1:8" x14ac:dyDescent="0.2">
      <c r="A107" s="43">
        <v>2114</v>
      </c>
      <c r="B107" s="41" t="s">
        <v>208</v>
      </c>
      <c r="C107" s="44">
        <v>0</v>
      </c>
      <c r="D107" s="44">
        <v>0</v>
      </c>
      <c r="E107" s="44">
        <v>0</v>
      </c>
      <c r="F107" s="44">
        <v>0</v>
      </c>
      <c r="G107" s="44">
        <v>0</v>
      </c>
    </row>
    <row r="108" spans="1:8" x14ac:dyDescent="0.2">
      <c r="A108" s="43">
        <v>2115</v>
      </c>
      <c r="B108" s="41" t="s">
        <v>209</v>
      </c>
      <c r="C108" s="44">
        <v>0</v>
      </c>
      <c r="D108" s="44">
        <v>0</v>
      </c>
      <c r="E108" s="44">
        <v>0</v>
      </c>
      <c r="F108" s="44">
        <v>0</v>
      </c>
      <c r="G108" s="44">
        <v>0</v>
      </c>
    </row>
    <row r="109" spans="1:8" x14ac:dyDescent="0.2">
      <c r="A109" s="43">
        <v>2116</v>
      </c>
      <c r="B109" s="41" t="s">
        <v>210</v>
      </c>
      <c r="C109" s="44">
        <v>0</v>
      </c>
      <c r="D109" s="44">
        <v>0</v>
      </c>
      <c r="E109" s="44">
        <v>0</v>
      </c>
      <c r="F109" s="44">
        <v>0</v>
      </c>
      <c r="G109" s="44">
        <v>0</v>
      </c>
    </row>
    <row r="110" spans="1:8" ht="56.25" x14ac:dyDescent="0.2">
      <c r="A110" s="43">
        <v>2117</v>
      </c>
      <c r="B110" s="41" t="s">
        <v>211</v>
      </c>
      <c r="C110" s="44">
        <v>131108.49</v>
      </c>
      <c r="D110" s="44">
        <v>0</v>
      </c>
      <c r="E110" s="44">
        <v>131108.49</v>
      </c>
      <c r="F110" s="44">
        <v>0</v>
      </c>
      <c r="G110" s="44">
        <v>0</v>
      </c>
      <c r="H110" s="196" t="s">
        <v>1939</v>
      </c>
    </row>
    <row r="111" spans="1:8" x14ac:dyDescent="0.2">
      <c r="A111" s="43">
        <v>2118</v>
      </c>
      <c r="B111" s="41" t="s">
        <v>212</v>
      </c>
      <c r="C111" s="44">
        <v>0</v>
      </c>
      <c r="D111" s="44">
        <v>0</v>
      </c>
      <c r="E111" s="44">
        <v>0</v>
      </c>
      <c r="F111" s="44">
        <v>0</v>
      </c>
      <c r="G111" s="44">
        <v>0</v>
      </c>
    </row>
    <row r="112" spans="1:8" ht="56.25" x14ac:dyDescent="0.2">
      <c r="A112" s="43">
        <v>2119</v>
      </c>
      <c r="B112" s="41" t="s">
        <v>213</v>
      </c>
      <c r="C112" s="44">
        <v>1918493.48</v>
      </c>
      <c r="D112" s="44">
        <v>1918493.48</v>
      </c>
      <c r="E112" s="44">
        <v>0</v>
      </c>
      <c r="F112" s="44">
        <v>0</v>
      </c>
      <c r="G112" s="44">
        <v>0</v>
      </c>
      <c r="H112" s="196" t="s">
        <v>1940</v>
      </c>
    </row>
    <row r="113" spans="1:8" x14ac:dyDescent="0.2">
      <c r="A113" s="43">
        <v>2120</v>
      </c>
      <c r="B113" s="41" t="s">
        <v>214</v>
      </c>
      <c r="C113" s="44">
        <v>0</v>
      </c>
      <c r="D113" s="44">
        <v>0</v>
      </c>
      <c r="E113" s="44">
        <v>0</v>
      </c>
      <c r="F113" s="44">
        <v>0</v>
      </c>
      <c r="G113" s="44">
        <v>0</v>
      </c>
    </row>
    <row r="114" spans="1:8" x14ac:dyDescent="0.2">
      <c r="A114" s="43">
        <v>2121</v>
      </c>
      <c r="B114" s="41" t="s">
        <v>215</v>
      </c>
      <c r="C114" s="44">
        <v>0</v>
      </c>
      <c r="D114" s="44">
        <v>0</v>
      </c>
      <c r="E114" s="44">
        <v>0</v>
      </c>
      <c r="F114" s="44">
        <v>0</v>
      </c>
      <c r="G114" s="44">
        <v>0</v>
      </c>
    </row>
    <row r="115" spans="1:8" x14ac:dyDescent="0.2">
      <c r="A115" s="43">
        <v>2122</v>
      </c>
      <c r="B115" s="41" t="s">
        <v>216</v>
      </c>
      <c r="C115" s="44">
        <v>0</v>
      </c>
      <c r="D115" s="44">
        <v>0</v>
      </c>
      <c r="E115" s="44">
        <v>0</v>
      </c>
      <c r="F115" s="44">
        <v>0</v>
      </c>
      <c r="G115" s="44">
        <v>0</v>
      </c>
    </row>
    <row r="116" spans="1:8" x14ac:dyDescent="0.2">
      <c r="A116" s="43">
        <v>2129</v>
      </c>
      <c r="B116" s="41" t="s">
        <v>217</v>
      </c>
      <c r="C116" s="44">
        <v>0</v>
      </c>
      <c r="D116" s="44">
        <v>0</v>
      </c>
      <c r="E116" s="44">
        <v>0</v>
      </c>
      <c r="F116" s="44">
        <v>0</v>
      </c>
      <c r="G116" s="44">
        <v>0</v>
      </c>
    </row>
    <row r="118" spans="1:8" x14ac:dyDescent="0.2">
      <c r="A118" s="40" t="s">
        <v>218</v>
      </c>
      <c r="B118" s="40"/>
      <c r="C118" s="40"/>
      <c r="D118" s="40"/>
      <c r="E118" s="40"/>
      <c r="F118" s="40"/>
      <c r="G118" s="40"/>
      <c r="H118" s="40"/>
    </row>
    <row r="119" spans="1:8" x14ac:dyDescent="0.2">
      <c r="A119" s="42" t="s">
        <v>105</v>
      </c>
      <c r="B119" s="42" t="s">
        <v>106</v>
      </c>
      <c r="C119" s="42" t="s">
        <v>107</v>
      </c>
      <c r="D119" s="42" t="s">
        <v>219</v>
      </c>
      <c r="E119" s="42" t="s">
        <v>122</v>
      </c>
      <c r="F119" s="42"/>
      <c r="G119" s="42"/>
      <c r="H119" s="42"/>
    </row>
    <row r="120" spans="1:8" x14ac:dyDescent="0.2">
      <c r="A120" s="43">
        <v>2160</v>
      </c>
      <c r="B120" s="41" t="s">
        <v>220</v>
      </c>
      <c r="C120" s="44">
        <v>0</v>
      </c>
    </row>
    <row r="121" spans="1:8" x14ac:dyDescent="0.2">
      <c r="A121" s="43">
        <v>2161</v>
      </c>
      <c r="B121" s="41" t="s">
        <v>221</v>
      </c>
      <c r="C121" s="44">
        <v>0</v>
      </c>
    </row>
    <row r="122" spans="1:8" x14ac:dyDescent="0.2">
      <c r="A122" s="43">
        <v>2162</v>
      </c>
      <c r="B122" s="41" t="s">
        <v>222</v>
      </c>
      <c r="C122" s="44">
        <v>0</v>
      </c>
    </row>
    <row r="123" spans="1:8" x14ac:dyDescent="0.2">
      <c r="A123" s="43">
        <v>2163</v>
      </c>
      <c r="B123" s="41" t="s">
        <v>223</v>
      </c>
      <c r="C123" s="44">
        <v>0</v>
      </c>
    </row>
    <row r="124" spans="1:8" x14ac:dyDescent="0.2">
      <c r="A124" s="43">
        <v>2164</v>
      </c>
      <c r="B124" s="41" t="s">
        <v>224</v>
      </c>
      <c r="C124" s="44">
        <v>0</v>
      </c>
    </row>
    <row r="125" spans="1:8" x14ac:dyDescent="0.2">
      <c r="A125" s="43">
        <v>2165</v>
      </c>
      <c r="B125" s="41" t="s">
        <v>225</v>
      </c>
      <c r="C125" s="44">
        <v>0</v>
      </c>
    </row>
    <row r="126" spans="1:8" x14ac:dyDescent="0.2">
      <c r="A126" s="43">
        <v>2166</v>
      </c>
      <c r="B126" s="41" t="s">
        <v>226</v>
      </c>
      <c r="C126" s="44">
        <v>0</v>
      </c>
    </row>
    <row r="127" spans="1:8" x14ac:dyDescent="0.2">
      <c r="A127" s="43">
        <v>2250</v>
      </c>
      <c r="B127" s="41" t="s">
        <v>227</v>
      </c>
      <c r="C127" s="44">
        <v>44843247.049999997</v>
      </c>
    </row>
    <row r="128" spans="1:8" x14ac:dyDescent="0.2">
      <c r="A128" s="43">
        <v>2251</v>
      </c>
      <c r="B128" s="41" t="s">
        <v>228</v>
      </c>
      <c r="C128" s="44">
        <v>0</v>
      </c>
    </row>
    <row r="129" spans="1:8" x14ac:dyDescent="0.2">
      <c r="A129" s="43">
        <v>2252</v>
      </c>
      <c r="B129" s="41" t="s">
        <v>229</v>
      </c>
      <c r="C129" s="44">
        <v>67923.89</v>
      </c>
      <c r="D129" s="41" t="s">
        <v>1728</v>
      </c>
      <c r="E129" s="41" t="s">
        <v>1941</v>
      </c>
    </row>
    <row r="130" spans="1:8" x14ac:dyDescent="0.2">
      <c r="A130" s="43">
        <v>2253</v>
      </c>
      <c r="B130" s="41" t="s">
        <v>230</v>
      </c>
      <c r="C130" s="44">
        <v>41602994.079999998</v>
      </c>
      <c r="D130" s="41" t="s">
        <v>1728</v>
      </c>
      <c r="E130" s="41" t="s">
        <v>1942</v>
      </c>
    </row>
    <row r="131" spans="1:8" x14ac:dyDescent="0.2">
      <c r="A131" s="43">
        <v>2254</v>
      </c>
      <c r="B131" s="41" t="s">
        <v>231</v>
      </c>
      <c r="C131" s="44">
        <v>0</v>
      </c>
    </row>
    <row r="132" spans="1:8" ht="23.25" customHeight="1" x14ac:dyDescent="0.2">
      <c r="A132" s="43">
        <v>2255</v>
      </c>
      <c r="B132" s="41" t="s">
        <v>232</v>
      </c>
      <c r="C132" s="44">
        <v>3172329.08</v>
      </c>
      <c r="D132" s="41" t="s">
        <v>1728</v>
      </c>
      <c r="E132" s="877" t="s">
        <v>1943</v>
      </c>
      <c r="F132" s="877"/>
      <c r="G132" s="877"/>
      <c r="H132" s="877"/>
    </row>
    <row r="133" spans="1:8" x14ac:dyDescent="0.2">
      <c r="A133" s="43">
        <v>2256</v>
      </c>
      <c r="B133" s="41" t="s">
        <v>233</v>
      </c>
      <c r="C133" s="44">
        <v>0</v>
      </c>
    </row>
    <row r="135" spans="1:8" x14ac:dyDescent="0.2">
      <c r="A135" s="40" t="s">
        <v>234</v>
      </c>
      <c r="B135" s="40"/>
      <c r="C135" s="40"/>
      <c r="D135" s="40"/>
      <c r="E135" s="40"/>
      <c r="F135" s="40"/>
      <c r="G135" s="40"/>
      <c r="H135" s="40"/>
    </row>
    <row r="136" spans="1:8" x14ac:dyDescent="0.2">
      <c r="A136" s="47" t="s">
        <v>105</v>
      </c>
      <c r="B136" s="47" t="s">
        <v>106</v>
      </c>
      <c r="C136" s="47" t="s">
        <v>107</v>
      </c>
      <c r="D136" s="47" t="s">
        <v>219</v>
      </c>
      <c r="E136" s="47" t="s">
        <v>122</v>
      </c>
      <c r="F136" s="47"/>
      <c r="G136" s="47"/>
      <c r="H136" s="47"/>
    </row>
    <row r="137" spans="1:8" x14ac:dyDescent="0.2">
      <c r="A137" s="43">
        <v>2159</v>
      </c>
      <c r="B137" s="41" t="s">
        <v>235</v>
      </c>
      <c r="C137" s="44">
        <v>0</v>
      </c>
    </row>
    <row r="138" spans="1:8" x14ac:dyDescent="0.2">
      <c r="A138" s="43">
        <v>2199</v>
      </c>
      <c r="B138" s="41" t="s">
        <v>236</v>
      </c>
      <c r="C138" s="44">
        <v>0</v>
      </c>
    </row>
    <row r="139" spans="1:8" ht="11.25" customHeight="1" x14ac:dyDescent="0.2">
      <c r="A139" s="43">
        <v>2240</v>
      </c>
      <c r="B139" s="41" t="s">
        <v>237</v>
      </c>
      <c r="C139" s="44">
        <v>99199884.730000004</v>
      </c>
      <c r="D139" s="315" t="s">
        <v>1944</v>
      </c>
      <c r="E139" s="883" t="s">
        <v>1945</v>
      </c>
      <c r="F139" s="883"/>
      <c r="G139" s="883"/>
      <c r="H139" s="883"/>
    </row>
    <row r="140" spans="1:8" x14ac:dyDescent="0.2">
      <c r="A140" s="43">
        <v>2241</v>
      </c>
      <c r="B140" s="41" t="s">
        <v>238</v>
      </c>
      <c r="C140" s="44">
        <v>0</v>
      </c>
      <c r="D140" s="315"/>
      <c r="E140" s="315"/>
      <c r="F140" s="315"/>
      <c r="G140" s="315"/>
      <c r="H140" s="315"/>
    </row>
    <row r="141" spans="1:8" x14ac:dyDescent="0.2">
      <c r="A141" s="43">
        <v>2242</v>
      </c>
      <c r="B141" s="41" t="s">
        <v>239</v>
      </c>
      <c r="C141" s="44">
        <v>0</v>
      </c>
      <c r="D141" s="315"/>
      <c r="E141" s="315"/>
      <c r="F141" s="315"/>
      <c r="G141" s="315"/>
      <c r="H141" s="315"/>
    </row>
    <row r="142" spans="1:8" x14ac:dyDescent="0.2">
      <c r="A142" s="43">
        <v>2249</v>
      </c>
      <c r="B142" s="41" t="s">
        <v>240</v>
      </c>
      <c r="C142" s="44">
        <v>99199884.730000004</v>
      </c>
      <c r="D142" s="315" t="s">
        <v>1944</v>
      </c>
      <c r="E142" s="883" t="s">
        <v>1945</v>
      </c>
      <c r="F142" s="883"/>
      <c r="G142" s="883"/>
      <c r="H142" s="883"/>
    </row>
  </sheetData>
  <mergeCells count="6">
    <mergeCell ref="A1:F1"/>
    <mergeCell ref="A2:F2"/>
    <mergeCell ref="A3:F3"/>
    <mergeCell ref="E139:H139"/>
    <mergeCell ref="E142:H142"/>
    <mergeCell ref="E132:H132"/>
  </mergeCells>
  <pageMargins left="0.7" right="0.7" top="0.75" bottom="0.75" header="0.3" footer="0.3"/>
  <pageSetup paperSize="9" scale="75" fitToHeight="0" orientation="landscape"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16384" width="9.140625" style="41"/>
  </cols>
  <sheetData>
    <row r="1" spans="1:5" s="48" customFormat="1" ht="18.95" customHeight="1" x14ac:dyDescent="0.25">
      <c r="A1" s="809" t="s">
        <v>1946</v>
      </c>
      <c r="B1" s="809"/>
      <c r="C1" s="809"/>
      <c r="D1" s="36" t="s">
        <v>98</v>
      </c>
      <c r="E1" s="37">
        <f>'[3]Notas a los Edos Financieros'!D1</f>
        <v>2020</v>
      </c>
    </row>
    <row r="2" spans="1:5" s="38" customFormat="1" ht="18.95" customHeight="1" x14ac:dyDescent="0.25">
      <c r="A2" s="809" t="s">
        <v>242</v>
      </c>
      <c r="B2" s="809"/>
      <c r="C2" s="809"/>
      <c r="D2" s="36" t="s">
        <v>100</v>
      </c>
      <c r="E2" s="37" t="str">
        <f>'[3]Notas a los Edos Financieros'!D2</f>
        <v>Trimestral</v>
      </c>
    </row>
    <row r="3" spans="1:5" s="38" customFormat="1" ht="18.95" customHeight="1" x14ac:dyDescent="0.25">
      <c r="A3" s="809" t="str">
        <f>[3]ESF!A3</f>
        <v>Correspondiente del 01 de enero  al 31 de  diciembre del 2020</v>
      </c>
      <c r="B3" s="809"/>
      <c r="C3" s="809"/>
      <c r="D3" s="36" t="s">
        <v>102</v>
      </c>
      <c r="E3" s="37">
        <f>'[3]Notas a los Edos Financieros'!D3</f>
        <v>4</v>
      </c>
    </row>
    <row r="4" spans="1:5" x14ac:dyDescent="0.2">
      <c r="A4" s="39" t="s">
        <v>103</v>
      </c>
      <c r="B4" s="40"/>
      <c r="C4" s="40"/>
      <c r="D4" s="40"/>
      <c r="E4" s="40"/>
    </row>
    <row r="6" spans="1:5" x14ac:dyDescent="0.2">
      <c r="A6" s="49" t="s">
        <v>243</v>
      </c>
      <c r="B6" s="49"/>
      <c r="C6" s="49"/>
      <c r="D6" s="49"/>
      <c r="E6" s="49"/>
    </row>
    <row r="7" spans="1:5" x14ac:dyDescent="0.2">
      <c r="A7" s="50" t="s">
        <v>105</v>
      </c>
      <c r="B7" s="50" t="s">
        <v>106</v>
      </c>
      <c r="C7" s="50" t="s">
        <v>107</v>
      </c>
      <c r="D7" s="50" t="s">
        <v>244</v>
      </c>
      <c r="E7" s="50"/>
    </row>
    <row r="8" spans="1:5" x14ac:dyDescent="0.2">
      <c r="A8" s="51">
        <v>4100</v>
      </c>
      <c r="B8" s="52" t="s">
        <v>245</v>
      </c>
      <c r="C8" s="53">
        <f>+C46</f>
        <v>11451511.76</v>
      </c>
      <c r="D8" s="52"/>
      <c r="E8" s="54"/>
    </row>
    <row r="9" spans="1:5" x14ac:dyDescent="0.2">
      <c r="A9" s="51">
        <v>4110</v>
      </c>
      <c r="B9" s="52" t="s">
        <v>246</v>
      </c>
      <c r="C9" s="53">
        <v>0</v>
      </c>
      <c r="D9" s="52"/>
      <c r="E9" s="54"/>
    </row>
    <row r="10" spans="1:5" x14ac:dyDescent="0.2">
      <c r="A10" s="51">
        <v>4111</v>
      </c>
      <c r="B10" s="52" t="s">
        <v>247</v>
      </c>
      <c r="C10" s="53">
        <v>0</v>
      </c>
      <c r="D10" s="52"/>
      <c r="E10" s="54"/>
    </row>
    <row r="11" spans="1:5" x14ac:dyDescent="0.2">
      <c r="A11" s="51">
        <v>4112</v>
      </c>
      <c r="B11" s="52" t="s">
        <v>248</v>
      </c>
      <c r="C11" s="53">
        <v>0</v>
      </c>
      <c r="D11" s="52"/>
      <c r="E11" s="54"/>
    </row>
    <row r="12" spans="1:5" x14ac:dyDescent="0.2">
      <c r="A12" s="51">
        <v>4113</v>
      </c>
      <c r="B12" s="52" t="s">
        <v>249</v>
      </c>
      <c r="C12" s="53">
        <v>0</v>
      </c>
      <c r="D12" s="52"/>
      <c r="E12" s="54"/>
    </row>
    <row r="13" spans="1:5" x14ac:dyDescent="0.2">
      <c r="A13" s="51">
        <v>4114</v>
      </c>
      <c r="B13" s="52" t="s">
        <v>250</v>
      </c>
      <c r="C13" s="53">
        <v>0</v>
      </c>
      <c r="D13" s="52"/>
      <c r="E13" s="54"/>
    </row>
    <row r="14" spans="1:5" x14ac:dyDescent="0.2">
      <c r="A14" s="51">
        <v>4115</v>
      </c>
      <c r="B14" s="52" t="s">
        <v>251</v>
      </c>
      <c r="C14" s="53">
        <v>0</v>
      </c>
      <c r="D14" s="52"/>
      <c r="E14" s="54"/>
    </row>
    <row r="15" spans="1:5" x14ac:dyDescent="0.2">
      <c r="A15" s="51">
        <v>4116</v>
      </c>
      <c r="B15" s="52" t="s">
        <v>252</v>
      </c>
      <c r="C15" s="53">
        <v>0</v>
      </c>
      <c r="D15" s="52"/>
      <c r="E15" s="54"/>
    </row>
    <row r="16" spans="1:5" x14ac:dyDescent="0.2">
      <c r="A16" s="51">
        <v>4117</v>
      </c>
      <c r="B16" s="52" t="s">
        <v>253</v>
      </c>
      <c r="C16" s="53">
        <v>0</v>
      </c>
      <c r="D16" s="52"/>
      <c r="E16" s="54"/>
    </row>
    <row r="17" spans="1:5" ht="22.5" x14ac:dyDescent="0.2">
      <c r="A17" s="51">
        <v>4118</v>
      </c>
      <c r="B17" s="55" t="s">
        <v>254</v>
      </c>
      <c r="C17" s="53">
        <v>0</v>
      </c>
      <c r="D17" s="52"/>
      <c r="E17" s="54"/>
    </row>
    <row r="18" spans="1:5" x14ac:dyDescent="0.2">
      <c r="A18" s="51">
        <v>4119</v>
      </c>
      <c r="B18" s="52" t="s">
        <v>255</v>
      </c>
      <c r="C18" s="53">
        <v>0</v>
      </c>
      <c r="D18" s="52"/>
      <c r="E18" s="54"/>
    </row>
    <row r="19" spans="1:5" x14ac:dyDescent="0.2">
      <c r="A19" s="51">
        <v>4120</v>
      </c>
      <c r="B19" s="52" t="s">
        <v>256</v>
      </c>
      <c r="C19" s="53">
        <v>0</v>
      </c>
      <c r="D19" s="52"/>
      <c r="E19" s="54"/>
    </row>
    <row r="20" spans="1:5" x14ac:dyDescent="0.2">
      <c r="A20" s="51">
        <v>4121</v>
      </c>
      <c r="B20" s="52" t="s">
        <v>257</v>
      </c>
      <c r="C20" s="53">
        <v>0</v>
      </c>
      <c r="D20" s="52"/>
      <c r="E20" s="54"/>
    </row>
    <row r="21" spans="1:5" x14ac:dyDescent="0.2">
      <c r="A21" s="51">
        <v>4122</v>
      </c>
      <c r="B21" s="52" t="s">
        <v>258</v>
      </c>
      <c r="C21" s="53">
        <v>0</v>
      </c>
      <c r="D21" s="52"/>
      <c r="E21" s="54"/>
    </row>
    <row r="22" spans="1:5" x14ac:dyDescent="0.2">
      <c r="A22" s="51">
        <v>4123</v>
      </c>
      <c r="B22" s="52" t="s">
        <v>259</v>
      </c>
      <c r="C22" s="53">
        <v>0</v>
      </c>
      <c r="D22" s="52"/>
      <c r="E22" s="54"/>
    </row>
    <row r="23" spans="1:5" x14ac:dyDescent="0.2">
      <c r="A23" s="51">
        <v>4124</v>
      </c>
      <c r="B23" s="52" t="s">
        <v>260</v>
      </c>
      <c r="C23" s="53">
        <v>0</v>
      </c>
      <c r="D23" s="52"/>
      <c r="E23" s="54"/>
    </row>
    <row r="24" spans="1:5" x14ac:dyDescent="0.2">
      <c r="A24" s="51">
        <v>4129</v>
      </c>
      <c r="B24" s="52" t="s">
        <v>261</v>
      </c>
      <c r="C24" s="53">
        <v>0</v>
      </c>
      <c r="D24" s="52"/>
      <c r="E24" s="54"/>
    </row>
    <row r="25" spans="1:5" x14ac:dyDescent="0.2">
      <c r="A25" s="51">
        <v>4130</v>
      </c>
      <c r="B25" s="52" t="s">
        <v>262</v>
      </c>
      <c r="C25" s="53">
        <v>0</v>
      </c>
      <c r="D25" s="52"/>
      <c r="E25" s="54"/>
    </row>
    <row r="26" spans="1:5" x14ac:dyDescent="0.2">
      <c r="A26" s="51">
        <v>4131</v>
      </c>
      <c r="B26" s="52" t="s">
        <v>263</v>
      </c>
      <c r="C26" s="53">
        <v>0</v>
      </c>
      <c r="D26" s="52"/>
      <c r="E26" s="54"/>
    </row>
    <row r="27" spans="1:5" ht="22.5" x14ac:dyDescent="0.2">
      <c r="A27" s="51">
        <v>4132</v>
      </c>
      <c r="B27" s="55" t="s">
        <v>264</v>
      </c>
      <c r="C27" s="53">
        <v>0</v>
      </c>
      <c r="D27" s="52"/>
      <c r="E27" s="54"/>
    </row>
    <row r="28" spans="1:5" x14ac:dyDescent="0.2">
      <c r="A28" s="51">
        <v>4140</v>
      </c>
      <c r="B28" s="52" t="s">
        <v>265</v>
      </c>
      <c r="C28" s="53">
        <v>0</v>
      </c>
      <c r="D28" s="52"/>
      <c r="E28" s="54"/>
    </row>
    <row r="29" spans="1:5" x14ac:dyDescent="0.2">
      <c r="A29" s="51">
        <v>4141</v>
      </c>
      <c r="B29" s="52" t="s">
        <v>266</v>
      </c>
      <c r="C29" s="53">
        <v>0</v>
      </c>
      <c r="D29" s="52"/>
      <c r="E29" s="54"/>
    </row>
    <row r="30" spans="1:5" x14ac:dyDescent="0.2">
      <c r="A30" s="51">
        <v>4143</v>
      </c>
      <c r="B30" s="52" t="s">
        <v>267</v>
      </c>
      <c r="C30" s="53">
        <v>0</v>
      </c>
      <c r="D30" s="52"/>
      <c r="E30" s="54"/>
    </row>
    <row r="31" spans="1:5" x14ac:dyDescent="0.2">
      <c r="A31" s="51">
        <v>4144</v>
      </c>
      <c r="B31" s="52" t="s">
        <v>268</v>
      </c>
      <c r="C31" s="53">
        <v>0</v>
      </c>
      <c r="D31" s="52"/>
      <c r="E31" s="54"/>
    </row>
    <row r="32" spans="1:5" ht="22.5" x14ac:dyDescent="0.2">
      <c r="A32" s="51">
        <v>4145</v>
      </c>
      <c r="B32" s="55" t="s">
        <v>269</v>
      </c>
      <c r="C32" s="53">
        <v>0</v>
      </c>
      <c r="D32" s="52"/>
      <c r="E32" s="54"/>
    </row>
    <row r="33" spans="1:5" x14ac:dyDescent="0.2">
      <c r="A33" s="51">
        <v>4149</v>
      </c>
      <c r="B33" s="52" t="s">
        <v>270</v>
      </c>
      <c r="C33" s="53">
        <v>0</v>
      </c>
      <c r="D33" s="52"/>
      <c r="E33" s="54"/>
    </row>
    <row r="34" spans="1:5" x14ac:dyDescent="0.2">
      <c r="A34" s="51">
        <v>4150</v>
      </c>
      <c r="B34" s="52" t="s">
        <v>271</v>
      </c>
      <c r="C34" s="53">
        <v>0</v>
      </c>
      <c r="D34" s="52"/>
      <c r="E34" s="54"/>
    </row>
    <row r="35" spans="1:5" x14ac:dyDescent="0.2">
      <c r="A35" s="51">
        <v>4151</v>
      </c>
      <c r="B35" s="52" t="s">
        <v>271</v>
      </c>
      <c r="C35" s="53">
        <v>0</v>
      </c>
      <c r="D35" s="52"/>
      <c r="E35" s="54"/>
    </row>
    <row r="36" spans="1:5" ht="22.5" x14ac:dyDescent="0.2">
      <c r="A36" s="51">
        <v>4154</v>
      </c>
      <c r="B36" s="55" t="s">
        <v>272</v>
      </c>
      <c r="C36" s="53">
        <v>0</v>
      </c>
      <c r="D36" s="52"/>
      <c r="E36" s="54"/>
    </row>
    <row r="37" spans="1:5" x14ac:dyDescent="0.2">
      <c r="A37" s="51">
        <v>4160</v>
      </c>
      <c r="B37" s="52" t="s">
        <v>273</v>
      </c>
      <c r="C37" s="53">
        <v>0</v>
      </c>
      <c r="D37" s="52"/>
      <c r="E37" s="54"/>
    </row>
    <row r="38" spans="1:5" x14ac:dyDescent="0.2">
      <c r="A38" s="51">
        <v>4161</v>
      </c>
      <c r="B38" s="52" t="s">
        <v>274</v>
      </c>
      <c r="C38" s="53">
        <v>0</v>
      </c>
      <c r="D38" s="52"/>
      <c r="E38" s="54"/>
    </row>
    <row r="39" spans="1:5" x14ac:dyDescent="0.2">
      <c r="A39" s="51">
        <v>4162</v>
      </c>
      <c r="B39" s="52" t="s">
        <v>275</v>
      </c>
      <c r="C39" s="53">
        <v>0</v>
      </c>
      <c r="D39" s="52"/>
      <c r="E39" s="54"/>
    </row>
    <row r="40" spans="1:5" x14ac:dyDescent="0.2">
      <c r="A40" s="51">
        <v>4163</v>
      </c>
      <c r="B40" s="52" t="s">
        <v>276</v>
      </c>
      <c r="C40" s="53">
        <v>0</v>
      </c>
      <c r="D40" s="52"/>
      <c r="E40" s="54"/>
    </row>
    <row r="41" spans="1:5" x14ac:dyDescent="0.2">
      <c r="A41" s="51">
        <v>4164</v>
      </c>
      <c r="B41" s="52" t="s">
        <v>277</v>
      </c>
      <c r="C41" s="53">
        <v>0</v>
      </c>
      <c r="D41" s="52"/>
      <c r="E41" s="54"/>
    </row>
    <row r="42" spans="1:5" x14ac:dyDescent="0.2">
      <c r="A42" s="51">
        <v>4165</v>
      </c>
      <c r="B42" s="52" t="s">
        <v>278</v>
      </c>
      <c r="C42" s="53">
        <v>0</v>
      </c>
      <c r="D42" s="52"/>
      <c r="E42" s="54"/>
    </row>
    <row r="43" spans="1:5" ht="22.5" x14ac:dyDescent="0.2">
      <c r="A43" s="51">
        <v>4166</v>
      </c>
      <c r="B43" s="55" t="s">
        <v>279</v>
      </c>
      <c r="C43" s="53">
        <v>0</v>
      </c>
      <c r="D43" s="52"/>
      <c r="E43" s="54"/>
    </row>
    <row r="44" spans="1:5" x14ac:dyDescent="0.2">
      <c r="A44" s="51">
        <v>4168</v>
      </c>
      <c r="B44" s="52" t="s">
        <v>280</v>
      </c>
      <c r="C44" s="53">
        <v>0</v>
      </c>
      <c r="D44" s="52"/>
      <c r="E44" s="54"/>
    </row>
    <row r="45" spans="1:5" x14ac:dyDescent="0.2">
      <c r="A45" s="51">
        <v>4169</v>
      </c>
      <c r="B45" s="52" t="s">
        <v>281</v>
      </c>
      <c r="C45" s="53">
        <v>0</v>
      </c>
      <c r="D45" s="52"/>
      <c r="E45" s="54"/>
    </row>
    <row r="46" spans="1:5" x14ac:dyDescent="0.2">
      <c r="A46" s="51">
        <v>4170</v>
      </c>
      <c r="B46" s="52" t="s">
        <v>282</v>
      </c>
      <c r="C46" s="53">
        <v>11451511.76</v>
      </c>
      <c r="D46" s="52"/>
      <c r="E46" s="54"/>
    </row>
    <row r="47" spans="1:5" x14ac:dyDescent="0.2">
      <c r="A47" s="51">
        <v>4171</v>
      </c>
      <c r="B47" s="52" t="s">
        <v>283</v>
      </c>
      <c r="C47" s="41">
        <v>0</v>
      </c>
      <c r="E47" s="54"/>
    </row>
    <row r="48" spans="1:5" x14ac:dyDescent="0.2">
      <c r="A48" s="51">
        <v>4172</v>
      </c>
      <c r="B48" s="52" t="s">
        <v>284</v>
      </c>
      <c r="C48" s="53">
        <v>0</v>
      </c>
      <c r="D48" s="52"/>
      <c r="E48" s="54"/>
    </row>
    <row r="49" spans="1:5" ht="22.5" x14ac:dyDescent="0.2">
      <c r="A49" s="51">
        <v>4173</v>
      </c>
      <c r="B49" s="55" t="s">
        <v>285</v>
      </c>
      <c r="C49" s="53">
        <v>11451511.76</v>
      </c>
      <c r="D49" s="878" t="s">
        <v>1948</v>
      </c>
      <c r="E49" s="878"/>
    </row>
    <row r="50" spans="1:5" ht="22.5" x14ac:dyDescent="0.2">
      <c r="A50" s="51">
        <v>4174</v>
      </c>
      <c r="B50" s="55" t="s">
        <v>286</v>
      </c>
      <c r="C50" s="53">
        <v>0</v>
      </c>
      <c r="D50" s="52"/>
      <c r="E50" s="54"/>
    </row>
    <row r="51" spans="1:5" ht="22.5" x14ac:dyDescent="0.2">
      <c r="A51" s="51">
        <v>4175</v>
      </c>
      <c r="B51" s="55" t="s">
        <v>287</v>
      </c>
      <c r="C51" s="53">
        <v>0</v>
      </c>
      <c r="D51" s="52"/>
      <c r="E51" s="54"/>
    </row>
    <row r="52" spans="1:5" ht="22.5" x14ac:dyDescent="0.2">
      <c r="A52" s="51">
        <v>4176</v>
      </c>
      <c r="B52" s="55" t="s">
        <v>288</v>
      </c>
      <c r="C52" s="53">
        <v>0</v>
      </c>
      <c r="D52" s="52"/>
      <c r="E52" s="54"/>
    </row>
    <row r="53" spans="1:5" ht="22.5" x14ac:dyDescent="0.2">
      <c r="A53" s="51">
        <v>4177</v>
      </c>
      <c r="B53" s="55" t="s">
        <v>289</v>
      </c>
      <c r="C53" s="53">
        <v>0</v>
      </c>
      <c r="D53" s="52"/>
      <c r="E53" s="54"/>
    </row>
    <row r="54" spans="1:5" ht="22.5" x14ac:dyDescent="0.2">
      <c r="A54" s="51">
        <v>4178</v>
      </c>
      <c r="B54" s="55" t="s">
        <v>290</v>
      </c>
      <c r="C54" s="53">
        <v>0</v>
      </c>
      <c r="D54" s="52"/>
      <c r="E54" s="54"/>
    </row>
    <row r="55" spans="1:5" x14ac:dyDescent="0.2">
      <c r="A55" s="51"/>
      <c r="B55" s="55"/>
      <c r="C55" s="53"/>
      <c r="D55" s="52"/>
      <c r="E55" s="54"/>
    </row>
    <row r="56" spans="1:5" x14ac:dyDescent="0.2">
      <c r="A56" s="49" t="s">
        <v>291</v>
      </c>
      <c r="B56" s="49"/>
      <c r="C56" s="49"/>
      <c r="D56" s="49"/>
      <c r="E56" s="49"/>
    </row>
    <row r="57" spans="1:5" x14ac:dyDescent="0.2">
      <c r="A57" s="50" t="s">
        <v>105</v>
      </c>
      <c r="B57" s="50" t="s">
        <v>106</v>
      </c>
      <c r="C57" s="50" t="s">
        <v>107</v>
      </c>
      <c r="D57" s="50" t="s">
        <v>244</v>
      </c>
      <c r="E57" s="50"/>
    </row>
    <row r="58" spans="1:5" ht="33.75" x14ac:dyDescent="0.2">
      <c r="A58" s="51">
        <v>4200</v>
      </c>
      <c r="B58" s="55" t="s">
        <v>292</v>
      </c>
      <c r="C58" s="53">
        <v>2397792</v>
      </c>
      <c r="D58" s="52"/>
      <c r="E58" s="54"/>
    </row>
    <row r="59" spans="1:5" ht="22.5" x14ac:dyDescent="0.2">
      <c r="A59" s="51">
        <v>4210</v>
      </c>
      <c r="B59" s="55" t="s">
        <v>293</v>
      </c>
      <c r="C59" s="53">
        <v>0</v>
      </c>
      <c r="D59" s="52"/>
      <c r="E59" s="54"/>
    </row>
    <row r="60" spans="1:5" x14ac:dyDescent="0.2">
      <c r="A60" s="51">
        <v>4211</v>
      </c>
      <c r="B60" s="52" t="s">
        <v>294</v>
      </c>
      <c r="C60" s="53">
        <v>0</v>
      </c>
      <c r="D60" s="52"/>
      <c r="E60" s="54"/>
    </row>
    <row r="61" spans="1:5" x14ac:dyDescent="0.2">
      <c r="A61" s="51">
        <v>4212</v>
      </c>
      <c r="B61" s="52" t="s">
        <v>295</v>
      </c>
      <c r="C61" s="53">
        <v>0</v>
      </c>
      <c r="D61" s="52"/>
      <c r="E61" s="54"/>
    </row>
    <row r="62" spans="1:5" x14ac:dyDescent="0.2">
      <c r="A62" s="51">
        <v>4213</v>
      </c>
      <c r="B62" s="52" t="s">
        <v>296</v>
      </c>
      <c r="C62" s="53">
        <v>0</v>
      </c>
      <c r="D62" s="52"/>
      <c r="E62" s="54"/>
    </row>
    <row r="63" spans="1:5" x14ac:dyDescent="0.2">
      <c r="A63" s="51">
        <v>4214</v>
      </c>
      <c r="B63" s="52" t="s">
        <v>297</v>
      </c>
      <c r="C63" s="53">
        <v>0</v>
      </c>
      <c r="D63" s="52"/>
      <c r="E63" s="54"/>
    </row>
    <row r="64" spans="1:5" x14ac:dyDescent="0.2">
      <c r="A64" s="51">
        <v>4215</v>
      </c>
      <c r="B64" s="52" t="s">
        <v>298</v>
      </c>
      <c r="C64" s="41">
        <v>0</v>
      </c>
      <c r="D64" s="52"/>
      <c r="E64" s="54"/>
    </row>
    <row r="65" spans="1:5" x14ac:dyDescent="0.2">
      <c r="A65" s="51">
        <v>4220</v>
      </c>
      <c r="B65" s="52" t="s">
        <v>299</v>
      </c>
      <c r="C65" s="53">
        <v>2397792</v>
      </c>
      <c r="D65" s="52"/>
      <c r="E65" s="54"/>
    </row>
    <row r="66" spans="1:5" x14ac:dyDescent="0.2">
      <c r="A66" s="51">
        <v>4221</v>
      </c>
      <c r="B66" s="52" t="s">
        <v>300</v>
      </c>
      <c r="C66" s="53">
        <v>2397792</v>
      </c>
      <c r="D66" s="52" t="s">
        <v>1949</v>
      </c>
      <c r="E66" s="54"/>
    </row>
    <row r="67" spans="1:5" x14ac:dyDescent="0.2">
      <c r="A67" s="51">
        <v>4223</v>
      </c>
      <c r="B67" s="52" t="s">
        <v>301</v>
      </c>
      <c r="C67" s="53">
        <v>0</v>
      </c>
      <c r="D67" s="52"/>
      <c r="E67" s="54"/>
    </row>
    <row r="68" spans="1:5" x14ac:dyDescent="0.2">
      <c r="A68" s="51">
        <v>4225</v>
      </c>
      <c r="B68" s="52" t="s">
        <v>302</v>
      </c>
      <c r="C68" s="53">
        <v>0</v>
      </c>
      <c r="D68" s="52"/>
      <c r="E68" s="54"/>
    </row>
    <row r="69" spans="1:5" x14ac:dyDescent="0.2">
      <c r="A69" s="51">
        <v>4227</v>
      </c>
      <c r="B69" s="52" t="s">
        <v>303</v>
      </c>
      <c r="C69" s="53">
        <v>0</v>
      </c>
      <c r="D69" s="52"/>
      <c r="E69" s="54"/>
    </row>
    <row r="70" spans="1:5" x14ac:dyDescent="0.2">
      <c r="A70" s="54"/>
      <c r="B70" s="54"/>
      <c r="C70" s="54"/>
      <c r="D70" s="54"/>
      <c r="E70" s="54"/>
    </row>
    <row r="71" spans="1:5" x14ac:dyDescent="0.2">
      <c r="A71" s="49" t="s">
        <v>304</v>
      </c>
      <c r="B71" s="49"/>
      <c r="C71" s="49"/>
      <c r="D71" s="49"/>
      <c r="E71" s="49"/>
    </row>
    <row r="72" spans="1:5" x14ac:dyDescent="0.2">
      <c r="A72" s="50" t="s">
        <v>105</v>
      </c>
      <c r="B72" s="50" t="s">
        <v>106</v>
      </c>
      <c r="C72" s="50" t="s">
        <v>107</v>
      </c>
      <c r="D72" s="50" t="s">
        <v>219</v>
      </c>
      <c r="E72" s="50" t="s">
        <v>122</v>
      </c>
    </row>
    <row r="73" spans="1:5" x14ac:dyDescent="0.2">
      <c r="A73" s="56">
        <v>4300</v>
      </c>
      <c r="B73" s="52" t="s">
        <v>305</v>
      </c>
      <c r="C73" s="53">
        <f>+C74</f>
        <v>2543407.3199999998</v>
      </c>
      <c r="D73" s="52"/>
      <c r="E73" s="52"/>
    </row>
    <row r="74" spans="1:5" x14ac:dyDescent="0.2">
      <c r="A74" s="56">
        <v>4310</v>
      </c>
      <c r="B74" s="52" t="s">
        <v>306</v>
      </c>
      <c r="C74" s="53">
        <v>2543407.3199999998</v>
      </c>
      <c r="D74" s="52"/>
      <c r="E74" s="52"/>
    </row>
    <row r="75" spans="1:5" x14ac:dyDescent="0.2">
      <c r="A75" s="56">
        <v>4311</v>
      </c>
      <c r="B75" s="52" t="s">
        <v>307</v>
      </c>
      <c r="C75" s="53"/>
      <c r="D75" s="52"/>
      <c r="E75" s="52"/>
    </row>
    <row r="76" spans="1:5" ht="18.75" customHeight="1" x14ac:dyDescent="0.2">
      <c r="A76" s="56">
        <v>4319</v>
      </c>
      <c r="B76" s="52" t="s">
        <v>308</v>
      </c>
      <c r="C76" s="53">
        <v>2543407.3199999998</v>
      </c>
      <c r="D76" s="878" t="s">
        <v>1950</v>
      </c>
      <c r="E76" s="878"/>
    </row>
    <row r="77" spans="1:5" x14ac:dyDescent="0.2">
      <c r="A77" s="56">
        <v>4320</v>
      </c>
      <c r="B77" s="52" t="s">
        <v>309</v>
      </c>
      <c r="C77" s="53">
        <v>0</v>
      </c>
      <c r="D77" s="52"/>
      <c r="E77" s="52"/>
    </row>
    <row r="78" spans="1:5" x14ac:dyDescent="0.2">
      <c r="A78" s="56">
        <v>4321</v>
      </c>
      <c r="B78" s="52" t="s">
        <v>310</v>
      </c>
      <c r="C78" s="53">
        <v>0</v>
      </c>
      <c r="D78" s="52"/>
      <c r="E78" s="52"/>
    </row>
    <row r="79" spans="1:5" x14ac:dyDescent="0.2">
      <c r="A79" s="56">
        <v>4322</v>
      </c>
      <c r="B79" s="52" t="s">
        <v>311</v>
      </c>
      <c r="C79" s="53">
        <v>0</v>
      </c>
      <c r="D79" s="52"/>
      <c r="E79" s="52"/>
    </row>
    <row r="80" spans="1:5" x14ac:dyDescent="0.2">
      <c r="A80" s="56">
        <v>4323</v>
      </c>
      <c r="B80" s="52" t="s">
        <v>312</v>
      </c>
      <c r="C80" s="53">
        <v>0</v>
      </c>
      <c r="D80" s="52"/>
      <c r="E80" s="52"/>
    </row>
    <row r="81" spans="1:5" x14ac:dyDescent="0.2">
      <c r="A81" s="56">
        <v>4324</v>
      </c>
      <c r="B81" s="52" t="s">
        <v>313</v>
      </c>
      <c r="C81" s="53">
        <v>0</v>
      </c>
      <c r="D81" s="52"/>
      <c r="E81" s="52"/>
    </row>
    <row r="82" spans="1:5" x14ac:dyDescent="0.2">
      <c r="A82" s="56">
        <v>4325</v>
      </c>
      <c r="B82" s="52" t="s">
        <v>314</v>
      </c>
      <c r="C82" s="53">
        <v>0</v>
      </c>
      <c r="D82" s="52"/>
      <c r="E82" s="52"/>
    </row>
    <row r="83" spans="1:5" x14ac:dyDescent="0.2">
      <c r="A83" s="56">
        <v>4330</v>
      </c>
      <c r="B83" s="52" t="s">
        <v>315</v>
      </c>
      <c r="C83" s="53">
        <v>0</v>
      </c>
      <c r="D83" s="52"/>
      <c r="E83" s="52"/>
    </row>
    <row r="84" spans="1:5" x14ac:dyDescent="0.2">
      <c r="A84" s="56">
        <v>4331</v>
      </c>
      <c r="B84" s="52" t="s">
        <v>315</v>
      </c>
      <c r="C84" s="53">
        <v>0</v>
      </c>
      <c r="D84" s="52"/>
      <c r="E84" s="52"/>
    </row>
    <row r="85" spans="1:5" x14ac:dyDescent="0.2">
      <c r="A85" s="56">
        <v>4340</v>
      </c>
      <c r="B85" s="52" t="s">
        <v>316</v>
      </c>
      <c r="C85" s="53">
        <v>0</v>
      </c>
      <c r="D85" s="52"/>
      <c r="E85" s="52"/>
    </row>
    <row r="86" spans="1:5" x14ac:dyDescent="0.2">
      <c r="A86" s="56">
        <v>4341</v>
      </c>
      <c r="B86" s="52" t="s">
        <v>316</v>
      </c>
      <c r="C86" s="53">
        <v>0</v>
      </c>
      <c r="D86" s="52"/>
      <c r="E86" s="52"/>
    </row>
    <row r="87" spans="1:5" x14ac:dyDescent="0.2">
      <c r="A87" s="56">
        <v>4390</v>
      </c>
      <c r="B87" s="52" t="s">
        <v>317</v>
      </c>
      <c r="C87" s="53">
        <v>0</v>
      </c>
      <c r="D87" s="52"/>
      <c r="E87" s="52"/>
    </row>
    <row r="88" spans="1:5" x14ac:dyDescent="0.2">
      <c r="A88" s="56">
        <v>4392</v>
      </c>
      <c r="B88" s="52" t="s">
        <v>318</v>
      </c>
      <c r="C88" s="53">
        <v>0</v>
      </c>
      <c r="D88" s="52"/>
      <c r="E88" s="52"/>
    </row>
    <row r="89" spans="1:5" x14ac:dyDescent="0.2">
      <c r="A89" s="56">
        <v>4393</v>
      </c>
      <c r="B89" s="52" t="s">
        <v>319</v>
      </c>
      <c r="C89" s="53">
        <v>0</v>
      </c>
      <c r="D89" s="52"/>
      <c r="E89" s="52"/>
    </row>
    <row r="90" spans="1:5" x14ac:dyDescent="0.2">
      <c r="A90" s="56">
        <v>4394</v>
      </c>
      <c r="B90" s="52" t="s">
        <v>320</v>
      </c>
      <c r="C90" s="53">
        <v>0</v>
      </c>
      <c r="D90" s="52"/>
      <c r="E90" s="52"/>
    </row>
    <row r="91" spans="1:5" x14ac:dyDescent="0.2">
      <c r="A91" s="56">
        <v>4395</v>
      </c>
      <c r="B91" s="52" t="s">
        <v>321</v>
      </c>
      <c r="C91" s="53">
        <v>0</v>
      </c>
      <c r="D91" s="52"/>
      <c r="E91" s="52"/>
    </row>
    <row r="92" spans="1:5" x14ac:dyDescent="0.2">
      <c r="A92" s="56">
        <v>4396</v>
      </c>
      <c r="B92" s="52" t="s">
        <v>322</v>
      </c>
      <c r="C92" s="53">
        <v>0</v>
      </c>
      <c r="D92" s="52"/>
      <c r="E92" s="52"/>
    </row>
    <row r="93" spans="1:5" x14ac:dyDescent="0.2">
      <c r="A93" s="56">
        <v>4397</v>
      </c>
      <c r="B93" s="52" t="s">
        <v>323</v>
      </c>
      <c r="C93" s="53">
        <v>0</v>
      </c>
      <c r="D93" s="52"/>
      <c r="E93" s="52"/>
    </row>
    <row r="94" spans="1:5" x14ac:dyDescent="0.2">
      <c r="A94" s="56">
        <v>4399</v>
      </c>
      <c r="B94" s="52" t="s">
        <v>317</v>
      </c>
      <c r="C94" s="53">
        <v>0</v>
      </c>
      <c r="D94" s="52"/>
      <c r="E94" s="52"/>
    </row>
    <row r="95" spans="1:5" x14ac:dyDescent="0.2">
      <c r="A95" s="54"/>
      <c r="B95" s="54"/>
      <c r="C95" s="54"/>
      <c r="D95" s="54"/>
      <c r="E95" s="54"/>
    </row>
    <row r="96" spans="1:5" x14ac:dyDescent="0.2">
      <c r="A96" s="49" t="s">
        <v>324</v>
      </c>
      <c r="B96" s="49"/>
      <c r="C96" s="49"/>
      <c r="D96" s="49"/>
      <c r="E96" s="49"/>
    </row>
    <row r="97" spans="1:5" x14ac:dyDescent="0.2">
      <c r="A97" s="50" t="s">
        <v>105</v>
      </c>
      <c r="B97" s="50" t="s">
        <v>106</v>
      </c>
      <c r="C97" s="50" t="s">
        <v>107</v>
      </c>
      <c r="D97" s="50" t="s">
        <v>325</v>
      </c>
      <c r="E97" s="50" t="s">
        <v>122</v>
      </c>
    </row>
    <row r="98" spans="1:5" x14ac:dyDescent="0.2">
      <c r="A98" s="56">
        <v>5000</v>
      </c>
      <c r="B98" s="52" t="s">
        <v>326</v>
      </c>
      <c r="C98" s="53">
        <v>13842923</v>
      </c>
      <c r="D98" s="57">
        <f>C98/C98</f>
        <v>1</v>
      </c>
      <c r="E98" s="52"/>
    </row>
    <row r="99" spans="1:5" x14ac:dyDescent="0.2">
      <c r="A99" s="56">
        <v>5100</v>
      </c>
      <c r="B99" s="52" t="s">
        <v>327</v>
      </c>
      <c r="C99" s="53">
        <v>1871367.38</v>
      </c>
      <c r="D99" s="57">
        <f>C99/$C$98</f>
        <v>0.13518585489495244</v>
      </c>
      <c r="E99" s="52"/>
    </row>
    <row r="100" spans="1:5" x14ac:dyDescent="0.2">
      <c r="A100" s="56">
        <v>5110</v>
      </c>
      <c r="B100" s="52" t="s">
        <v>328</v>
      </c>
      <c r="C100" s="53">
        <v>0</v>
      </c>
      <c r="D100" s="57">
        <f t="shared" ref="D100:D163" si="0">C100/$C$98</f>
        <v>0</v>
      </c>
      <c r="E100" s="52"/>
    </row>
    <row r="101" spans="1:5" x14ac:dyDescent="0.2">
      <c r="A101" s="56">
        <v>5111</v>
      </c>
      <c r="B101" s="52" t="s">
        <v>329</v>
      </c>
      <c r="C101" s="53">
        <v>0</v>
      </c>
      <c r="D101" s="57">
        <f t="shared" si="0"/>
        <v>0</v>
      </c>
      <c r="E101" s="52"/>
    </row>
    <row r="102" spans="1:5" x14ac:dyDescent="0.2">
      <c r="A102" s="56">
        <v>5112</v>
      </c>
      <c r="B102" s="52" t="s">
        <v>330</v>
      </c>
      <c r="C102" s="53">
        <v>0</v>
      </c>
      <c r="D102" s="57">
        <f t="shared" si="0"/>
        <v>0</v>
      </c>
      <c r="E102" s="52"/>
    </row>
    <row r="103" spans="1:5" x14ac:dyDescent="0.2">
      <c r="A103" s="56">
        <v>5113</v>
      </c>
      <c r="B103" s="52" t="s">
        <v>331</v>
      </c>
      <c r="C103" s="53">
        <v>0</v>
      </c>
      <c r="D103" s="57">
        <f t="shared" si="0"/>
        <v>0</v>
      </c>
      <c r="E103" s="52"/>
    </row>
    <row r="104" spans="1:5" x14ac:dyDescent="0.2">
      <c r="A104" s="56">
        <v>5114</v>
      </c>
      <c r="B104" s="52" t="s">
        <v>332</v>
      </c>
      <c r="C104" s="53">
        <v>0</v>
      </c>
      <c r="D104" s="57">
        <f t="shared" si="0"/>
        <v>0</v>
      </c>
      <c r="E104" s="52"/>
    </row>
    <row r="105" spans="1:5" x14ac:dyDescent="0.2">
      <c r="A105" s="56">
        <v>5115</v>
      </c>
      <c r="B105" s="52" t="s">
        <v>333</v>
      </c>
      <c r="C105" s="53">
        <v>0</v>
      </c>
      <c r="D105" s="57">
        <f t="shared" si="0"/>
        <v>0</v>
      </c>
      <c r="E105" s="52"/>
    </row>
    <row r="106" spans="1:5" x14ac:dyDescent="0.2">
      <c r="A106" s="56">
        <v>5116</v>
      </c>
      <c r="B106" s="52" t="s">
        <v>334</v>
      </c>
      <c r="C106" s="53">
        <v>0</v>
      </c>
      <c r="D106" s="57">
        <f t="shared" si="0"/>
        <v>0</v>
      </c>
      <c r="E106" s="52"/>
    </row>
    <row r="107" spans="1:5" x14ac:dyDescent="0.2">
      <c r="A107" s="56">
        <v>5120</v>
      </c>
      <c r="B107" s="52" t="s">
        <v>335</v>
      </c>
      <c r="C107" s="53">
        <v>513069.02</v>
      </c>
      <c r="D107" s="57">
        <f t="shared" si="0"/>
        <v>3.7063633164758629E-2</v>
      </c>
      <c r="E107" s="52"/>
    </row>
    <row r="108" spans="1:5" x14ac:dyDescent="0.2">
      <c r="A108" s="56">
        <v>5121</v>
      </c>
      <c r="B108" s="52" t="s">
        <v>336</v>
      </c>
      <c r="C108" s="53">
        <v>138218.07999999999</v>
      </c>
      <c r="D108" s="57">
        <f t="shared" si="0"/>
        <v>9.9847467185940411E-3</v>
      </c>
      <c r="E108" s="52"/>
    </row>
    <row r="109" spans="1:5" x14ac:dyDescent="0.2">
      <c r="A109" s="56">
        <v>5122</v>
      </c>
      <c r="B109" s="52" t="s">
        <v>337</v>
      </c>
      <c r="C109" s="53">
        <v>3327.6</v>
      </c>
      <c r="D109" s="57">
        <f t="shared" si="0"/>
        <v>2.4038275731216592E-4</v>
      </c>
      <c r="E109" s="52"/>
    </row>
    <row r="110" spans="1:5" x14ac:dyDescent="0.2">
      <c r="A110" s="56">
        <v>5123</v>
      </c>
      <c r="B110" s="52" t="s">
        <v>338</v>
      </c>
      <c r="C110" s="53"/>
      <c r="D110" s="57">
        <f t="shared" si="0"/>
        <v>0</v>
      </c>
      <c r="E110" s="52"/>
    </row>
    <row r="111" spans="1:5" x14ac:dyDescent="0.2">
      <c r="A111" s="56">
        <v>5124</v>
      </c>
      <c r="B111" s="52" t="s">
        <v>339</v>
      </c>
      <c r="C111" s="53">
        <v>46063.23</v>
      </c>
      <c r="D111" s="57">
        <f t="shared" si="0"/>
        <v>3.3275652837193421E-3</v>
      </c>
      <c r="E111" s="52"/>
    </row>
    <row r="112" spans="1:5" x14ac:dyDescent="0.2">
      <c r="A112" s="56">
        <v>5125</v>
      </c>
      <c r="B112" s="52" t="s">
        <v>340</v>
      </c>
      <c r="C112" s="53">
        <v>2436</v>
      </c>
      <c r="D112" s="57">
        <f t="shared" si="0"/>
        <v>1.7597439500313626E-4</v>
      </c>
      <c r="E112" s="52"/>
    </row>
    <row r="113" spans="1:5" x14ac:dyDescent="0.2">
      <c r="A113" s="56">
        <v>5126</v>
      </c>
      <c r="B113" s="52" t="s">
        <v>341</v>
      </c>
      <c r="C113" s="53">
        <v>164215.6</v>
      </c>
      <c r="D113" s="57">
        <f t="shared" si="0"/>
        <v>1.1862783604300913E-2</v>
      </c>
      <c r="E113" s="52"/>
    </row>
    <row r="114" spans="1:5" x14ac:dyDescent="0.2">
      <c r="A114" s="56">
        <v>5127</v>
      </c>
      <c r="B114" s="52" t="s">
        <v>342</v>
      </c>
      <c r="C114" s="53">
        <v>17397.91</v>
      </c>
      <c r="D114" s="57">
        <f t="shared" si="0"/>
        <v>1.2568089846342423E-3</v>
      </c>
      <c r="E114" s="52"/>
    </row>
    <row r="115" spans="1:5" x14ac:dyDescent="0.2">
      <c r="A115" s="56">
        <v>5128</v>
      </c>
      <c r="B115" s="52" t="s">
        <v>343</v>
      </c>
      <c r="C115" s="53"/>
      <c r="D115" s="57">
        <f t="shared" si="0"/>
        <v>0</v>
      </c>
      <c r="E115" s="52"/>
    </row>
    <row r="116" spans="1:5" x14ac:dyDescent="0.2">
      <c r="A116" s="56">
        <v>5129</v>
      </c>
      <c r="B116" s="52" t="s">
        <v>344</v>
      </c>
      <c r="C116" s="53">
        <v>141410.6</v>
      </c>
      <c r="D116" s="57">
        <f t="shared" si="0"/>
        <v>1.0215371421194787E-2</v>
      </c>
      <c r="E116" s="52"/>
    </row>
    <row r="117" spans="1:5" x14ac:dyDescent="0.2">
      <c r="A117" s="56">
        <v>5130</v>
      </c>
      <c r="B117" s="52" t="s">
        <v>345</v>
      </c>
      <c r="C117" s="53">
        <v>1358298.36</v>
      </c>
      <c r="D117" s="57">
        <f t="shared" si="0"/>
        <v>9.8122221730193845E-2</v>
      </c>
      <c r="E117" s="52"/>
    </row>
    <row r="118" spans="1:5" x14ac:dyDescent="0.2">
      <c r="A118" s="56">
        <v>5131</v>
      </c>
      <c r="B118" s="52" t="s">
        <v>346</v>
      </c>
      <c r="C118" s="53">
        <v>386376.45</v>
      </c>
      <c r="D118" s="57">
        <f t="shared" si="0"/>
        <v>2.7911478666752681E-2</v>
      </c>
      <c r="E118" s="52"/>
    </row>
    <row r="119" spans="1:5" x14ac:dyDescent="0.2">
      <c r="A119" s="56">
        <v>5132</v>
      </c>
      <c r="B119" s="52" t="s">
        <v>347</v>
      </c>
      <c r="C119" s="53"/>
      <c r="D119" s="57">
        <f t="shared" si="0"/>
        <v>0</v>
      </c>
      <c r="E119" s="52"/>
    </row>
    <row r="120" spans="1:5" x14ac:dyDescent="0.2">
      <c r="A120" s="56">
        <v>5133</v>
      </c>
      <c r="B120" s="52" t="s">
        <v>348</v>
      </c>
      <c r="C120" s="53">
        <v>62097.58</v>
      </c>
      <c r="D120" s="57">
        <f t="shared" si="0"/>
        <v>4.4858719505988728E-3</v>
      </c>
      <c r="E120" s="52"/>
    </row>
    <row r="121" spans="1:5" x14ac:dyDescent="0.2">
      <c r="A121" s="56">
        <v>5134</v>
      </c>
      <c r="B121" s="52" t="s">
        <v>349</v>
      </c>
      <c r="C121" s="53">
        <v>214782.13</v>
      </c>
      <c r="D121" s="57">
        <f t="shared" si="0"/>
        <v>1.5515663129817309E-2</v>
      </c>
      <c r="E121" s="52"/>
    </row>
    <row r="122" spans="1:5" x14ac:dyDescent="0.2">
      <c r="A122" s="56">
        <v>5135</v>
      </c>
      <c r="B122" s="52" t="s">
        <v>350</v>
      </c>
      <c r="C122" s="53">
        <v>206968.62</v>
      </c>
      <c r="D122" s="57">
        <f t="shared" si="0"/>
        <v>1.4951222368281612E-2</v>
      </c>
      <c r="E122" s="52"/>
    </row>
    <row r="123" spans="1:5" x14ac:dyDescent="0.2">
      <c r="A123" s="56">
        <v>5136</v>
      </c>
      <c r="B123" s="52" t="s">
        <v>351</v>
      </c>
      <c r="C123" s="53">
        <v>467834.99</v>
      </c>
      <c r="D123" s="57">
        <f t="shared" si="0"/>
        <v>3.3795968524855627E-2</v>
      </c>
      <c r="E123" s="52"/>
    </row>
    <row r="124" spans="1:5" x14ac:dyDescent="0.2">
      <c r="A124" s="56">
        <v>5137</v>
      </c>
      <c r="B124" s="52" t="s">
        <v>352</v>
      </c>
      <c r="C124" s="53">
        <v>6678.21</v>
      </c>
      <c r="D124" s="57">
        <f t="shared" si="0"/>
        <v>4.8242773581851176E-4</v>
      </c>
      <c r="E124" s="52"/>
    </row>
    <row r="125" spans="1:5" x14ac:dyDescent="0.2">
      <c r="A125" s="56">
        <v>5138</v>
      </c>
      <c r="B125" s="52" t="s">
        <v>353</v>
      </c>
      <c r="C125" s="53">
        <v>9443.35</v>
      </c>
      <c r="D125" s="57">
        <f t="shared" si="0"/>
        <v>6.8217890108902585E-4</v>
      </c>
      <c r="E125" s="52"/>
    </row>
    <row r="126" spans="1:5" x14ac:dyDescent="0.2">
      <c r="A126" s="56">
        <v>5139</v>
      </c>
      <c r="B126" s="52" t="s">
        <v>354</v>
      </c>
      <c r="C126" s="53">
        <v>4117.03</v>
      </c>
      <c r="D126" s="57">
        <f t="shared" si="0"/>
        <v>2.9741045298019785E-4</v>
      </c>
      <c r="E126" s="52"/>
    </row>
    <row r="127" spans="1:5" x14ac:dyDescent="0.2">
      <c r="A127" s="56">
        <v>5200</v>
      </c>
      <c r="B127" s="52" t="s">
        <v>355</v>
      </c>
      <c r="C127" s="53">
        <v>11582506.300000001</v>
      </c>
      <c r="D127" s="57">
        <f t="shared" si="0"/>
        <v>0.83670958077278912</v>
      </c>
      <c r="E127" s="52"/>
    </row>
    <row r="128" spans="1:5" x14ac:dyDescent="0.2">
      <c r="A128" s="56">
        <v>5210</v>
      </c>
      <c r="B128" s="52" t="s">
        <v>356</v>
      </c>
      <c r="C128" s="53">
        <v>0</v>
      </c>
      <c r="D128" s="57">
        <f t="shared" si="0"/>
        <v>0</v>
      </c>
      <c r="E128" s="52"/>
    </row>
    <row r="129" spans="1:5" x14ac:dyDescent="0.2">
      <c r="A129" s="56">
        <v>5211</v>
      </c>
      <c r="B129" s="52" t="s">
        <v>357</v>
      </c>
      <c r="C129" s="53">
        <v>0</v>
      </c>
      <c r="D129" s="57">
        <f t="shared" si="0"/>
        <v>0</v>
      </c>
      <c r="E129" s="52"/>
    </row>
    <row r="130" spans="1:5" x14ac:dyDescent="0.2">
      <c r="A130" s="56">
        <v>5212</v>
      </c>
      <c r="B130" s="52" t="s">
        <v>358</v>
      </c>
      <c r="C130" s="53">
        <v>0</v>
      </c>
      <c r="D130" s="57">
        <f t="shared" si="0"/>
        <v>0</v>
      </c>
      <c r="E130" s="52"/>
    </row>
    <row r="131" spans="1:5" x14ac:dyDescent="0.2">
      <c r="A131" s="56">
        <v>5220</v>
      </c>
      <c r="B131" s="52" t="s">
        <v>359</v>
      </c>
      <c r="C131" s="53">
        <v>11534570.310000001</v>
      </c>
      <c r="D131" s="57">
        <f t="shared" si="0"/>
        <v>0.83324672903258945</v>
      </c>
      <c r="E131" s="52"/>
    </row>
    <row r="132" spans="1:5" x14ac:dyDescent="0.2">
      <c r="A132" s="56">
        <v>5221</v>
      </c>
      <c r="B132" s="52" t="s">
        <v>360</v>
      </c>
      <c r="C132" s="53">
        <v>0</v>
      </c>
      <c r="D132" s="57">
        <f t="shared" si="0"/>
        <v>0</v>
      </c>
      <c r="E132" s="52"/>
    </row>
    <row r="133" spans="1:5" x14ac:dyDescent="0.2">
      <c r="A133" s="56">
        <v>5222</v>
      </c>
      <c r="B133" s="52" t="s">
        <v>361</v>
      </c>
      <c r="C133" s="53">
        <v>11534570.310000001</v>
      </c>
      <c r="D133" s="57">
        <f t="shared" si="0"/>
        <v>0.83324672903258945</v>
      </c>
      <c r="E133" s="52"/>
    </row>
    <row r="134" spans="1:5" x14ac:dyDescent="0.2">
      <c r="A134" s="56">
        <v>5230</v>
      </c>
      <c r="B134" s="52" t="s">
        <v>301</v>
      </c>
      <c r="C134" s="53">
        <v>0</v>
      </c>
      <c r="D134" s="57">
        <f t="shared" si="0"/>
        <v>0</v>
      </c>
      <c r="E134" s="52"/>
    </row>
    <row r="135" spans="1:5" x14ac:dyDescent="0.2">
      <c r="A135" s="56">
        <v>5231</v>
      </c>
      <c r="B135" s="52" t="s">
        <v>362</v>
      </c>
      <c r="C135" s="53">
        <v>0</v>
      </c>
      <c r="D135" s="57">
        <f t="shared" si="0"/>
        <v>0</v>
      </c>
      <c r="E135" s="52"/>
    </row>
    <row r="136" spans="1:5" x14ac:dyDescent="0.2">
      <c r="A136" s="56">
        <v>5232</v>
      </c>
      <c r="B136" s="52" t="s">
        <v>363</v>
      </c>
      <c r="C136" s="53">
        <v>0</v>
      </c>
      <c r="D136" s="57">
        <f t="shared" si="0"/>
        <v>0</v>
      </c>
      <c r="E136" s="52"/>
    </row>
    <row r="137" spans="1:5" x14ac:dyDescent="0.2">
      <c r="A137" s="56">
        <v>5240</v>
      </c>
      <c r="B137" s="52" t="s">
        <v>364</v>
      </c>
      <c r="C137" s="53">
        <v>47935.99</v>
      </c>
      <c r="D137" s="57">
        <f t="shared" si="0"/>
        <v>3.462851740199667E-3</v>
      </c>
      <c r="E137" s="52"/>
    </row>
    <row r="138" spans="1:5" x14ac:dyDescent="0.2">
      <c r="A138" s="56">
        <v>5241</v>
      </c>
      <c r="B138" s="52" t="s">
        <v>365</v>
      </c>
      <c r="C138" s="53">
        <v>47935.99</v>
      </c>
      <c r="D138" s="57">
        <f t="shared" si="0"/>
        <v>3.462851740199667E-3</v>
      </c>
      <c r="E138" s="52"/>
    </row>
    <row r="139" spans="1:5" x14ac:dyDescent="0.2">
      <c r="A139" s="56">
        <v>5242</v>
      </c>
      <c r="B139" s="52" t="s">
        <v>366</v>
      </c>
      <c r="C139" s="53">
        <v>0</v>
      </c>
      <c r="D139" s="57">
        <f t="shared" si="0"/>
        <v>0</v>
      </c>
      <c r="E139" s="52"/>
    </row>
    <row r="140" spans="1:5" x14ac:dyDescent="0.2">
      <c r="A140" s="56">
        <v>5243</v>
      </c>
      <c r="B140" s="52" t="s">
        <v>367</v>
      </c>
      <c r="C140" s="53">
        <v>0</v>
      </c>
      <c r="D140" s="57">
        <f t="shared" si="0"/>
        <v>0</v>
      </c>
      <c r="E140" s="52"/>
    </row>
    <row r="141" spans="1:5" x14ac:dyDescent="0.2">
      <c r="A141" s="56">
        <v>5244</v>
      </c>
      <c r="B141" s="52" t="s">
        <v>368</v>
      </c>
      <c r="C141" s="53">
        <v>0</v>
      </c>
      <c r="D141" s="57">
        <f t="shared" si="0"/>
        <v>0</v>
      </c>
      <c r="E141" s="52"/>
    </row>
    <row r="142" spans="1:5" x14ac:dyDescent="0.2">
      <c r="A142" s="56">
        <v>5250</v>
      </c>
      <c r="B142" s="52" t="s">
        <v>302</v>
      </c>
      <c r="C142" s="53">
        <v>0</v>
      </c>
      <c r="D142" s="57">
        <f t="shared" si="0"/>
        <v>0</v>
      </c>
      <c r="E142" s="52"/>
    </row>
    <row r="143" spans="1:5" x14ac:dyDescent="0.2">
      <c r="A143" s="56">
        <v>5251</v>
      </c>
      <c r="B143" s="52" t="s">
        <v>369</v>
      </c>
      <c r="C143" s="53">
        <v>0</v>
      </c>
      <c r="D143" s="57">
        <f t="shared" si="0"/>
        <v>0</v>
      </c>
      <c r="E143" s="52"/>
    </row>
    <row r="144" spans="1:5" x14ac:dyDescent="0.2">
      <c r="A144" s="56">
        <v>5252</v>
      </c>
      <c r="B144" s="52" t="s">
        <v>370</v>
      </c>
      <c r="C144" s="53">
        <v>0</v>
      </c>
      <c r="D144" s="57">
        <f t="shared" si="0"/>
        <v>0</v>
      </c>
      <c r="E144" s="52"/>
    </row>
    <row r="145" spans="1:5" x14ac:dyDescent="0.2">
      <c r="A145" s="56">
        <v>5259</v>
      </c>
      <c r="B145" s="52" t="s">
        <v>371</v>
      </c>
      <c r="C145" s="53">
        <v>0</v>
      </c>
      <c r="D145" s="57">
        <f t="shared" si="0"/>
        <v>0</v>
      </c>
      <c r="E145" s="52"/>
    </row>
    <row r="146" spans="1:5" x14ac:dyDescent="0.2">
      <c r="A146" s="56">
        <v>5260</v>
      </c>
      <c r="B146" s="52" t="s">
        <v>372</v>
      </c>
      <c r="C146" s="53">
        <v>0</v>
      </c>
      <c r="D146" s="57">
        <f t="shared" si="0"/>
        <v>0</v>
      </c>
      <c r="E146" s="52"/>
    </row>
    <row r="147" spans="1:5" x14ac:dyDescent="0.2">
      <c r="A147" s="56">
        <v>5261</v>
      </c>
      <c r="B147" s="52" t="s">
        <v>373</v>
      </c>
      <c r="C147" s="53">
        <v>0</v>
      </c>
      <c r="D147" s="57">
        <f t="shared" si="0"/>
        <v>0</v>
      </c>
      <c r="E147" s="52"/>
    </row>
    <row r="148" spans="1:5" x14ac:dyDescent="0.2">
      <c r="A148" s="56">
        <v>5262</v>
      </c>
      <c r="B148" s="52" t="s">
        <v>374</v>
      </c>
      <c r="C148" s="53">
        <v>0</v>
      </c>
      <c r="D148" s="57">
        <f t="shared" si="0"/>
        <v>0</v>
      </c>
      <c r="E148" s="52"/>
    </row>
    <row r="149" spans="1:5" x14ac:dyDescent="0.2">
      <c r="A149" s="56">
        <v>5270</v>
      </c>
      <c r="B149" s="52" t="s">
        <v>375</v>
      </c>
      <c r="C149" s="53">
        <v>0</v>
      </c>
      <c r="D149" s="57">
        <f t="shared" si="0"/>
        <v>0</v>
      </c>
      <c r="E149" s="52"/>
    </row>
    <row r="150" spans="1:5" x14ac:dyDescent="0.2">
      <c r="A150" s="56">
        <v>5271</v>
      </c>
      <c r="B150" s="52" t="s">
        <v>376</v>
      </c>
      <c r="C150" s="53">
        <v>0</v>
      </c>
      <c r="D150" s="57">
        <f t="shared" si="0"/>
        <v>0</v>
      </c>
      <c r="E150" s="52"/>
    </row>
    <row r="151" spans="1:5" x14ac:dyDescent="0.2">
      <c r="A151" s="56">
        <v>5280</v>
      </c>
      <c r="B151" s="52" t="s">
        <v>377</v>
      </c>
      <c r="C151" s="53">
        <v>0</v>
      </c>
      <c r="D151" s="57">
        <f t="shared" si="0"/>
        <v>0</v>
      </c>
      <c r="E151" s="52"/>
    </row>
    <row r="152" spans="1:5" x14ac:dyDescent="0.2">
      <c r="A152" s="56">
        <v>5281</v>
      </c>
      <c r="B152" s="52" t="s">
        <v>378</v>
      </c>
      <c r="C152" s="53">
        <v>0</v>
      </c>
      <c r="D152" s="57">
        <f t="shared" si="0"/>
        <v>0</v>
      </c>
      <c r="E152" s="52"/>
    </row>
    <row r="153" spans="1:5" x14ac:dyDescent="0.2">
      <c r="A153" s="56">
        <v>5282</v>
      </c>
      <c r="B153" s="52" t="s">
        <v>379</v>
      </c>
      <c r="C153" s="53">
        <v>0</v>
      </c>
      <c r="D153" s="57">
        <f t="shared" si="0"/>
        <v>0</v>
      </c>
      <c r="E153" s="52"/>
    </row>
    <row r="154" spans="1:5" x14ac:dyDescent="0.2">
      <c r="A154" s="56">
        <v>5283</v>
      </c>
      <c r="B154" s="52" t="s">
        <v>380</v>
      </c>
      <c r="C154" s="53">
        <v>0</v>
      </c>
      <c r="D154" s="57">
        <f t="shared" si="0"/>
        <v>0</v>
      </c>
      <c r="E154" s="52"/>
    </row>
    <row r="155" spans="1:5" x14ac:dyDescent="0.2">
      <c r="A155" s="56">
        <v>5284</v>
      </c>
      <c r="B155" s="52" t="s">
        <v>381</v>
      </c>
      <c r="C155" s="53">
        <v>0</v>
      </c>
      <c r="D155" s="57">
        <f t="shared" si="0"/>
        <v>0</v>
      </c>
      <c r="E155" s="52"/>
    </row>
    <row r="156" spans="1:5" x14ac:dyDescent="0.2">
      <c r="A156" s="56">
        <v>5285</v>
      </c>
      <c r="B156" s="52" t="s">
        <v>382</v>
      </c>
      <c r="C156" s="53">
        <v>0</v>
      </c>
      <c r="D156" s="57">
        <f t="shared" si="0"/>
        <v>0</v>
      </c>
      <c r="E156" s="52"/>
    </row>
    <row r="157" spans="1:5" x14ac:dyDescent="0.2">
      <c r="A157" s="56">
        <v>5290</v>
      </c>
      <c r="B157" s="52" t="s">
        <v>383</v>
      </c>
      <c r="C157" s="53">
        <v>0</v>
      </c>
      <c r="D157" s="57">
        <f t="shared" si="0"/>
        <v>0</v>
      </c>
      <c r="E157" s="52"/>
    </row>
    <row r="158" spans="1:5" x14ac:dyDescent="0.2">
      <c r="A158" s="56">
        <v>5291</v>
      </c>
      <c r="B158" s="52" t="s">
        <v>384</v>
      </c>
      <c r="C158" s="53">
        <v>0</v>
      </c>
      <c r="D158" s="57">
        <f t="shared" si="0"/>
        <v>0</v>
      </c>
      <c r="E158" s="52"/>
    </row>
    <row r="159" spans="1:5" x14ac:dyDescent="0.2">
      <c r="A159" s="56">
        <v>5292</v>
      </c>
      <c r="B159" s="52" t="s">
        <v>385</v>
      </c>
      <c r="C159" s="53">
        <v>0</v>
      </c>
      <c r="D159" s="57">
        <f t="shared" si="0"/>
        <v>0</v>
      </c>
      <c r="E159" s="52"/>
    </row>
    <row r="160" spans="1:5" x14ac:dyDescent="0.2">
      <c r="A160" s="56">
        <v>5300</v>
      </c>
      <c r="B160" s="52" t="s">
        <v>386</v>
      </c>
      <c r="C160" s="53">
        <v>0</v>
      </c>
      <c r="D160" s="57">
        <f t="shared" si="0"/>
        <v>0</v>
      </c>
      <c r="E160" s="52"/>
    </row>
    <row r="161" spans="1:5" x14ac:dyDescent="0.2">
      <c r="A161" s="56">
        <v>5310</v>
      </c>
      <c r="B161" s="52" t="s">
        <v>294</v>
      </c>
      <c r="C161" s="53">
        <v>0</v>
      </c>
      <c r="D161" s="57">
        <f t="shared" si="0"/>
        <v>0</v>
      </c>
      <c r="E161" s="52"/>
    </row>
    <row r="162" spans="1:5" x14ac:dyDescent="0.2">
      <c r="A162" s="56">
        <v>5311</v>
      </c>
      <c r="B162" s="52" t="s">
        <v>387</v>
      </c>
      <c r="C162" s="53">
        <v>0</v>
      </c>
      <c r="D162" s="57">
        <f t="shared" si="0"/>
        <v>0</v>
      </c>
      <c r="E162" s="52"/>
    </row>
    <row r="163" spans="1:5" x14ac:dyDescent="0.2">
      <c r="A163" s="56">
        <v>5312</v>
      </c>
      <c r="B163" s="52" t="s">
        <v>388</v>
      </c>
      <c r="C163" s="53">
        <v>0</v>
      </c>
      <c r="D163" s="57">
        <f t="shared" si="0"/>
        <v>0</v>
      </c>
      <c r="E163" s="52"/>
    </row>
    <row r="164" spans="1:5" x14ac:dyDescent="0.2">
      <c r="A164" s="56">
        <v>5320</v>
      </c>
      <c r="B164" s="52" t="s">
        <v>295</v>
      </c>
      <c r="C164" s="53">
        <v>0</v>
      </c>
      <c r="D164" s="57">
        <f t="shared" ref="D164:D220" si="1">C164/$C$98</f>
        <v>0</v>
      </c>
      <c r="E164" s="52"/>
    </row>
    <row r="165" spans="1:5" x14ac:dyDescent="0.2">
      <c r="A165" s="56">
        <v>5321</v>
      </c>
      <c r="B165" s="52" t="s">
        <v>389</v>
      </c>
      <c r="C165" s="53">
        <v>0</v>
      </c>
      <c r="D165" s="57">
        <f t="shared" si="1"/>
        <v>0</v>
      </c>
      <c r="E165" s="52"/>
    </row>
    <row r="166" spans="1:5" x14ac:dyDescent="0.2">
      <c r="A166" s="56">
        <v>5322</v>
      </c>
      <c r="B166" s="52" t="s">
        <v>390</v>
      </c>
      <c r="C166" s="53">
        <v>0</v>
      </c>
      <c r="D166" s="57">
        <f t="shared" si="1"/>
        <v>0</v>
      </c>
      <c r="E166" s="52"/>
    </row>
    <row r="167" spans="1:5" x14ac:dyDescent="0.2">
      <c r="A167" s="56">
        <v>5330</v>
      </c>
      <c r="B167" s="52" t="s">
        <v>296</v>
      </c>
      <c r="C167" s="53">
        <v>0</v>
      </c>
      <c r="D167" s="57">
        <f t="shared" si="1"/>
        <v>0</v>
      </c>
      <c r="E167" s="52"/>
    </row>
    <row r="168" spans="1:5" x14ac:dyDescent="0.2">
      <c r="A168" s="56">
        <v>5331</v>
      </c>
      <c r="B168" s="52" t="s">
        <v>391</v>
      </c>
      <c r="C168" s="53">
        <v>0</v>
      </c>
      <c r="D168" s="57">
        <f t="shared" si="1"/>
        <v>0</v>
      </c>
      <c r="E168" s="52"/>
    </row>
    <row r="169" spans="1:5" x14ac:dyDescent="0.2">
      <c r="A169" s="56">
        <v>5332</v>
      </c>
      <c r="B169" s="52" t="s">
        <v>392</v>
      </c>
      <c r="C169" s="53">
        <v>0</v>
      </c>
      <c r="D169" s="57">
        <f t="shared" si="1"/>
        <v>0</v>
      </c>
      <c r="E169" s="52"/>
    </row>
    <row r="170" spans="1:5" x14ac:dyDescent="0.2">
      <c r="A170" s="56">
        <v>5400</v>
      </c>
      <c r="B170" s="52" t="s">
        <v>393</v>
      </c>
      <c r="C170" s="53">
        <v>0</v>
      </c>
      <c r="D170" s="57">
        <f t="shared" si="1"/>
        <v>0</v>
      </c>
      <c r="E170" s="52"/>
    </row>
    <row r="171" spans="1:5" x14ac:dyDescent="0.2">
      <c r="A171" s="56">
        <v>5410</v>
      </c>
      <c r="B171" s="52" t="s">
        <v>394</v>
      </c>
      <c r="C171" s="53">
        <v>0</v>
      </c>
      <c r="D171" s="57">
        <f t="shared" si="1"/>
        <v>0</v>
      </c>
      <c r="E171" s="52"/>
    </row>
    <row r="172" spans="1:5" x14ac:dyDescent="0.2">
      <c r="A172" s="56">
        <v>5411</v>
      </c>
      <c r="B172" s="52" t="s">
        <v>395</v>
      </c>
      <c r="C172" s="53">
        <v>0</v>
      </c>
      <c r="D172" s="57">
        <f t="shared" si="1"/>
        <v>0</v>
      </c>
      <c r="E172" s="52"/>
    </row>
    <row r="173" spans="1:5" x14ac:dyDescent="0.2">
      <c r="A173" s="56">
        <v>5412</v>
      </c>
      <c r="B173" s="52" t="s">
        <v>396</v>
      </c>
      <c r="C173" s="53">
        <v>0</v>
      </c>
      <c r="D173" s="57">
        <f t="shared" si="1"/>
        <v>0</v>
      </c>
      <c r="E173" s="52"/>
    </row>
    <row r="174" spans="1:5" x14ac:dyDescent="0.2">
      <c r="A174" s="56">
        <v>5420</v>
      </c>
      <c r="B174" s="52" t="s">
        <v>397</v>
      </c>
      <c r="C174" s="53">
        <v>0</v>
      </c>
      <c r="D174" s="57">
        <f t="shared" si="1"/>
        <v>0</v>
      </c>
      <c r="E174" s="52"/>
    </row>
    <row r="175" spans="1:5" x14ac:dyDescent="0.2">
      <c r="A175" s="56">
        <v>5421</v>
      </c>
      <c r="B175" s="52" t="s">
        <v>398</v>
      </c>
      <c r="C175" s="53">
        <v>0</v>
      </c>
      <c r="D175" s="57">
        <f t="shared" si="1"/>
        <v>0</v>
      </c>
      <c r="E175" s="52"/>
    </row>
    <row r="176" spans="1:5" x14ac:dyDescent="0.2">
      <c r="A176" s="56">
        <v>5422</v>
      </c>
      <c r="B176" s="52" t="s">
        <v>399</v>
      </c>
      <c r="C176" s="53">
        <v>0</v>
      </c>
      <c r="D176" s="57">
        <f t="shared" si="1"/>
        <v>0</v>
      </c>
      <c r="E176" s="52"/>
    </row>
    <row r="177" spans="1:5" x14ac:dyDescent="0.2">
      <c r="A177" s="56">
        <v>5430</v>
      </c>
      <c r="B177" s="52" t="s">
        <v>400</v>
      </c>
      <c r="C177" s="53">
        <v>0</v>
      </c>
      <c r="D177" s="57">
        <f t="shared" si="1"/>
        <v>0</v>
      </c>
      <c r="E177" s="52"/>
    </row>
    <row r="178" spans="1:5" x14ac:dyDescent="0.2">
      <c r="A178" s="56">
        <v>5431</v>
      </c>
      <c r="B178" s="52" t="s">
        <v>401</v>
      </c>
      <c r="C178" s="53">
        <v>0</v>
      </c>
      <c r="D178" s="57">
        <f t="shared" si="1"/>
        <v>0</v>
      </c>
      <c r="E178" s="52"/>
    </row>
    <row r="179" spans="1:5" x14ac:dyDescent="0.2">
      <c r="A179" s="56">
        <v>5432</v>
      </c>
      <c r="B179" s="52" t="s">
        <v>402</v>
      </c>
      <c r="C179" s="53">
        <v>0</v>
      </c>
      <c r="D179" s="57">
        <f t="shared" si="1"/>
        <v>0</v>
      </c>
      <c r="E179" s="52"/>
    </row>
    <row r="180" spans="1:5" x14ac:dyDescent="0.2">
      <c r="A180" s="56">
        <v>5440</v>
      </c>
      <c r="B180" s="52" t="s">
        <v>403</v>
      </c>
      <c r="C180" s="53">
        <v>0</v>
      </c>
      <c r="D180" s="57">
        <f t="shared" si="1"/>
        <v>0</v>
      </c>
      <c r="E180" s="52"/>
    </row>
    <row r="181" spans="1:5" x14ac:dyDescent="0.2">
      <c r="A181" s="56">
        <v>5441</v>
      </c>
      <c r="B181" s="52" t="s">
        <v>403</v>
      </c>
      <c r="C181" s="53">
        <v>0</v>
      </c>
      <c r="D181" s="57">
        <f t="shared" si="1"/>
        <v>0</v>
      </c>
      <c r="E181" s="52"/>
    </row>
    <row r="182" spans="1:5" x14ac:dyDescent="0.2">
      <c r="A182" s="56">
        <v>5450</v>
      </c>
      <c r="B182" s="52" t="s">
        <v>404</v>
      </c>
      <c r="C182" s="53">
        <v>0</v>
      </c>
      <c r="D182" s="57">
        <f t="shared" si="1"/>
        <v>0</v>
      </c>
      <c r="E182" s="52"/>
    </row>
    <row r="183" spans="1:5" x14ac:dyDescent="0.2">
      <c r="A183" s="56">
        <v>5451</v>
      </c>
      <c r="B183" s="52" t="s">
        <v>405</v>
      </c>
      <c r="C183" s="53">
        <v>0</v>
      </c>
      <c r="D183" s="57">
        <f t="shared" si="1"/>
        <v>0</v>
      </c>
      <c r="E183" s="52"/>
    </row>
    <row r="184" spans="1:5" x14ac:dyDescent="0.2">
      <c r="A184" s="56">
        <v>5452</v>
      </c>
      <c r="B184" s="52" t="s">
        <v>406</v>
      </c>
      <c r="C184" s="53">
        <v>0</v>
      </c>
      <c r="D184" s="57">
        <f t="shared" si="1"/>
        <v>0</v>
      </c>
      <c r="E184" s="52"/>
    </row>
    <row r="185" spans="1:5" x14ac:dyDescent="0.2">
      <c r="A185" s="56">
        <v>5500</v>
      </c>
      <c r="B185" s="52" t="s">
        <v>407</v>
      </c>
      <c r="C185" s="53">
        <f>+C186</f>
        <v>389049.32</v>
      </c>
      <c r="D185" s="57">
        <f t="shared" si="1"/>
        <v>2.8104564332258442E-2</v>
      </c>
      <c r="E185" s="52"/>
    </row>
    <row r="186" spans="1:5" x14ac:dyDescent="0.2">
      <c r="A186" s="56">
        <v>5510</v>
      </c>
      <c r="B186" s="52" t="s">
        <v>408</v>
      </c>
      <c r="C186" s="53">
        <f>+C191+C193</f>
        <v>389049.32</v>
      </c>
      <c r="D186" s="57">
        <f t="shared" si="1"/>
        <v>2.8104564332258442E-2</v>
      </c>
      <c r="E186" s="52"/>
    </row>
    <row r="187" spans="1:5" x14ac:dyDescent="0.2">
      <c r="A187" s="56">
        <v>5511</v>
      </c>
      <c r="B187" s="52" t="s">
        <v>409</v>
      </c>
      <c r="C187" s="53">
        <v>0</v>
      </c>
      <c r="D187" s="57">
        <f t="shared" si="1"/>
        <v>0</v>
      </c>
      <c r="E187" s="52"/>
    </row>
    <row r="188" spans="1:5" x14ac:dyDescent="0.2">
      <c r="A188" s="56">
        <v>5512</v>
      </c>
      <c r="B188" s="52" t="s">
        <v>410</v>
      </c>
      <c r="C188" s="53">
        <v>0</v>
      </c>
      <c r="D188" s="57">
        <f t="shared" si="1"/>
        <v>0</v>
      </c>
      <c r="E188" s="52"/>
    </row>
    <row r="189" spans="1:5" x14ac:dyDescent="0.2">
      <c r="A189" s="56">
        <v>5513</v>
      </c>
      <c r="B189" s="52" t="s">
        <v>411</v>
      </c>
      <c r="C189" s="53">
        <v>0</v>
      </c>
      <c r="D189" s="57">
        <f t="shared" si="1"/>
        <v>0</v>
      </c>
      <c r="E189" s="52"/>
    </row>
    <row r="190" spans="1:5" x14ac:dyDescent="0.2">
      <c r="A190" s="56">
        <v>5514</v>
      </c>
      <c r="B190" s="52" t="s">
        <v>412</v>
      </c>
      <c r="C190" s="53">
        <v>0</v>
      </c>
      <c r="D190" s="57">
        <f t="shared" si="1"/>
        <v>0</v>
      </c>
      <c r="E190" s="52"/>
    </row>
    <row r="191" spans="1:5" x14ac:dyDescent="0.2">
      <c r="A191" s="56">
        <v>5515</v>
      </c>
      <c r="B191" s="52" t="s">
        <v>413</v>
      </c>
      <c r="C191" s="53">
        <v>358885.28</v>
      </c>
      <c r="D191" s="57">
        <f>+C191/C98</f>
        <v>2.5925541881580937E-2</v>
      </c>
      <c r="E191" s="52"/>
    </row>
    <row r="192" spans="1:5" x14ac:dyDescent="0.2">
      <c r="A192" s="56">
        <v>5516</v>
      </c>
      <c r="B192" s="52" t="s">
        <v>414</v>
      </c>
      <c r="C192" s="53">
        <v>0</v>
      </c>
      <c r="D192" s="57">
        <f t="shared" si="1"/>
        <v>0</v>
      </c>
      <c r="E192" s="52"/>
    </row>
    <row r="193" spans="1:5" x14ac:dyDescent="0.2">
      <c r="A193" s="56">
        <v>5517</v>
      </c>
      <c r="B193" s="52" t="s">
        <v>415</v>
      </c>
      <c r="C193" s="53">
        <v>30164.04</v>
      </c>
      <c r="D193" s="57">
        <f>+C193/C98</f>
        <v>2.1790224506775049E-3</v>
      </c>
      <c r="E193" s="52"/>
    </row>
    <row r="194" spans="1:5" x14ac:dyDescent="0.2">
      <c r="A194" s="56">
        <v>5518</v>
      </c>
      <c r="B194" s="52" t="s">
        <v>416</v>
      </c>
      <c r="C194" s="53">
        <v>0</v>
      </c>
      <c r="D194" s="57">
        <f t="shared" si="1"/>
        <v>0</v>
      </c>
      <c r="E194" s="52"/>
    </row>
    <row r="195" spans="1:5" x14ac:dyDescent="0.2">
      <c r="A195" s="56">
        <v>5520</v>
      </c>
      <c r="B195" s="52" t="s">
        <v>417</v>
      </c>
      <c r="C195" s="53">
        <v>0</v>
      </c>
      <c r="D195" s="57">
        <f t="shared" si="1"/>
        <v>0</v>
      </c>
      <c r="E195" s="52"/>
    </row>
    <row r="196" spans="1:5" x14ac:dyDescent="0.2">
      <c r="A196" s="56">
        <v>5521</v>
      </c>
      <c r="B196" s="52" t="s">
        <v>418</v>
      </c>
      <c r="C196" s="53">
        <v>0</v>
      </c>
      <c r="D196" s="57">
        <f t="shared" si="1"/>
        <v>0</v>
      </c>
      <c r="E196" s="52"/>
    </row>
    <row r="197" spans="1:5" x14ac:dyDescent="0.2">
      <c r="A197" s="56">
        <v>5522</v>
      </c>
      <c r="B197" s="52" t="s">
        <v>419</v>
      </c>
      <c r="C197" s="53">
        <v>0</v>
      </c>
      <c r="D197" s="57">
        <f t="shared" si="1"/>
        <v>0</v>
      </c>
      <c r="E197" s="52"/>
    </row>
    <row r="198" spans="1:5" x14ac:dyDescent="0.2">
      <c r="A198" s="56">
        <v>5530</v>
      </c>
      <c r="B198" s="52" t="s">
        <v>420</v>
      </c>
      <c r="C198" s="53">
        <v>0</v>
      </c>
      <c r="D198" s="57">
        <f t="shared" si="1"/>
        <v>0</v>
      </c>
      <c r="E198" s="52"/>
    </row>
    <row r="199" spans="1:5" x14ac:dyDescent="0.2">
      <c r="A199" s="56">
        <v>5531</v>
      </c>
      <c r="B199" s="52" t="s">
        <v>421</v>
      </c>
      <c r="C199" s="53">
        <v>0</v>
      </c>
      <c r="D199" s="57">
        <f t="shared" si="1"/>
        <v>0</v>
      </c>
      <c r="E199" s="52"/>
    </row>
    <row r="200" spans="1:5" x14ac:dyDescent="0.2">
      <c r="A200" s="56">
        <v>5532</v>
      </c>
      <c r="B200" s="52" t="s">
        <v>422</v>
      </c>
      <c r="C200" s="53">
        <v>0</v>
      </c>
      <c r="D200" s="57">
        <f t="shared" si="1"/>
        <v>0</v>
      </c>
      <c r="E200" s="52"/>
    </row>
    <row r="201" spans="1:5" x14ac:dyDescent="0.2">
      <c r="A201" s="56">
        <v>5533</v>
      </c>
      <c r="B201" s="52" t="s">
        <v>423</v>
      </c>
      <c r="C201" s="53">
        <v>0</v>
      </c>
      <c r="D201" s="57">
        <f t="shared" si="1"/>
        <v>0</v>
      </c>
      <c r="E201" s="52"/>
    </row>
    <row r="202" spans="1:5" x14ac:dyDescent="0.2">
      <c r="A202" s="56">
        <v>5534</v>
      </c>
      <c r="B202" s="52" t="s">
        <v>424</v>
      </c>
      <c r="C202" s="53">
        <v>0</v>
      </c>
      <c r="D202" s="57">
        <f t="shared" si="1"/>
        <v>0</v>
      </c>
      <c r="E202" s="52"/>
    </row>
    <row r="203" spans="1:5" x14ac:dyDescent="0.2">
      <c r="A203" s="56">
        <v>5535</v>
      </c>
      <c r="B203" s="52" t="s">
        <v>425</v>
      </c>
      <c r="C203" s="53">
        <v>0</v>
      </c>
      <c r="D203" s="57">
        <f t="shared" si="1"/>
        <v>0</v>
      </c>
      <c r="E203" s="52"/>
    </row>
    <row r="204" spans="1:5" x14ac:dyDescent="0.2">
      <c r="A204" s="56">
        <v>5540</v>
      </c>
      <c r="B204" s="52" t="s">
        <v>426</v>
      </c>
      <c r="C204" s="53">
        <v>0</v>
      </c>
      <c r="D204" s="57">
        <f t="shared" si="1"/>
        <v>0</v>
      </c>
      <c r="E204" s="52"/>
    </row>
    <row r="205" spans="1:5" x14ac:dyDescent="0.2">
      <c r="A205" s="56">
        <v>5541</v>
      </c>
      <c r="B205" s="52" t="s">
        <v>426</v>
      </c>
      <c r="C205" s="53">
        <v>0</v>
      </c>
      <c r="D205" s="57">
        <f t="shared" si="1"/>
        <v>0</v>
      </c>
      <c r="E205" s="52"/>
    </row>
    <row r="206" spans="1:5" x14ac:dyDescent="0.2">
      <c r="A206" s="56">
        <v>5550</v>
      </c>
      <c r="B206" s="52" t="s">
        <v>427</v>
      </c>
      <c r="C206" s="53">
        <v>0</v>
      </c>
      <c r="D206" s="57">
        <f t="shared" si="1"/>
        <v>0</v>
      </c>
      <c r="E206" s="52"/>
    </row>
    <row r="207" spans="1:5" x14ac:dyDescent="0.2">
      <c r="A207" s="56">
        <v>5551</v>
      </c>
      <c r="B207" s="52" t="s">
        <v>427</v>
      </c>
      <c r="C207" s="53">
        <v>0</v>
      </c>
      <c r="D207" s="57">
        <f t="shared" si="1"/>
        <v>0</v>
      </c>
      <c r="E207" s="52"/>
    </row>
    <row r="208" spans="1:5" x14ac:dyDescent="0.2">
      <c r="A208" s="56">
        <v>5590</v>
      </c>
      <c r="B208" s="52" t="s">
        <v>428</v>
      </c>
      <c r="C208" s="53">
        <v>0</v>
      </c>
      <c r="D208" s="57">
        <f t="shared" si="1"/>
        <v>0</v>
      </c>
      <c r="E208" s="52"/>
    </row>
    <row r="209" spans="1:5" x14ac:dyDescent="0.2">
      <c r="A209" s="56">
        <v>5591</v>
      </c>
      <c r="B209" s="52" t="s">
        <v>429</v>
      </c>
      <c r="C209" s="53">
        <v>0</v>
      </c>
      <c r="D209" s="57">
        <f t="shared" si="1"/>
        <v>0</v>
      </c>
      <c r="E209" s="52"/>
    </row>
    <row r="210" spans="1:5" x14ac:dyDescent="0.2">
      <c r="A210" s="56">
        <v>5592</v>
      </c>
      <c r="B210" s="52" t="s">
        <v>430</v>
      </c>
      <c r="C210" s="53">
        <v>0</v>
      </c>
      <c r="D210" s="57">
        <f t="shared" si="1"/>
        <v>0</v>
      </c>
      <c r="E210" s="52"/>
    </row>
    <row r="211" spans="1:5" x14ac:dyDescent="0.2">
      <c r="A211" s="56">
        <v>5593</v>
      </c>
      <c r="B211" s="52" t="s">
        <v>431</v>
      </c>
      <c r="C211" s="53">
        <v>0</v>
      </c>
      <c r="D211" s="57">
        <f t="shared" si="1"/>
        <v>0</v>
      </c>
      <c r="E211" s="52"/>
    </row>
    <row r="212" spans="1:5" x14ac:dyDescent="0.2">
      <c r="A212" s="56">
        <v>5594</v>
      </c>
      <c r="B212" s="52" t="s">
        <v>432</v>
      </c>
      <c r="C212" s="53">
        <v>0</v>
      </c>
      <c r="D212" s="57">
        <f t="shared" si="1"/>
        <v>0</v>
      </c>
      <c r="E212" s="52"/>
    </row>
    <row r="213" spans="1:5" x14ac:dyDescent="0.2">
      <c r="A213" s="56">
        <v>5595</v>
      </c>
      <c r="B213" s="52" t="s">
        <v>433</v>
      </c>
      <c r="C213" s="53">
        <v>0</v>
      </c>
      <c r="D213" s="57">
        <f t="shared" si="1"/>
        <v>0</v>
      </c>
      <c r="E213" s="52"/>
    </row>
    <row r="214" spans="1:5" x14ac:dyDescent="0.2">
      <c r="A214" s="56">
        <v>5596</v>
      </c>
      <c r="B214" s="52" t="s">
        <v>321</v>
      </c>
      <c r="C214" s="53">
        <v>0</v>
      </c>
      <c r="D214" s="57">
        <f t="shared" si="1"/>
        <v>0</v>
      </c>
      <c r="E214" s="52"/>
    </row>
    <row r="215" spans="1:5" x14ac:dyDescent="0.2">
      <c r="A215" s="56">
        <v>5597</v>
      </c>
      <c r="B215" s="52" t="s">
        <v>434</v>
      </c>
      <c r="C215" s="53">
        <v>0</v>
      </c>
      <c r="D215" s="57">
        <f t="shared" si="1"/>
        <v>0</v>
      </c>
      <c r="E215" s="52"/>
    </row>
    <row r="216" spans="1:5" x14ac:dyDescent="0.2">
      <c r="A216" s="56">
        <v>5598</v>
      </c>
      <c r="B216" s="52" t="s">
        <v>435</v>
      </c>
      <c r="C216" s="53">
        <v>0</v>
      </c>
      <c r="D216" s="57">
        <f t="shared" si="1"/>
        <v>0</v>
      </c>
      <c r="E216" s="52"/>
    </row>
    <row r="217" spans="1:5" x14ac:dyDescent="0.2">
      <c r="A217" s="56">
        <v>5599</v>
      </c>
      <c r="B217" s="52" t="s">
        <v>436</v>
      </c>
      <c r="C217" s="53">
        <v>0</v>
      </c>
      <c r="D217" s="57">
        <f t="shared" si="1"/>
        <v>0</v>
      </c>
      <c r="E217" s="52"/>
    </row>
    <row r="218" spans="1:5" x14ac:dyDescent="0.2">
      <c r="A218" s="56">
        <v>5600</v>
      </c>
      <c r="B218" s="52" t="s">
        <v>437</v>
      </c>
      <c r="C218" s="53">
        <v>0</v>
      </c>
      <c r="D218" s="57">
        <f t="shared" si="1"/>
        <v>0</v>
      </c>
      <c r="E218" s="52"/>
    </row>
    <row r="219" spans="1:5" x14ac:dyDescent="0.2">
      <c r="A219" s="56">
        <v>5610</v>
      </c>
      <c r="B219" s="52" t="s">
        <v>438</v>
      </c>
      <c r="C219" s="53">
        <v>0</v>
      </c>
      <c r="D219" s="57">
        <f t="shared" si="1"/>
        <v>0</v>
      </c>
      <c r="E219" s="52"/>
    </row>
    <row r="220" spans="1:5" x14ac:dyDescent="0.2">
      <c r="A220" s="56">
        <v>5611</v>
      </c>
      <c r="B220" s="52" t="s">
        <v>439</v>
      </c>
      <c r="C220" s="53">
        <v>0</v>
      </c>
      <c r="D220" s="57">
        <f t="shared" si="1"/>
        <v>0</v>
      </c>
      <c r="E220" s="52"/>
    </row>
  </sheetData>
  <mergeCells count="5">
    <mergeCell ref="A1:C1"/>
    <mergeCell ref="A2:C2"/>
    <mergeCell ref="A3:C3"/>
    <mergeCell ref="D49:E49"/>
    <mergeCell ref="D76:E76"/>
  </mergeCells>
  <pageMargins left="0.7" right="0.7" top="0.75" bottom="0.75" header="0.3" footer="0.3"/>
  <pageSetup paperSize="9" scale="63" fitToHeight="0"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x14ac:dyDescent="0.2">
      <c r="A1" s="830" t="s">
        <v>1946</v>
      </c>
      <c r="B1" s="830"/>
      <c r="C1" s="830"/>
      <c r="D1" s="58" t="s">
        <v>98</v>
      </c>
      <c r="E1" s="59">
        <v>2020</v>
      </c>
    </row>
    <row r="2" spans="1:5" x14ac:dyDescent="0.2">
      <c r="A2" s="830" t="s">
        <v>442</v>
      </c>
      <c r="B2" s="830"/>
      <c r="C2" s="830"/>
      <c r="D2" s="58" t="s">
        <v>100</v>
      </c>
      <c r="E2" s="59" t="s">
        <v>441</v>
      </c>
    </row>
    <row r="3" spans="1:5" x14ac:dyDescent="0.2">
      <c r="A3" s="830" t="s">
        <v>1947</v>
      </c>
      <c r="B3" s="830"/>
      <c r="C3" s="830"/>
      <c r="D3" s="58" t="s">
        <v>102</v>
      </c>
      <c r="E3" s="59">
        <v>4</v>
      </c>
    </row>
    <row r="4" spans="1:5" x14ac:dyDescent="0.2">
      <c r="A4" s="61" t="s">
        <v>103</v>
      </c>
      <c r="B4" s="62"/>
      <c r="C4" s="62"/>
      <c r="D4" s="62"/>
      <c r="E4" s="62"/>
    </row>
    <row r="6" spans="1:5" x14ac:dyDescent="0.2">
      <c r="A6" s="62" t="s">
        <v>443</v>
      </c>
      <c r="B6" s="62"/>
      <c r="C6" s="62"/>
      <c r="D6" s="62"/>
      <c r="E6" s="62"/>
    </row>
    <row r="7" spans="1:5" x14ac:dyDescent="0.2">
      <c r="A7" s="63" t="s">
        <v>105</v>
      </c>
      <c r="B7" s="63" t="s">
        <v>106</v>
      </c>
      <c r="C7" s="63" t="s">
        <v>107</v>
      </c>
      <c r="D7" s="63" t="s">
        <v>108</v>
      </c>
      <c r="E7" s="63" t="s">
        <v>219</v>
      </c>
    </row>
    <row r="8" spans="1:5" x14ac:dyDescent="0.2">
      <c r="A8" s="64">
        <v>3110</v>
      </c>
      <c r="B8" s="60" t="s">
        <v>295</v>
      </c>
      <c r="C8" s="65">
        <v>0</v>
      </c>
    </row>
    <row r="9" spans="1:5" x14ac:dyDescent="0.2">
      <c r="A9" s="64">
        <v>3120</v>
      </c>
      <c r="B9" s="60" t="s">
        <v>444</v>
      </c>
      <c r="C9" s="65">
        <v>0</v>
      </c>
    </row>
    <row r="10" spans="1:5" x14ac:dyDescent="0.2">
      <c r="A10" s="64">
        <v>3130</v>
      </c>
      <c r="B10" s="60" t="s">
        <v>445</v>
      </c>
      <c r="C10" s="65">
        <v>0</v>
      </c>
    </row>
    <row r="12" spans="1:5" x14ac:dyDescent="0.2">
      <c r="A12" s="62" t="s">
        <v>446</v>
      </c>
      <c r="B12" s="62"/>
      <c r="C12" s="62"/>
      <c r="D12" s="62"/>
      <c r="E12" s="62"/>
    </row>
    <row r="13" spans="1:5" x14ac:dyDescent="0.2">
      <c r="A13" s="63" t="s">
        <v>105</v>
      </c>
      <c r="B13" s="63" t="s">
        <v>106</v>
      </c>
      <c r="C13" s="63" t="s">
        <v>107</v>
      </c>
      <c r="D13" s="63" t="s">
        <v>447</v>
      </c>
      <c r="E13" s="63"/>
    </row>
    <row r="14" spans="1:5" x14ac:dyDescent="0.2">
      <c r="A14" s="64">
        <v>3210</v>
      </c>
      <c r="B14" s="60" t="s">
        <v>448</v>
      </c>
      <c r="C14" s="65">
        <v>2549788.08</v>
      </c>
      <c r="D14" s="60" t="s">
        <v>1542</v>
      </c>
    </row>
    <row r="15" spans="1:5" x14ac:dyDescent="0.2">
      <c r="A15" s="64">
        <v>3220</v>
      </c>
      <c r="B15" s="60" t="s">
        <v>449</v>
      </c>
      <c r="C15" s="65">
        <v>110429004.16</v>
      </c>
      <c r="D15" s="60" t="s">
        <v>1542</v>
      </c>
    </row>
    <row r="16" spans="1:5" x14ac:dyDescent="0.2">
      <c r="A16" s="64">
        <v>3230</v>
      </c>
      <c r="B16" s="60" t="s">
        <v>450</v>
      </c>
      <c r="C16" s="65">
        <v>0</v>
      </c>
    </row>
    <row r="17" spans="1:3" x14ac:dyDescent="0.2">
      <c r="A17" s="64">
        <v>3231</v>
      </c>
      <c r="B17" s="60" t="s">
        <v>451</v>
      </c>
      <c r="C17" s="65">
        <v>0</v>
      </c>
    </row>
    <row r="18" spans="1:3" x14ac:dyDescent="0.2">
      <c r="A18" s="64">
        <v>3232</v>
      </c>
      <c r="B18" s="60" t="s">
        <v>452</v>
      </c>
      <c r="C18" s="65">
        <v>0</v>
      </c>
    </row>
    <row r="19" spans="1:3" x14ac:dyDescent="0.2">
      <c r="A19" s="64">
        <v>3233</v>
      </c>
      <c r="B19" s="60" t="s">
        <v>453</v>
      </c>
      <c r="C19" s="65">
        <v>0</v>
      </c>
    </row>
    <row r="20" spans="1:3" x14ac:dyDescent="0.2">
      <c r="A20" s="64">
        <v>3239</v>
      </c>
      <c r="B20" s="60" t="s">
        <v>454</v>
      </c>
      <c r="C20" s="65">
        <v>0</v>
      </c>
    </row>
    <row r="21" spans="1:3" x14ac:dyDescent="0.2">
      <c r="A21" s="64">
        <v>3240</v>
      </c>
      <c r="B21" s="60" t="s">
        <v>455</v>
      </c>
      <c r="C21" s="65">
        <v>0</v>
      </c>
    </row>
    <row r="22" spans="1:3" x14ac:dyDescent="0.2">
      <c r="A22" s="64">
        <v>3241</v>
      </c>
      <c r="B22" s="60" t="s">
        <v>456</v>
      </c>
      <c r="C22" s="65">
        <v>0</v>
      </c>
    </row>
    <row r="23" spans="1:3" x14ac:dyDescent="0.2">
      <c r="A23" s="64">
        <v>3242</v>
      </c>
      <c r="B23" s="60" t="s">
        <v>457</v>
      </c>
      <c r="C23" s="65">
        <v>0</v>
      </c>
    </row>
    <row r="24" spans="1:3" x14ac:dyDescent="0.2">
      <c r="A24" s="64">
        <v>3243</v>
      </c>
      <c r="B24" s="60" t="s">
        <v>458</v>
      </c>
      <c r="C24" s="65">
        <v>0</v>
      </c>
    </row>
    <row r="25" spans="1:3" x14ac:dyDescent="0.2">
      <c r="A25" s="64">
        <v>3250</v>
      </c>
      <c r="B25" s="60" t="s">
        <v>459</v>
      </c>
      <c r="C25" s="65">
        <v>0</v>
      </c>
    </row>
    <row r="26" spans="1:3" x14ac:dyDescent="0.2">
      <c r="A26" s="64">
        <v>3251</v>
      </c>
      <c r="B26" s="60" t="s">
        <v>460</v>
      </c>
      <c r="C26" s="65">
        <v>0</v>
      </c>
    </row>
    <row r="27" spans="1:3" x14ac:dyDescent="0.2">
      <c r="A27" s="64">
        <v>3252</v>
      </c>
      <c r="B27" s="60" t="s">
        <v>461</v>
      </c>
      <c r="C27" s="65">
        <v>0</v>
      </c>
    </row>
  </sheetData>
  <mergeCells count="3">
    <mergeCell ref="A1:C1"/>
    <mergeCell ref="A2:C2"/>
    <mergeCell ref="A3:C3"/>
  </mergeCells>
  <pageMargins left="0.7" right="0.7" top="0.75" bottom="0.75" header="0.3" footer="0.3"/>
  <pageSetup paperSize="9" fitToHeight="0" orientation="landscape"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16384" width="9.140625" style="60"/>
  </cols>
  <sheetData>
    <row r="1" spans="1:5" s="66" customFormat="1" ht="18.95" customHeight="1" x14ac:dyDescent="0.25">
      <c r="A1" s="830" t="s">
        <v>1946</v>
      </c>
      <c r="B1" s="830"/>
      <c r="C1" s="830"/>
      <c r="D1" s="58" t="s">
        <v>98</v>
      </c>
      <c r="E1" s="59">
        <v>2020</v>
      </c>
    </row>
    <row r="2" spans="1:5" s="66" customFormat="1" ht="18.95" customHeight="1" x14ac:dyDescent="0.25">
      <c r="A2" s="830" t="s">
        <v>462</v>
      </c>
      <c r="B2" s="830"/>
      <c r="C2" s="830"/>
      <c r="D2" s="58" t="s">
        <v>100</v>
      </c>
      <c r="E2" s="59" t="s">
        <v>441</v>
      </c>
    </row>
    <row r="3" spans="1:5" s="66" customFormat="1" ht="18.95" customHeight="1" x14ac:dyDescent="0.25">
      <c r="A3" s="830" t="s">
        <v>1947</v>
      </c>
      <c r="B3" s="830"/>
      <c r="C3" s="830"/>
      <c r="D3" s="58" t="s">
        <v>102</v>
      </c>
      <c r="E3" s="59">
        <v>4</v>
      </c>
    </row>
    <row r="4" spans="1:5" x14ac:dyDescent="0.2">
      <c r="A4" s="61" t="s">
        <v>103</v>
      </c>
      <c r="B4" s="62"/>
      <c r="C4" s="62"/>
      <c r="D4" s="62"/>
      <c r="E4" s="62"/>
    </row>
    <row r="6" spans="1:5" x14ac:dyDescent="0.2">
      <c r="A6" s="62" t="s">
        <v>463</v>
      </c>
      <c r="B6" s="805"/>
      <c r="C6" s="62"/>
      <c r="D6" s="62"/>
      <c r="E6" s="62"/>
    </row>
    <row r="7" spans="1:5" x14ac:dyDescent="0.2">
      <c r="A7" s="63" t="s">
        <v>105</v>
      </c>
      <c r="B7" s="63" t="s">
        <v>106</v>
      </c>
      <c r="C7" s="63" t="s">
        <v>464</v>
      </c>
      <c r="D7" s="63" t="s">
        <v>465</v>
      </c>
      <c r="E7" s="63"/>
    </row>
    <row r="8" spans="1:5" x14ac:dyDescent="0.2">
      <c r="A8" s="64">
        <v>1111</v>
      </c>
      <c r="B8" s="60" t="s">
        <v>466</v>
      </c>
      <c r="C8" s="65">
        <v>2500</v>
      </c>
      <c r="D8" s="65">
        <v>2500</v>
      </c>
    </row>
    <row r="9" spans="1:5" x14ac:dyDescent="0.2">
      <c r="A9" s="64">
        <v>1112</v>
      </c>
      <c r="B9" s="60" t="s">
        <v>467</v>
      </c>
      <c r="C9" s="65">
        <v>0</v>
      </c>
      <c r="D9" s="65">
        <v>0</v>
      </c>
    </row>
    <row r="10" spans="1:5" x14ac:dyDescent="0.2">
      <c r="A10" s="64">
        <v>1113</v>
      </c>
      <c r="B10" s="60" t="s">
        <v>468</v>
      </c>
      <c r="C10" s="65">
        <v>0</v>
      </c>
      <c r="D10" s="65">
        <v>0</v>
      </c>
    </row>
    <row r="11" spans="1:5" x14ac:dyDescent="0.2">
      <c r="A11" s="64">
        <v>1114</v>
      </c>
      <c r="B11" s="60" t="s">
        <v>109</v>
      </c>
      <c r="C11" s="65">
        <v>50167964.600000001</v>
      </c>
      <c r="D11" s="65">
        <v>58326018.240000002</v>
      </c>
    </row>
    <row r="12" spans="1:5" x14ac:dyDescent="0.2">
      <c r="A12" s="64">
        <v>1115</v>
      </c>
      <c r="B12" s="60" t="s">
        <v>110</v>
      </c>
      <c r="C12" s="65">
        <v>0</v>
      </c>
      <c r="D12" s="65">
        <v>0</v>
      </c>
    </row>
    <row r="13" spans="1:5" x14ac:dyDescent="0.2">
      <c r="A13" s="64">
        <v>1116</v>
      </c>
      <c r="B13" s="60" t="s">
        <v>469</v>
      </c>
      <c r="C13" s="65">
        <v>0</v>
      </c>
      <c r="D13" s="65">
        <v>0</v>
      </c>
    </row>
    <row r="14" spans="1:5" x14ac:dyDescent="0.2">
      <c r="A14" s="64">
        <v>1119</v>
      </c>
      <c r="B14" s="60" t="s">
        <v>470</v>
      </c>
      <c r="C14" s="65">
        <v>0</v>
      </c>
      <c r="D14" s="65">
        <v>0</v>
      </c>
    </row>
    <row r="15" spans="1:5" x14ac:dyDescent="0.2">
      <c r="A15" s="67">
        <v>1110</v>
      </c>
      <c r="B15" s="68" t="s">
        <v>471</v>
      </c>
      <c r="C15" s="65">
        <v>50170464.600000001</v>
      </c>
      <c r="D15" s="65">
        <v>58328518.240000002</v>
      </c>
    </row>
    <row r="18" spans="1:5" x14ac:dyDescent="0.2">
      <c r="A18" s="62" t="s">
        <v>472</v>
      </c>
      <c r="B18" s="62"/>
      <c r="C18" s="62"/>
      <c r="D18" s="62"/>
      <c r="E18" s="62"/>
    </row>
    <row r="19" spans="1:5" x14ac:dyDescent="0.2">
      <c r="A19" s="63" t="s">
        <v>105</v>
      </c>
      <c r="B19" s="63" t="s">
        <v>106</v>
      </c>
      <c r="C19" s="63" t="s">
        <v>107</v>
      </c>
      <c r="D19" s="63" t="s">
        <v>473</v>
      </c>
      <c r="E19" s="63" t="s">
        <v>474</v>
      </c>
    </row>
    <row r="20" spans="1:5" x14ac:dyDescent="0.2">
      <c r="A20" s="64">
        <v>1230</v>
      </c>
      <c r="B20" s="60" t="s">
        <v>158</v>
      </c>
      <c r="C20" s="65">
        <v>0</v>
      </c>
    </row>
    <row r="21" spans="1:5" x14ac:dyDescent="0.2">
      <c r="A21" s="64">
        <v>1231</v>
      </c>
      <c r="B21" s="60" t="s">
        <v>159</v>
      </c>
      <c r="C21" s="65">
        <v>0</v>
      </c>
    </row>
    <row r="22" spans="1:5" x14ac:dyDescent="0.2">
      <c r="A22" s="64">
        <v>1232</v>
      </c>
      <c r="B22" s="60" t="s">
        <v>160</v>
      </c>
      <c r="C22" s="65">
        <v>0</v>
      </c>
    </row>
    <row r="23" spans="1:5" x14ac:dyDescent="0.2">
      <c r="A23" s="64">
        <v>1233</v>
      </c>
      <c r="B23" s="60" t="s">
        <v>161</v>
      </c>
      <c r="C23" s="65">
        <v>0</v>
      </c>
    </row>
    <row r="24" spans="1:5" x14ac:dyDescent="0.2">
      <c r="A24" s="64">
        <v>1234</v>
      </c>
      <c r="B24" s="60" t="s">
        <v>162</v>
      </c>
      <c r="C24" s="65">
        <v>0</v>
      </c>
    </row>
    <row r="25" spans="1:5" x14ac:dyDescent="0.2">
      <c r="A25" s="64">
        <v>1235</v>
      </c>
      <c r="B25" s="60" t="s">
        <v>163</v>
      </c>
      <c r="C25" s="65">
        <v>0</v>
      </c>
    </row>
    <row r="26" spans="1:5" x14ac:dyDescent="0.2">
      <c r="A26" s="64">
        <v>1236</v>
      </c>
      <c r="B26" s="60" t="s">
        <v>164</v>
      </c>
      <c r="C26" s="65">
        <v>0</v>
      </c>
    </row>
    <row r="27" spans="1:5" x14ac:dyDescent="0.2">
      <c r="A27" s="64">
        <v>1239</v>
      </c>
      <c r="B27" s="60" t="s">
        <v>165</v>
      </c>
      <c r="C27" s="65">
        <v>0</v>
      </c>
    </row>
    <row r="28" spans="1:5" x14ac:dyDescent="0.2">
      <c r="A28" s="64">
        <v>1240</v>
      </c>
      <c r="B28" s="60" t="s">
        <v>166</v>
      </c>
      <c r="C28" s="65">
        <v>147320</v>
      </c>
      <c r="D28" s="60">
        <v>0</v>
      </c>
      <c r="E28" s="124">
        <v>61062.400000000001</v>
      </c>
    </row>
    <row r="29" spans="1:5" x14ac:dyDescent="0.2">
      <c r="A29" s="64">
        <v>1241</v>
      </c>
      <c r="B29" s="60" t="s">
        <v>167</v>
      </c>
      <c r="C29" s="65">
        <v>147320</v>
      </c>
      <c r="D29" s="60">
        <v>0</v>
      </c>
      <c r="E29" s="124">
        <v>61062.400000000001</v>
      </c>
    </row>
    <row r="30" spans="1:5" x14ac:dyDescent="0.2">
      <c r="A30" s="64">
        <v>1242</v>
      </c>
      <c r="B30" s="60" t="s">
        <v>168</v>
      </c>
      <c r="C30" s="65">
        <v>0</v>
      </c>
    </row>
    <row r="31" spans="1:5" x14ac:dyDescent="0.2">
      <c r="A31" s="64">
        <v>1243</v>
      </c>
      <c r="B31" s="60" t="s">
        <v>169</v>
      </c>
      <c r="C31" s="65">
        <v>0</v>
      </c>
    </row>
    <row r="32" spans="1:5" x14ac:dyDescent="0.2">
      <c r="A32" s="64">
        <v>1244</v>
      </c>
      <c r="B32" s="60" t="s">
        <v>170</v>
      </c>
      <c r="C32" s="65">
        <v>0</v>
      </c>
    </row>
    <row r="33" spans="1:4" x14ac:dyDescent="0.2">
      <c r="A33" s="64">
        <v>1245</v>
      </c>
      <c r="B33" s="60" t="s">
        <v>171</v>
      </c>
      <c r="C33" s="65">
        <v>0</v>
      </c>
    </row>
    <row r="34" spans="1:4" x14ac:dyDescent="0.2">
      <c r="A34" s="64">
        <v>1246</v>
      </c>
      <c r="B34" s="60" t="s">
        <v>172</v>
      </c>
      <c r="C34" s="65">
        <v>0</v>
      </c>
    </row>
    <row r="35" spans="1:4" x14ac:dyDescent="0.2">
      <c r="A35" s="64">
        <v>1247</v>
      </c>
      <c r="B35" s="60" t="s">
        <v>173</v>
      </c>
      <c r="C35" s="65">
        <v>0</v>
      </c>
    </row>
    <row r="36" spans="1:4" x14ac:dyDescent="0.2">
      <c r="A36" s="64">
        <v>1248</v>
      </c>
      <c r="B36" s="60" t="s">
        <v>174</v>
      </c>
      <c r="C36" s="65">
        <v>0</v>
      </c>
    </row>
    <row r="37" spans="1:4" x14ac:dyDescent="0.2">
      <c r="A37" s="64">
        <v>1250</v>
      </c>
      <c r="B37" s="60" t="s">
        <v>178</v>
      </c>
      <c r="C37" s="65">
        <v>0</v>
      </c>
    </row>
    <row r="38" spans="1:4" x14ac:dyDescent="0.2">
      <c r="A38" s="64">
        <v>1251</v>
      </c>
      <c r="B38" s="60" t="s">
        <v>179</v>
      </c>
      <c r="C38" s="65">
        <v>0</v>
      </c>
    </row>
    <row r="39" spans="1:4" x14ac:dyDescent="0.2">
      <c r="A39" s="64">
        <v>1252</v>
      </c>
      <c r="B39" s="60" t="s">
        <v>180</v>
      </c>
      <c r="C39" s="65">
        <v>0</v>
      </c>
    </row>
    <row r="40" spans="1:4" x14ac:dyDescent="0.2">
      <c r="A40" s="64">
        <v>1253</v>
      </c>
      <c r="B40" s="60" t="s">
        <v>181</v>
      </c>
      <c r="C40" s="65">
        <v>0</v>
      </c>
    </row>
    <row r="41" spans="1:4" x14ac:dyDescent="0.2">
      <c r="A41" s="64">
        <v>1254</v>
      </c>
      <c r="B41" s="60" t="s">
        <v>182</v>
      </c>
      <c r="C41" s="65">
        <v>0</v>
      </c>
    </row>
    <row r="42" spans="1:4" x14ac:dyDescent="0.2">
      <c r="A42" s="64">
        <v>1259</v>
      </c>
      <c r="B42" s="60" t="s">
        <v>183</v>
      </c>
      <c r="C42" s="65">
        <v>0</v>
      </c>
    </row>
    <row r="44" spans="1:4" x14ac:dyDescent="0.2">
      <c r="A44" s="62" t="s">
        <v>475</v>
      </c>
      <c r="B44" s="62"/>
      <c r="C44" s="62"/>
      <c r="D44" s="62"/>
    </row>
    <row r="45" spans="1:4" x14ac:dyDescent="0.2">
      <c r="A45" s="63" t="s">
        <v>105</v>
      </c>
      <c r="B45" s="63" t="s">
        <v>106</v>
      </c>
      <c r="C45" s="70" t="s">
        <v>476</v>
      </c>
      <c r="D45" s="70" t="s">
        <v>464</v>
      </c>
    </row>
    <row r="46" spans="1:4" x14ac:dyDescent="0.2">
      <c r="A46" s="67">
        <v>5500</v>
      </c>
      <c r="B46" s="68" t="s">
        <v>407</v>
      </c>
      <c r="C46" s="65">
        <v>332943.51</v>
      </c>
      <c r="D46" s="65">
        <v>389049.32</v>
      </c>
    </row>
    <row r="47" spans="1:4" x14ac:dyDescent="0.2">
      <c r="A47" s="64">
        <v>5510</v>
      </c>
      <c r="B47" s="60" t="s">
        <v>408</v>
      </c>
      <c r="C47" s="65">
        <v>332943.51</v>
      </c>
      <c r="D47" s="65">
        <v>389049.32</v>
      </c>
    </row>
    <row r="48" spans="1:4" x14ac:dyDescent="0.2">
      <c r="A48" s="64">
        <v>5511</v>
      </c>
      <c r="B48" s="60" t="s">
        <v>409</v>
      </c>
      <c r="C48" s="65">
        <v>0</v>
      </c>
      <c r="D48" s="65">
        <v>0</v>
      </c>
    </row>
    <row r="49" spans="1:4" x14ac:dyDescent="0.2">
      <c r="A49" s="64">
        <v>5512</v>
      </c>
      <c r="B49" s="60" t="s">
        <v>410</v>
      </c>
      <c r="C49" s="65">
        <v>0</v>
      </c>
      <c r="D49" s="65">
        <v>0</v>
      </c>
    </row>
    <row r="50" spans="1:4" x14ac:dyDescent="0.2">
      <c r="A50" s="64">
        <v>5513</v>
      </c>
      <c r="B50" s="60" t="s">
        <v>411</v>
      </c>
      <c r="C50" s="65">
        <v>0</v>
      </c>
      <c r="D50" s="65">
        <v>0</v>
      </c>
    </row>
    <row r="51" spans="1:4" x14ac:dyDescent="0.2">
      <c r="A51" s="64">
        <v>5514</v>
      </c>
      <c r="B51" s="60" t="s">
        <v>412</v>
      </c>
      <c r="C51" s="65">
        <v>0</v>
      </c>
      <c r="D51" s="65">
        <v>0</v>
      </c>
    </row>
    <row r="52" spans="1:4" x14ac:dyDescent="0.2">
      <c r="A52" s="64">
        <v>5515</v>
      </c>
      <c r="B52" s="60" t="s">
        <v>413</v>
      </c>
      <c r="C52" s="65">
        <v>257404.92</v>
      </c>
      <c r="D52" s="65">
        <v>358885.28</v>
      </c>
    </row>
    <row r="53" spans="1:4" x14ac:dyDescent="0.2">
      <c r="A53" s="64">
        <v>5516</v>
      </c>
      <c r="B53" s="60" t="s">
        <v>414</v>
      </c>
      <c r="C53" s="65">
        <v>0</v>
      </c>
      <c r="D53" s="65">
        <v>0</v>
      </c>
    </row>
    <row r="54" spans="1:4" x14ac:dyDescent="0.2">
      <c r="A54" s="64">
        <v>5517</v>
      </c>
      <c r="B54" s="60" t="s">
        <v>415</v>
      </c>
      <c r="C54" s="65">
        <v>75538.59</v>
      </c>
      <c r="D54" s="65">
        <v>30164.04</v>
      </c>
    </row>
    <row r="55" spans="1:4" x14ac:dyDescent="0.2">
      <c r="A55" s="64">
        <v>5518</v>
      </c>
      <c r="B55" s="60" t="s">
        <v>416</v>
      </c>
      <c r="C55" s="65">
        <v>0</v>
      </c>
      <c r="D55" s="65">
        <v>0</v>
      </c>
    </row>
    <row r="56" spans="1:4" x14ac:dyDescent="0.2">
      <c r="A56" s="64">
        <v>5520</v>
      </c>
      <c r="B56" s="60" t="s">
        <v>417</v>
      </c>
      <c r="C56" s="65">
        <v>0</v>
      </c>
      <c r="D56" s="65">
        <v>0</v>
      </c>
    </row>
    <row r="57" spans="1:4" x14ac:dyDescent="0.2">
      <c r="A57" s="64">
        <v>5521</v>
      </c>
      <c r="B57" s="60" t="s">
        <v>418</v>
      </c>
      <c r="C57" s="65">
        <v>0</v>
      </c>
      <c r="D57" s="65">
        <v>0</v>
      </c>
    </row>
    <row r="58" spans="1:4" x14ac:dyDescent="0.2">
      <c r="A58" s="64">
        <v>5522</v>
      </c>
      <c r="B58" s="60" t="s">
        <v>419</v>
      </c>
      <c r="C58" s="65">
        <v>0</v>
      </c>
      <c r="D58" s="65">
        <v>0</v>
      </c>
    </row>
    <row r="59" spans="1:4" x14ac:dyDescent="0.2">
      <c r="A59" s="64">
        <v>5530</v>
      </c>
      <c r="B59" s="60" t="s">
        <v>420</v>
      </c>
      <c r="C59" s="65">
        <v>0</v>
      </c>
      <c r="D59" s="65">
        <v>0</v>
      </c>
    </row>
    <row r="60" spans="1:4" x14ac:dyDescent="0.2">
      <c r="A60" s="64">
        <v>5531</v>
      </c>
      <c r="B60" s="60" t="s">
        <v>421</v>
      </c>
      <c r="C60" s="65">
        <v>0</v>
      </c>
      <c r="D60" s="65">
        <v>0</v>
      </c>
    </row>
    <row r="61" spans="1:4" x14ac:dyDescent="0.2">
      <c r="A61" s="64">
        <v>5532</v>
      </c>
      <c r="B61" s="60" t="s">
        <v>422</v>
      </c>
      <c r="C61" s="65">
        <v>0</v>
      </c>
      <c r="D61" s="65">
        <v>0</v>
      </c>
    </row>
    <row r="62" spans="1:4" x14ac:dyDescent="0.2">
      <c r="A62" s="64">
        <v>5533</v>
      </c>
      <c r="B62" s="60" t="s">
        <v>423</v>
      </c>
      <c r="C62" s="65">
        <v>0</v>
      </c>
      <c r="D62" s="65">
        <v>0</v>
      </c>
    </row>
    <row r="63" spans="1:4" x14ac:dyDescent="0.2">
      <c r="A63" s="64">
        <v>5534</v>
      </c>
      <c r="B63" s="60" t="s">
        <v>424</v>
      </c>
      <c r="C63" s="65">
        <v>0</v>
      </c>
      <c r="D63" s="65">
        <v>0</v>
      </c>
    </row>
    <row r="64" spans="1:4" x14ac:dyDescent="0.2">
      <c r="A64" s="64">
        <v>5535</v>
      </c>
      <c r="B64" s="60" t="s">
        <v>425</v>
      </c>
      <c r="C64" s="65">
        <v>0</v>
      </c>
      <c r="D64" s="65">
        <v>0</v>
      </c>
    </row>
    <row r="65" spans="1:4" x14ac:dyDescent="0.2">
      <c r="A65" s="64">
        <v>5540</v>
      </c>
      <c r="B65" s="60" t="s">
        <v>426</v>
      </c>
      <c r="C65" s="65">
        <v>0</v>
      </c>
      <c r="D65" s="65">
        <v>0</v>
      </c>
    </row>
    <row r="66" spans="1:4" x14ac:dyDescent="0.2">
      <c r="A66" s="64">
        <v>5541</v>
      </c>
      <c r="B66" s="60" t="s">
        <v>426</v>
      </c>
      <c r="C66" s="65">
        <v>0</v>
      </c>
      <c r="D66" s="65">
        <v>0</v>
      </c>
    </row>
    <row r="67" spans="1:4" x14ac:dyDescent="0.2">
      <c r="A67" s="64">
        <v>5550</v>
      </c>
      <c r="B67" s="60" t="s">
        <v>427</v>
      </c>
      <c r="C67" s="65">
        <v>0</v>
      </c>
      <c r="D67" s="65">
        <v>0</v>
      </c>
    </row>
    <row r="68" spans="1:4" x14ac:dyDescent="0.2">
      <c r="A68" s="64">
        <v>5551</v>
      </c>
      <c r="B68" s="60" t="s">
        <v>427</v>
      </c>
      <c r="C68" s="65">
        <v>0</v>
      </c>
      <c r="D68" s="65">
        <v>0</v>
      </c>
    </row>
    <row r="69" spans="1:4" x14ac:dyDescent="0.2">
      <c r="A69" s="64">
        <v>5590</v>
      </c>
      <c r="B69" s="60" t="s">
        <v>428</v>
      </c>
      <c r="C69" s="65">
        <v>0</v>
      </c>
      <c r="D69" s="65">
        <v>0</v>
      </c>
    </row>
    <row r="70" spans="1:4" x14ac:dyDescent="0.2">
      <c r="A70" s="64">
        <v>5591</v>
      </c>
      <c r="B70" s="60" t="s">
        <v>429</v>
      </c>
      <c r="C70" s="65">
        <v>0</v>
      </c>
      <c r="D70" s="65">
        <v>0</v>
      </c>
    </row>
    <row r="71" spans="1:4" x14ac:dyDescent="0.2">
      <c r="A71" s="64">
        <v>5592</v>
      </c>
      <c r="B71" s="60" t="s">
        <v>430</v>
      </c>
      <c r="C71" s="65">
        <v>0</v>
      </c>
      <c r="D71" s="65">
        <v>0</v>
      </c>
    </row>
    <row r="72" spans="1:4" x14ac:dyDescent="0.2">
      <c r="A72" s="64">
        <v>5593</v>
      </c>
      <c r="B72" s="60" t="s">
        <v>431</v>
      </c>
      <c r="C72" s="65">
        <v>0</v>
      </c>
      <c r="D72" s="65">
        <v>0</v>
      </c>
    </row>
    <row r="73" spans="1:4" x14ac:dyDescent="0.2">
      <c r="A73" s="64">
        <v>5594</v>
      </c>
      <c r="B73" s="60" t="s">
        <v>477</v>
      </c>
      <c r="C73" s="65">
        <v>0</v>
      </c>
      <c r="D73" s="65">
        <v>0</v>
      </c>
    </row>
    <row r="74" spans="1:4" x14ac:dyDescent="0.2">
      <c r="A74" s="64">
        <v>5595</v>
      </c>
      <c r="B74" s="60" t="s">
        <v>433</v>
      </c>
      <c r="C74" s="65">
        <v>0</v>
      </c>
      <c r="D74" s="65">
        <v>0</v>
      </c>
    </row>
    <row r="75" spans="1:4" x14ac:dyDescent="0.2">
      <c r="A75" s="64">
        <v>5596</v>
      </c>
      <c r="B75" s="60" t="s">
        <v>321</v>
      </c>
      <c r="C75" s="65">
        <v>0</v>
      </c>
      <c r="D75" s="65">
        <v>0</v>
      </c>
    </row>
    <row r="76" spans="1:4" x14ac:dyDescent="0.2">
      <c r="A76" s="64">
        <v>5597</v>
      </c>
      <c r="B76" s="60" t="s">
        <v>434</v>
      </c>
      <c r="C76" s="65">
        <v>0</v>
      </c>
      <c r="D76" s="65">
        <v>0</v>
      </c>
    </row>
    <row r="77" spans="1:4" x14ac:dyDescent="0.2">
      <c r="A77" s="64">
        <v>5599</v>
      </c>
      <c r="B77" s="60" t="s">
        <v>436</v>
      </c>
      <c r="C77" s="65">
        <v>0</v>
      </c>
      <c r="D77" s="65">
        <v>0</v>
      </c>
    </row>
    <row r="78" spans="1:4" x14ac:dyDescent="0.2">
      <c r="A78" s="67">
        <v>5600</v>
      </c>
      <c r="B78" s="68" t="s">
        <v>437</v>
      </c>
      <c r="C78" s="65">
        <v>0</v>
      </c>
      <c r="D78" s="65">
        <v>0</v>
      </c>
    </row>
    <row r="79" spans="1:4" x14ac:dyDescent="0.2">
      <c r="A79" s="64">
        <v>5610</v>
      </c>
      <c r="B79" s="60" t="s">
        <v>438</v>
      </c>
      <c r="C79" s="65">
        <v>0</v>
      </c>
      <c r="D79" s="65">
        <v>0</v>
      </c>
    </row>
    <row r="80" spans="1:4" x14ac:dyDescent="0.2">
      <c r="A80" s="64">
        <v>5611</v>
      </c>
      <c r="B80" s="60" t="s">
        <v>439</v>
      </c>
      <c r="C80" s="65">
        <v>0</v>
      </c>
      <c r="D80" s="65">
        <v>0</v>
      </c>
    </row>
  </sheetData>
  <mergeCells count="3">
    <mergeCell ref="A1:C1"/>
    <mergeCell ref="A2:C2"/>
    <mergeCell ref="A3:C3"/>
  </mergeCells>
  <dataValidations disablePrompts="1" count="3">
    <dataValidation allowBlank="1" showInputMessage="1" showErrorMessage="1" prompt="Importe del trimestre anterior." sqref="C45"/>
    <dataValidation allowBlank="1" showInputMessage="1" showErrorMessage="1" prompt="Saldo al 31 de diciembre del año anterior que se presenta" sqref="D7"/>
    <dataValidation allowBlank="1" showInputMessage="1" showErrorMessage="1" prompt="Importe final del periodo que corresponde la información financiera trimestral que se presenta." sqref="C7 C19 D45"/>
  </dataValidations>
  <pageMargins left="0.7" right="0.7" top="0.75" bottom="0.75" header="0.3" footer="0.3"/>
  <pageSetup paperSize="9" scale="70" fitToHeight="0"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Normal="100" zoomScaleSheetLayoutView="100" workbookViewId="0">
      <selection sqref="A1:C1"/>
    </sheetView>
  </sheetViews>
  <sheetFormatPr baseColWidth="10" defaultRowHeight="11.25" x14ac:dyDescent="0.2"/>
  <cols>
    <col min="1" max="1" width="3.28515625" style="75" customWidth="1"/>
    <col min="2" max="2" width="63.140625" style="75" customWidth="1"/>
    <col min="3" max="3" width="17.7109375" style="75" customWidth="1"/>
    <col min="4" max="16384" width="11.42578125" style="75"/>
  </cols>
  <sheetData>
    <row r="1" spans="1:3" s="71" customFormat="1" x14ac:dyDescent="0.25">
      <c r="A1" s="831" t="s">
        <v>1951</v>
      </c>
      <c r="B1" s="832"/>
      <c r="C1" s="833"/>
    </row>
    <row r="2" spans="1:3" s="71" customFormat="1" x14ac:dyDescent="0.25">
      <c r="A2" s="834" t="s">
        <v>478</v>
      </c>
      <c r="B2" s="835"/>
      <c r="C2" s="836"/>
    </row>
    <row r="3" spans="1:3" s="71" customFormat="1" x14ac:dyDescent="0.25">
      <c r="A3" s="834" t="s">
        <v>1952</v>
      </c>
      <c r="B3" s="835"/>
      <c r="C3" s="836"/>
    </row>
    <row r="4" spans="1:3" s="72" customFormat="1" x14ac:dyDescent="0.2">
      <c r="A4" s="837" t="s">
        <v>479</v>
      </c>
      <c r="B4" s="838"/>
      <c r="C4" s="839"/>
    </row>
    <row r="5" spans="1:3" x14ac:dyDescent="0.2">
      <c r="A5" s="73" t="s">
        <v>480</v>
      </c>
      <c r="B5" s="73"/>
      <c r="C5" s="74">
        <v>16392711.08</v>
      </c>
    </row>
    <row r="6" spans="1:3" x14ac:dyDescent="0.2">
      <c r="B6" s="76"/>
      <c r="C6" s="77"/>
    </row>
    <row r="7" spans="1:3" x14ac:dyDescent="0.2">
      <c r="A7" s="78" t="s">
        <v>481</v>
      </c>
      <c r="B7" s="78"/>
      <c r="C7" s="79">
        <f>SUM(C8:C13)</f>
        <v>0</v>
      </c>
    </row>
    <row r="8" spans="1:3" x14ac:dyDescent="0.2">
      <c r="A8" s="80" t="s">
        <v>482</v>
      </c>
      <c r="B8" s="81" t="s">
        <v>306</v>
      </c>
      <c r="C8" s="82">
        <v>0</v>
      </c>
    </row>
    <row r="9" spans="1:3" x14ac:dyDescent="0.2">
      <c r="A9" s="83" t="s">
        <v>483</v>
      </c>
      <c r="B9" s="84" t="s">
        <v>484</v>
      </c>
      <c r="C9" s="82">
        <v>0</v>
      </c>
    </row>
    <row r="10" spans="1:3" x14ac:dyDescent="0.2">
      <c r="A10" s="83" t="s">
        <v>485</v>
      </c>
      <c r="B10" s="84" t="s">
        <v>315</v>
      </c>
      <c r="C10" s="82">
        <v>0</v>
      </c>
    </row>
    <row r="11" spans="1:3" x14ac:dyDescent="0.2">
      <c r="A11" s="83" t="s">
        <v>486</v>
      </c>
      <c r="B11" s="84" t="s">
        <v>316</v>
      </c>
      <c r="C11" s="82">
        <v>0</v>
      </c>
    </row>
    <row r="12" spans="1:3" x14ac:dyDescent="0.2">
      <c r="A12" s="83" t="s">
        <v>487</v>
      </c>
      <c r="B12" s="84" t="s">
        <v>317</v>
      </c>
      <c r="C12" s="82">
        <v>0</v>
      </c>
    </row>
    <row r="13" spans="1:3" x14ac:dyDescent="0.2">
      <c r="A13" s="85" t="s">
        <v>488</v>
      </c>
      <c r="B13" s="86" t="s">
        <v>489</v>
      </c>
      <c r="C13" s="82">
        <v>0</v>
      </c>
    </row>
    <row r="14" spans="1:3" x14ac:dyDescent="0.2">
      <c r="B14" s="87"/>
      <c r="C14" s="88"/>
    </row>
    <row r="15" spans="1:3" x14ac:dyDescent="0.2">
      <c r="A15" s="78" t="s">
        <v>490</v>
      </c>
      <c r="B15" s="76"/>
      <c r="C15" s="79">
        <f>SUM(C16:C18)</f>
        <v>0</v>
      </c>
    </row>
    <row r="16" spans="1:3" x14ac:dyDescent="0.2">
      <c r="A16" s="89">
        <v>3.1</v>
      </c>
      <c r="B16" s="84" t="s">
        <v>491</v>
      </c>
      <c r="C16" s="82">
        <v>0</v>
      </c>
    </row>
    <row r="17" spans="1:3" x14ac:dyDescent="0.2">
      <c r="A17" s="90">
        <v>3.2</v>
      </c>
      <c r="B17" s="84" t="s">
        <v>492</v>
      </c>
      <c r="C17" s="82">
        <v>0</v>
      </c>
    </row>
    <row r="18" spans="1:3" x14ac:dyDescent="0.2">
      <c r="A18" s="90">
        <v>3.3</v>
      </c>
      <c r="B18" s="86" t="s">
        <v>493</v>
      </c>
      <c r="C18" s="91">
        <v>0</v>
      </c>
    </row>
    <row r="19" spans="1:3" x14ac:dyDescent="0.2">
      <c r="B19" s="92"/>
      <c r="C19" s="93"/>
    </row>
    <row r="20" spans="1:3" x14ac:dyDescent="0.2">
      <c r="A20" s="94" t="s">
        <v>494</v>
      </c>
      <c r="B20" s="94"/>
      <c r="C20" s="74">
        <f>C5+C7-C15</f>
        <v>16392711.08</v>
      </c>
    </row>
  </sheetData>
  <mergeCells count="4">
    <mergeCell ref="A1:C1"/>
    <mergeCell ref="A2:C2"/>
    <mergeCell ref="A3:C3"/>
    <mergeCell ref="A4:C4"/>
  </mergeCells>
  <pageMargins left="0.7" right="0.7" top="0.75" bottom="0.75" header="0.3" footer="0.3"/>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view="pageBreakPreview" zoomScaleNormal="100" zoomScaleSheetLayoutView="100" workbookViewId="0">
      <selection sqref="A1:C1"/>
    </sheetView>
  </sheetViews>
  <sheetFormatPr baseColWidth="10" defaultRowHeight="11.25" x14ac:dyDescent="0.2"/>
  <cols>
    <col min="1" max="1" width="3.7109375" style="75" customWidth="1"/>
    <col min="2" max="2" width="62.140625" style="75" customWidth="1"/>
    <col min="3" max="3" width="17.7109375" style="75" customWidth="1"/>
    <col min="4" max="16384" width="11.42578125" style="75"/>
  </cols>
  <sheetData>
    <row r="1" spans="1:3" s="95" customFormat="1" ht="18.95" customHeight="1" x14ac:dyDescent="0.25">
      <c r="A1" s="840" t="s">
        <v>1946</v>
      </c>
      <c r="B1" s="841"/>
      <c r="C1" s="842"/>
    </row>
    <row r="2" spans="1:3" s="95" customFormat="1" ht="18.95" customHeight="1" x14ac:dyDescent="0.25">
      <c r="A2" s="843" t="s">
        <v>495</v>
      </c>
      <c r="B2" s="844"/>
      <c r="C2" s="845"/>
    </row>
    <row r="3" spans="1:3" s="95" customFormat="1" ht="18.95" customHeight="1" x14ac:dyDescent="0.25">
      <c r="A3" s="843" t="s">
        <v>1953</v>
      </c>
      <c r="B3" s="844"/>
      <c r="C3" s="845"/>
    </row>
    <row r="4" spans="1:3" x14ac:dyDescent="0.2">
      <c r="A4" s="837" t="s">
        <v>479</v>
      </c>
      <c r="B4" s="838"/>
      <c r="C4" s="839"/>
    </row>
    <row r="5" spans="1:3" x14ac:dyDescent="0.2">
      <c r="A5" s="96" t="s">
        <v>496</v>
      </c>
      <c r="B5" s="73"/>
      <c r="C5" s="97">
        <v>13601193.68</v>
      </c>
    </row>
    <row r="6" spans="1:3" x14ac:dyDescent="0.2">
      <c r="A6" s="98"/>
      <c r="B6" s="76"/>
      <c r="C6" s="99"/>
    </row>
    <row r="7" spans="1:3" x14ac:dyDescent="0.2">
      <c r="A7" s="78" t="s">
        <v>497</v>
      </c>
      <c r="B7" s="100"/>
      <c r="C7" s="79">
        <v>147320</v>
      </c>
    </row>
    <row r="8" spans="1:3" x14ac:dyDescent="0.2">
      <c r="A8" s="101">
        <v>2.1</v>
      </c>
      <c r="B8" s="102" t="s">
        <v>338</v>
      </c>
      <c r="C8" s="103">
        <v>0</v>
      </c>
    </row>
    <row r="9" spans="1:3" x14ac:dyDescent="0.2">
      <c r="A9" s="101">
        <v>2.2000000000000002</v>
      </c>
      <c r="B9" s="102" t="s">
        <v>335</v>
      </c>
      <c r="C9" s="103">
        <v>0</v>
      </c>
    </row>
    <row r="10" spans="1:3" x14ac:dyDescent="0.2">
      <c r="A10" s="104">
        <v>2.2999999999999998</v>
      </c>
      <c r="B10" s="105" t="s">
        <v>167</v>
      </c>
      <c r="C10" s="103">
        <v>147320</v>
      </c>
    </row>
    <row r="11" spans="1:3" x14ac:dyDescent="0.2">
      <c r="A11" s="104">
        <v>2.4</v>
      </c>
      <c r="B11" s="105" t="s">
        <v>168</v>
      </c>
      <c r="C11" s="103">
        <v>0</v>
      </c>
    </row>
    <row r="12" spans="1:3" x14ac:dyDescent="0.2">
      <c r="A12" s="104">
        <v>2.5</v>
      </c>
      <c r="B12" s="105" t="s">
        <v>169</v>
      </c>
      <c r="C12" s="103">
        <v>0</v>
      </c>
    </row>
    <row r="13" spans="1:3" x14ac:dyDescent="0.2">
      <c r="A13" s="104">
        <v>2.6</v>
      </c>
      <c r="B13" s="105" t="s">
        <v>170</v>
      </c>
      <c r="C13" s="103">
        <v>0</v>
      </c>
    </row>
    <row r="14" spans="1:3" x14ac:dyDescent="0.2">
      <c r="A14" s="104">
        <v>2.7</v>
      </c>
      <c r="B14" s="105" t="s">
        <v>171</v>
      </c>
      <c r="C14" s="103">
        <v>0</v>
      </c>
    </row>
    <row r="15" spans="1:3" x14ac:dyDescent="0.2">
      <c r="A15" s="104">
        <v>2.8</v>
      </c>
      <c r="B15" s="105" t="s">
        <v>172</v>
      </c>
      <c r="C15" s="103">
        <v>0</v>
      </c>
    </row>
    <row r="16" spans="1:3" x14ac:dyDescent="0.2">
      <c r="A16" s="104">
        <v>2.9</v>
      </c>
      <c r="B16" s="105" t="s">
        <v>174</v>
      </c>
      <c r="C16" s="103">
        <v>0</v>
      </c>
    </row>
    <row r="17" spans="1:3" x14ac:dyDescent="0.2">
      <c r="A17" s="104" t="s">
        <v>498</v>
      </c>
      <c r="B17" s="105" t="s">
        <v>499</v>
      </c>
      <c r="C17" s="103">
        <v>0</v>
      </c>
    </row>
    <row r="18" spans="1:3" x14ac:dyDescent="0.2">
      <c r="A18" s="104" t="s">
        <v>500</v>
      </c>
      <c r="B18" s="105" t="s">
        <v>178</v>
      </c>
      <c r="C18" s="103">
        <v>0</v>
      </c>
    </row>
    <row r="19" spans="1:3" x14ac:dyDescent="0.2">
      <c r="A19" s="104" t="s">
        <v>501</v>
      </c>
      <c r="B19" s="105" t="s">
        <v>502</v>
      </c>
      <c r="C19" s="103">
        <v>0</v>
      </c>
    </row>
    <row r="20" spans="1:3" x14ac:dyDescent="0.2">
      <c r="A20" s="104" t="s">
        <v>503</v>
      </c>
      <c r="B20" s="105" t="s">
        <v>504</v>
      </c>
      <c r="C20" s="103">
        <v>0</v>
      </c>
    </row>
    <row r="21" spans="1:3" x14ac:dyDescent="0.2">
      <c r="A21" s="104" t="s">
        <v>505</v>
      </c>
      <c r="B21" s="105" t="s">
        <v>506</v>
      </c>
      <c r="C21" s="103">
        <v>0</v>
      </c>
    </row>
    <row r="22" spans="1:3" x14ac:dyDescent="0.2">
      <c r="A22" s="104" t="s">
        <v>507</v>
      </c>
      <c r="B22" s="105" t="s">
        <v>508</v>
      </c>
      <c r="C22" s="103">
        <v>0</v>
      </c>
    </row>
    <row r="23" spans="1:3" x14ac:dyDescent="0.2">
      <c r="A23" s="104" t="s">
        <v>509</v>
      </c>
      <c r="B23" s="105" t="s">
        <v>510</v>
      </c>
      <c r="C23" s="103">
        <v>0</v>
      </c>
    </row>
    <row r="24" spans="1:3" x14ac:dyDescent="0.2">
      <c r="A24" s="104" t="s">
        <v>511</v>
      </c>
      <c r="B24" s="105" t="s">
        <v>512</v>
      </c>
      <c r="C24" s="103">
        <v>0</v>
      </c>
    </row>
    <row r="25" spans="1:3" x14ac:dyDescent="0.2">
      <c r="A25" s="104" t="s">
        <v>513</v>
      </c>
      <c r="B25" s="105" t="s">
        <v>514</v>
      </c>
      <c r="C25" s="103">
        <v>0</v>
      </c>
    </row>
    <row r="26" spans="1:3" x14ac:dyDescent="0.2">
      <c r="A26" s="104" t="s">
        <v>515</v>
      </c>
      <c r="B26" s="105" t="s">
        <v>516</v>
      </c>
      <c r="C26" s="103">
        <v>0</v>
      </c>
    </row>
    <row r="27" spans="1:3" x14ac:dyDescent="0.2">
      <c r="A27" s="104" t="s">
        <v>517</v>
      </c>
      <c r="B27" s="105" t="s">
        <v>518</v>
      </c>
      <c r="C27" s="103">
        <v>0</v>
      </c>
    </row>
    <row r="28" spans="1:3" x14ac:dyDescent="0.2">
      <c r="A28" s="104" t="s">
        <v>519</v>
      </c>
      <c r="B28" s="102" t="s">
        <v>520</v>
      </c>
      <c r="C28" s="103">
        <v>0</v>
      </c>
    </row>
    <row r="29" spans="1:3" x14ac:dyDescent="0.2">
      <c r="A29" s="106"/>
      <c r="B29" s="107"/>
      <c r="C29" s="108"/>
    </row>
    <row r="30" spans="1:3" x14ac:dyDescent="0.2">
      <c r="A30" s="109" t="s">
        <v>521</v>
      </c>
      <c r="B30" s="110"/>
      <c r="C30" s="111">
        <v>389049.32</v>
      </c>
    </row>
    <row r="31" spans="1:3" x14ac:dyDescent="0.2">
      <c r="A31" s="104" t="s">
        <v>522</v>
      </c>
      <c r="B31" s="105" t="s">
        <v>408</v>
      </c>
      <c r="C31" s="103">
        <v>389049.32</v>
      </c>
    </row>
    <row r="32" spans="1:3" x14ac:dyDescent="0.2">
      <c r="A32" s="104" t="s">
        <v>523</v>
      </c>
      <c r="B32" s="105" t="s">
        <v>417</v>
      </c>
      <c r="C32" s="103">
        <v>0</v>
      </c>
    </row>
    <row r="33" spans="1:3" x14ac:dyDescent="0.2">
      <c r="A33" s="104" t="s">
        <v>524</v>
      </c>
      <c r="B33" s="105" t="s">
        <v>420</v>
      </c>
      <c r="C33" s="103">
        <v>0</v>
      </c>
    </row>
    <row r="34" spans="1:3" x14ac:dyDescent="0.2">
      <c r="A34" s="104" t="s">
        <v>525</v>
      </c>
      <c r="B34" s="105" t="s">
        <v>526</v>
      </c>
      <c r="C34" s="103">
        <v>0</v>
      </c>
    </row>
    <row r="35" spans="1:3" x14ac:dyDescent="0.2">
      <c r="A35" s="104" t="s">
        <v>527</v>
      </c>
      <c r="B35" s="105" t="s">
        <v>528</v>
      </c>
      <c r="C35" s="103">
        <v>0</v>
      </c>
    </row>
    <row r="36" spans="1:3" x14ac:dyDescent="0.2">
      <c r="A36" s="104" t="s">
        <v>529</v>
      </c>
      <c r="B36" s="105" t="s">
        <v>428</v>
      </c>
      <c r="C36" s="103">
        <v>0</v>
      </c>
    </row>
    <row r="37" spans="1:3" x14ac:dyDescent="0.2">
      <c r="A37" s="104" t="s">
        <v>530</v>
      </c>
      <c r="B37" s="102" t="s">
        <v>531</v>
      </c>
      <c r="C37" s="112">
        <v>0</v>
      </c>
    </row>
    <row r="38" spans="1:3" x14ac:dyDescent="0.2">
      <c r="A38" s="98"/>
      <c r="B38" s="113"/>
      <c r="C38" s="114"/>
    </row>
    <row r="39" spans="1:3" x14ac:dyDescent="0.2">
      <c r="A39" s="115" t="s">
        <v>532</v>
      </c>
      <c r="B39" s="73"/>
      <c r="C39" s="74">
        <v>13842923</v>
      </c>
    </row>
  </sheetData>
  <mergeCells count="4">
    <mergeCell ref="A1:C1"/>
    <mergeCell ref="A2:C2"/>
    <mergeCell ref="A3:C3"/>
    <mergeCell ref="A4:C4"/>
  </mergeCells>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60" customWidth="1"/>
    <col min="2" max="2" width="68.5703125" style="60" bestFit="1" customWidth="1"/>
    <col min="3" max="3" width="17.42578125" style="60" bestFit="1" customWidth="1"/>
    <col min="4" max="5" width="23.7109375" style="60" bestFit="1" customWidth="1"/>
    <col min="6" max="6" width="19.28515625" style="60" customWidth="1"/>
    <col min="7" max="7" width="20.5703125" style="60" customWidth="1"/>
    <col min="8" max="8" width="9.28515625" style="60" bestFit="1" customWidth="1"/>
    <col min="9" max="10" width="20.28515625" style="60" customWidth="1"/>
    <col min="11" max="16384" width="9.140625" style="60"/>
  </cols>
  <sheetData>
    <row r="1" spans="1:10" ht="18.95" customHeight="1" x14ac:dyDescent="0.2">
      <c r="A1" s="830" t="s">
        <v>1946</v>
      </c>
      <c r="B1" s="847"/>
      <c r="C1" s="847"/>
      <c r="D1" s="847"/>
      <c r="E1" s="847"/>
      <c r="F1" s="847"/>
      <c r="G1" s="58" t="s">
        <v>98</v>
      </c>
      <c r="H1" s="59">
        <v>2020</v>
      </c>
    </row>
    <row r="2" spans="1:10" ht="18.95" customHeight="1" x14ac:dyDescent="0.2">
      <c r="A2" s="830" t="s">
        <v>533</v>
      </c>
      <c r="B2" s="847"/>
      <c r="C2" s="847"/>
      <c r="D2" s="847"/>
      <c r="E2" s="847"/>
      <c r="F2" s="847"/>
      <c r="G2" s="58" t="s">
        <v>100</v>
      </c>
      <c r="H2" s="59" t="s">
        <v>441</v>
      </c>
    </row>
    <row r="3" spans="1:10" ht="18.95" customHeight="1" x14ac:dyDescent="0.2">
      <c r="A3" s="848" t="s">
        <v>1947</v>
      </c>
      <c r="B3" s="849"/>
      <c r="C3" s="849"/>
      <c r="D3" s="849"/>
      <c r="E3" s="849"/>
      <c r="F3" s="849"/>
      <c r="G3" s="58" t="s">
        <v>102</v>
      </c>
      <c r="H3" s="59">
        <v>4</v>
      </c>
    </row>
    <row r="4" spans="1:10" x14ac:dyDescent="0.2">
      <c r="A4" s="61" t="s">
        <v>103</v>
      </c>
      <c r="B4" s="62"/>
      <c r="C4" s="62"/>
      <c r="D4" s="62"/>
      <c r="E4" s="62"/>
      <c r="F4" s="62"/>
      <c r="G4" s="62"/>
      <c r="H4" s="62"/>
    </row>
    <row r="7" spans="1:10" x14ac:dyDescent="0.2">
      <c r="A7" s="63" t="s">
        <v>105</v>
      </c>
      <c r="B7" s="63" t="s">
        <v>534</v>
      </c>
      <c r="C7" s="63" t="s">
        <v>465</v>
      </c>
      <c r="D7" s="63" t="s">
        <v>535</v>
      </c>
      <c r="E7" s="63" t="s">
        <v>536</v>
      </c>
      <c r="F7" s="63" t="s">
        <v>464</v>
      </c>
      <c r="G7" s="63" t="s">
        <v>537</v>
      </c>
      <c r="H7" s="63" t="s">
        <v>538</v>
      </c>
      <c r="I7" s="63" t="s">
        <v>539</v>
      </c>
      <c r="J7" s="63" t="s">
        <v>540</v>
      </c>
    </row>
    <row r="8" spans="1:10" s="68" customFormat="1" x14ac:dyDescent="0.2">
      <c r="A8" s="67">
        <v>7000</v>
      </c>
      <c r="B8" s="68" t="s">
        <v>541</v>
      </c>
    </row>
    <row r="9" spans="1:10" x14ac:dyDescent="0.2">
      <c r="A9" s="60">
        <v>7110</v>
      </c>
      <c r="B9" s="60" t="s">
        <v>537</v>
      </c>
      <c r="C9" s="65">
        <v>0</v>
      </c>
      <c r="D9" s="65">
        <v>0</v>
      </c>
      <c r="E9" s="65">
        <v>0</v>
      </c>
      <c r="F9" s="65">
        <v>0</v>
      </c>
    </row>
    <row r="10" spans="1:10" x14ac:dyDescent="0.2">
      <c r="A10" s="60">
        <v>7120</v>
      </c>
      <c r="B10" s="60" t="s">
        <v>542</v>
      </c>
      <c r="C10" s="65">
        <v>0</v>
      </c>
      <c r="D10" s="65">
        <v>0</v>
      </c>
      <c r="E10" s="65">
        <v>0</v>
      </c>
      <c r="F10" s="65">
        <v>0</v>
      </c>
    </row>
    <row r="11" spans="1:10" x14ac:dyDescent="0.2">
      <c r="A11" s="60">
        <v>7130</v>
      </c>
      <c r="B11" s="60" t="s">
        <v>543</v>
      </c>
      <c r="C11" s="65">
        <v>0</v>
      </c>
      <c r="D11" s="65">
        <v>0</v>
      </c>
      <c r="E11" s="65">
        <v>0</v>
      </c>
      <c r="F11" s="65">
        <v>0</v>
      </c>
    </row>
    <row r="12" spans="1:10" x14ac:dyDescent="0.2">
      <c r="A12" s="60">
        <v>7140</v>
      </c>
      <c r="B12" s="60" t="s">
        <v>544</v>
      </c>
      <c r="C12" s="65">
        <v>0</v>
      </c>
      <c r="D12" s="65">
        <v>0</v>
      </c>
      <c r="E12" s="65">
        <v>0</v>
      </c>
      <c r="F12" s="65">
        <v>0</v>
      </c>
    </row>
    <row r="13" spans="1:10" x14ac:dyDescent="0.2">
      <c r="A13" s="60">
        <v>7150</v>
      </c>
      <c r="B13" s="60" t="s">
        <v>545</v>
      </c>
      <c r="C13" s="65">
        <v>0</v>
      </c>
      <c r="D13" s="65">
        <v>0</v>
      </c>
      <c r="E13" s="65">
        <v>0</v>
      </c>
      <c r="F13" s="65">
        <v>0</v>
      </c>
    </row>
    <row r="14" spans="1:10" x14ac:dyDescent="0.2">
      <c r="A14" s="60">
        <v>7160</v>
      </c>
      <c r="B14" s="60" t="s">
        <v>546</v>
      </c>
      <c r="C14" s="65">
        <v>0</v>
      </c>
      <c r="D14" s="65">
        <v>0</v>
      </c>
      <c r="E14" s="65">
        <v>0</v>
      </c>
      <c r="F14" s="65">
        <v>0</v>
      </c>
    </row>
    <row r="15" spans="1:10" x14ac:dyDescent="0.2">
      <c r="A15" s="60">
        <v>7210</v>
      </c>
      <c r="B15" s="60" t="s">
        <v>547</v>
      </c>
      <c r="C15" s="65">
        <v>0</v>
      </c>
      <c r="D15" s="65">
        <v>0</v>
      </c>
      <c r="E15" s="65">
        <v>0</v>
      </c>
      <c r="F15" s="65">
        <v>0</v>
      </c>
    </row>
    <row r="16" spans="1:10" x14ac:dyDescent="0.2">
      <c r="A16" s="60">
        <v>7220</v>
      </c>
      <c r="B16" s="60" t="s">
        <v>548</v>
      </c>
      <c r="C16" s="65">
        <v>0</v>
      </c>
      <c r="D16" s="65">
        <v>0</v>
      </c>
      <c r="E16" s="65">
        <v>0</v>
      </c>
      <c r="F16" s="65">
        <v>0</v>
      </c>
    </row>
    <row r="17" spans="1:6" x14ac:dyDescent="0.2">
      <c r="A17" s="60">
        <v>7230</v>
      </c>
      <c r="B17" s="60" t="s">
        <v>549</v>
      </c>
      <c r="C17" s="65">
        <v>0</v>
      </c>
      <c r="D17" s="65">
        <v>0</v>
      </c>
      <c r="E17" s="65">
        <v>0</v>
      </c>
      <c r="F17" s="65">
        <v>0</v>
      </c>
    </row>
    <row r="18" spans="1:6" x14ac:dyDescent="0.2">
      <c r="A18" s="60">
        <v>7240</v>
      </c>
      <c r="B18" s="60" t="s">
        <v>550</v>
      </c>
      <c r="C18" s="65">
        <v>0</v>
      </c>
      <c r="D18" s="65">
        <v>0</v>
      </c>
      <c r="E18" s="65">
        <v>0</v>
      </c>
      <c r="F18" s="65">
        <v>0</v>
      </c>
    </row>
    <row r="19" spans="1:6" x14ac:dyDescent="0.2">
      <c r="A19" s="60">
        <v>7250</v>
      </c>
      <c r="B19" s="60" t="s">
        <v>551</v>
      </c>
      <c r="C19" s="65">
        <v>0</v>
      </c>
      <c r="D19" s="65">
        <v>0</v>
      </c>
      <c r="E19" s="65">
        <v>0</v>
      </c>
      <c r="F19" s="65">
        <v>0</v>
      </c>
    </row>
    <row r="20" spans="1:6" x14ac:dyDescent="0.2">
      <c r="A20" s="60">
        <v>7260</v>
      </c>
      <c r="B20" s="60" t="s">
        <v>552</v>
      </c>
      <c r="C20" s="65">
        <v>0</v>
      </c>
      <c r="D20" s="65">
        <v>0</v>
      </c>
      <c r="E20" s="65">
        <v>0</v>
      </c>
      <c r="F20" s="65">
        <v>0</v>
      </c>
    </row>
    <row r="21" spans="1:6" x14ac:dyDescent="0.2">
      <c r="A21" s="60">
        <v>7310</v>
      </c>
      <c r="B21" s="60" t="s">
        <v>553</v>
      </c>
      <c r="C21" s="65">
        <v>0</v>
      </c>
      <c r="D21" s="65">
        <v>0</v>
      </c>
      <c r="E21" s="65">
        <v>0</v>
      </c>
      <c r="F21" s="65">
        <v>0</v>
      </c>
    </row>
    <row r="22" spans="1:6" x14ac:dyDescent="0.2">
      <c r="A22" s="60">
        <v>7320</v>
      </c>
      <c r="B22" s="60" t="s">
        <v>554</v>
      </c>
      <c r="C22" s="65">
        <v>0</v>
      </c>
      <c r="D22" s="65">
        <v>0</v>
      </c>
      <c r="E22" s="65">
        <v>0</v>
      </c>
      <c r="F22" s="65">
        <v>0</v>
      </c>
    </row>
    <row r="23" spans="1:6" x14ac:dyDescent="0.2">
      <c r="A23" s="60">
        <v>7330</v>
      </c>
      <c r="B23" s="60" t="s">
        <v>555</v>
      </c>
      <c r="C23" s="65">
        <v>0</v>
      </c>
      <c r="D23" s="65">
        <v>0</v>
      </c>
      <c r="E23" s="65">
        <v>0</v>
      </c>
      <c r="F23" s="65">
        <v>0</v>
      </c>
    </row>
    <row r="24" spans="1:6" x14ac:dyDescent="0.2">
      <c r="A24" s="60">
        <v>7340</v>
      </c>
      <c r="B24" s="60" t="s">
        <v>556</v>
      </c>
      <c r="C24" s="65">
        <v>0</v>
      </c>
      <c r="D24" s="65">
        <v>0</v>
      </c>
      <c r="E24" s="65">
        <v>0</v>
      </c>
      <c r="F24" s="65">
        <v>0</v>
      </c>
    </row>
    <row r="25" spans="1:6" x14ac:dyDescent="0.2">
      <c r="A25" s="60">
        <v>7350</v>
      </c>
      <c r="B25" s="60" t="s">
        <v>557</v>
      </c>
      <c r="C25" s="65">
        <v>0</v>
      </c>
      <c r="D25" s="65">
        <v>0</v>
      </c>
      <c r="E25" s="65">
        <v>0</v>
      </c>
      <c r="F25" s="65">
        <v>0</v>
      </c>
    </row>
    <row r="26" spans="1:6" x14ac:dyDescent="0.2">
      <c r="A26" s="60">
        <v>7360</v>
      </c>
      <c r="B26" s="60" t="s">
        <v>558</v>
      </c>
      <c r="C26" s="65">
        <v>0</v>
      </c>
      <c r="D26" s="65">
        <v>0</v>
      </c>
      <c r="E26" s="65">
        <v>0</v>
      </c>
      <c r="F26" s="65">
        <v>0</v>
      </c>
    </row>
    <row r="27" spans="1:6" x14ac:dyDescent="0.2">
      <c r="A27" s="60">
        <v>7410</v>
      </c>
      <c r="B27" s="60" t="s">
        <v>559</v>
      </c>
      <c r="C27" s="65">
        <v>0</v>
      </c>
      <c r="D27" s="65">
        <v>0</v>
      </c>
      <c r="E27" s="65">
        <v>0</v>
      </c>
      <c r="F27" s="65">
        <v>0</v>
      </c>
    </row>
    <row r="28" spans="1:6" x14ac:dyDescent="0.2">
      <c r="A28" s="60">
        <v>7420</v>
      </c>
      <c r="B28" s="60" t="s">
        <v>560</v>
      </c>
      <c r="C28" s="65">
        <v>0</v>
      </c>
      <c r="D28" s="65">
        <v>0</v>
      </c>
      <c r="E28" s="65">
        <v>0</v>
      </c>
      <c r="F28" s="65">
        <v>0</v>
      </c>
    </row>
    <row r="29" spans="1:6" x14ac:dyDescent="0.2">
      <c r="A29" s="60">
        <v>7510</v>
      </c>
      <c r="B29" s="60" t="s">
        <v>561</v>
      </c>
      <c r="C29" s="65">
        <v>0</v>
      </c>
      <c r="D29" s="65">
        <v>0</v>
      </c>
      <c r="E29" s="65">
        <v>0</v>
      </c>
      <c r="F29" s="65">
        <v>0</v>
      </c>
    </row>
    <row r="30" spans="1:6" x14ac:dyDescent="0.2">
      <c r="A30" s="60">
        <v>7520</v>
      </c>
      <c r="B30" s="60" t="s">
        <v>562</v>
      </c>
      <c r="C30" s="65">
        <v>0</v>
      </c>
      <c r="D30" s="65">
        <v>0</v>
      </c>
      <c r="E30" s="65">
        <v>0</v>
      </c>
      <c r="F30" s="65">
        <v>0</v>
      </c>
    </row>
    <row r="31" spans="1:6" x14ac:dyDescent="0.2">
      <c r="A31" s="60">
        <v>7610</v>
      </c>
      <c r="B31" s="60" t="s">
        <v>563</v>
      </c>
      <c r="C31" s="65">
        <v>0</v>
      </c>
      <c r="D31" s="65">
        <v>0</v>
      </c>
      <c r="E31" s="65">
        <v>0</v>
      </c>
      <c r="F31" s="65">
        <v>0</v>
      </c>
    </row>
    <row r="32" spans="1:6" x14ac:dyDescent="0.2">
      <c r="A32" s="60">
        <v>7620</v>
      </c>
      <c r="B32" s="60" t="s">
        <v>564</v>
      </c>
      <c r="C32" s="65">
        <v>0</v>
      </c>
      <c r="D32" s="65">
        <v>0</v>
      </c>
      <c r="E32" s="65">
        <v>0</v>
      </c>
      <c r="F32" s="65">
        <v>0</v>
      </c>
    </row>
    <row r="33" spans="1:6" x14ac:dyDescent="0.2">
      <c r="A33" s="60">
        <v>7630</v>
      </c>
      <c r="B33" s="60" t="s">
        <v>565</v>
      </c>
      <c r="C33" s="65">
        <v>0</v>
      </c>
      <c r="D33" s="65">
        <v>0</v>
      </c>
      <c r="E33" s="65">
        <v>0</v>
      </c>
      <c r="F33" s="65">
        <v>0</v>
      </c>
    </row>
    <row r="34" spans="1:6" x14ac:dyDescent="0.2">
      <c r="A34" s="60">
        <v>7640</v>
      </c>
      <c r="B34" s="60" t="s">
        <v>566</v>
      </c>
      <c r="C34" s="65">
        <v>0</v>
      </c>
      <c r="D34" s="65">
        <v>0</v>
      </c>
      <c r="E34" s="65">
        <v>0</v>
      </c>
      <c r="F34" s="65">
        <v>0</v>
      </c>
    </row>
    <row r="35" spans="1:6" s="68" customFormat="1" x14ac:dyDescent="0.2">
      <c r="A35" s="67">
        <v>8000</v>
      </c>
      <c r="B35" s="68" t="s">
        <v>567</v>
      </c>
    </row>
    <row r="36" spans="1:6" x14ac:dyDescent="0.2">
      <c r="A36" s="60">
        <v>8110</v>
      </c>
      <c r="B36" s="60" t="s">
        <v>568</v>
      </c>
      <c r="C36" s="65">
        <v>0</v>
      </c>
      <c r="D36" s="65">
        <v>18936526.07</v>
      </c>
      <c r="E36" s="65">
        <v>0</v>
      </c>
      <c r="F36" s="65">
        <v>18936526.07</v>
      </c>
    </row>
    <row r="37" spans="1:6" x14ac:dyDescent="0.2">
      <c r="A37" s="60">
        <v>8120</v>
      </c>
      <c r="B37" s="60" t="s">
        <v>569</v>
      </c>
      <c r="C37" s="65">
        <v>0</v>
      </c>
      <c r="D37" s="65">
        <v>18148021.68</v>
      </c>
      <c r="E37" s="65">
        <v>18936526.07</v>
      </c>
      <c r="F37" s="65">
        <v>-788504.39</v>
      </c>
    </row>
    <row r="38" spans="1:6" x14ac:dyDescent="0.2">
      <c r="A38" s="60">
        <v>8130</v>
      </c>
      <c r="B38" s="60" t="s">
        <v>570</v>
      </c>
      <c r="C38" s="65">
        <v>0</v>
      </c>
      <c r="D38" s="65">
        <v>0</v>
      </c>
      <c r="E38" s="65">
        <v>1755310.6</v>
      </c>
      <c r="F38" s="65">
        <v>-1755310.6</v>
      </c>
    </row>
    <row r="39" spans="1:6" x14ac:dyDescent="0.2">
      <c r="A39" s="60">
        <v>8140</v>
      </c>
      <c r="B39" s="60" t="s">
        <v>571</v>
      </c>
      <c r="C39" s="65">
        <v>0</v>
      </c>
      <c r="D39" s="65">
        <v>16392711.08</v>
      </c>
      <c r="E39" s="65">
        <v>16392711.08</v>
      </c>
      <c r="F39" s="65">
        <v>0</v>
      </c>
    </row>
    <row r="40" spans="1:6" x14ac:dyDescent="0.2">
      <c r="A40" s="60">
        <v>8150</v>
      </c>
      <c r="B40" s="60" t="s">
        <v>572</v>
      </c>
      <c r="C40" s="65">
        <v>0</v>
      </c>
      <c r="D40" s="65">
        <v>0</v>
      </c>
      <c r="E40" s="65">
        <v>16392711.08</v>
      </c>
      <c r="F40" s="65">
        <v>-16392711.08</v>
      </c>
    </row>
    <row r="41" spans="1:6" x14ac:dyDescent="0.2">
      <c r="A41" s="60">
        <v>8210</v>
      </c>
      <c r="B41" s="60" t="s">
        <v>573</v>
      </c>
      <c r="C41" s="65">
        <v>0</v>
      </c>
      <c r="D41" s="65">
        <v>0</v>
      </c>
      <c r="E41" s="65">
        <v>18936526.07</v>
      </c>
      <c r="F41" s="65">
        <v>18936526.07</v>
      </c>
    </row>
    <row r="42" spans="1:6" x14ac:dyDescent="0.2">
      <c r="A42" s="60">
        <v>8220</v>
      </c>
      <c r="B42" s="60" t="s">
        <v>574</v>
      </c>
      <c r="C42" s="65">
        <v>0</v>
      </c>
      <c r="D42" s="65">
        <v>61228693.640000001</v>
      </c>
      <c r="E42" s="65">
        <v>57648671.850000001</v>
      </c>
      <c r="F42" s="65">
        <v>3580021.79</v>
      </c>
    </row>
    <row r="43" spans="1:6" x14ac:dyDescent="0.2">
      <c r="A43" s="60">
        <v>8230</v>
      </c>
      <c r="B43" s="60" t="s">
        <v>575</v>
      </c>
      <c r="C43" s="65">
        <v>0</v>
      </c>
      <c r="D43" s="65">
        <v>44047478.170000002</v>
      </c>
      <c r="E43" s="65">
        <v>42292167.57</v>
      </c>
      <c r="F43" s="65">
        <v>1755310.6</v>
      </c>
    </row>
    <row r="44" spans="1:6" x14ac:dyDescent="0.2">
      <c r="A44" s="60">
        <v>8240</v>
      </c>
      <c r="B44" s="60" t="s">
        <v>576</v>
      </c>
      <c r="C44" s="65">
        <v>0</v>
      </c>
      <c r="D44" s="65">
        <v>13601193.68</v>
      </c>
      <c r="E44" s="65">
        <v>13601193.68</v>
      </c>
      <c r="F44" s="65">
        <v>0</v>
      </c>
    </row>
    <row r="45" spans="1:6" x14ac:dyDescent="0.2">
      <c r="A45" s="60">
        <v>8250</v>
      </c>
      <c r="B45" s="60" t="s">
        <v>577</v>
      </c>
      <c r="C45" s="65">
        <v>0</v>
      </c>
      <c r="D45" s="65">
        <v>13601193.68</v>
      </c>
      <c r="E45" s="65">
        <v>13384277.140000001</v>
      </c>
      <c r="F45" s="65">
        <v>216916.54</v>
      </c>
    </row>
    <row r="46" spans="1:6" x14ac:dyDescent="0.2">
      <c r="A46" s="60">
        <v>8260</v>
      </c>
      <c r="B46" s="60" t="s">
        <v>578</v>
      </c>
      <c r="C46" s="65">
        <v>0</v>
      </c>
      <c r="D46" s="65">
        <v>13384277.140000001</v>
      </c>
      <c r="E46" s="65">
        <v>13384277.140000001</v>
      </c>
      <c r="F46" s="65">
        <v>0</v>
      </c>
    </row>
    <row r="47" spans="1:6" x14ac:dyDescent="0.2">
      <c r="A47" s="60">
        <v>8270</v>
      </c>
      <c r="B47" s="60" t="s">
        <v>579</v>
      </c>
      <c r="C47" s="65">
        <v>0</v>
      </c>
      <c r="D47" s="65">
        <v>13384277.140000001</v>
      </c>
      <c r="E47" s="60">
        <v>0</v>
      </c>
      <c r="F47" s="65">
        <v>13384277.140000001</v>
      </c>
    </row>
  </sheetData>
  <mergeCells count="3">
    <mergeCell ref="A1:F1"/>
    <mergeCell ref="A2:F2"/>
    <mergeCell ref="A3:F3"/>
  </mergeCells>
  <pageMargins left="0.7" right="0.7" top="0.75" bottom="0.75" header="0.3" footer="0.3"/>
  <pageSetup paperSize="9" scale="56" fitToHeight="0" orientation="landscape"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3"/>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8" style="41" customWidth="1"/>
    <col min="6" max="6" width="22.7109375" style="41" customWidth="1"/>
    <col min="7" max="8" width="16.7109375" style="41" customWidth="1"/>
    <col min="9" max="9" width="9.140625" style="41" customWidth="1"/>
    <col min="10" max="16384" width="9.140625" style="41"/>
  </cols>
  <sheetData>
    <row r="1" spans="1:8" s="38" customFormat="1" ht="18.95" customHeight="1" x14ac:dyDescent="0.25">
      <c r="A1" s="828" t="s">
        <v>1954</v>
      </c>
      <c r="B1" s="884"/>
      <c r="C1" s="884"/>
      <c r="D1" s="884"/>
      <c r="E1" s="884"/>
      <c r="F1" s="884"/>
      <c r="G1" s="36" t="s">
        <v>98</v>
      </c>
      <c r="H1" s="37" t="s">
        <v>1955</v>
      </c>
    </row>
    <row r="2" spans="1:8" s="38" customFormat="1" ht="18.95" customHeight="1" x14ac:dyDescent="0.25">
      <c r="A2" s="828" t="s">
        <v>99</v>
      </c>
      <c r="B2" s="884"/>
      <c r="C2" s="884"/>
      <c r="D2" s="884"/>
      <c r="E2" s="884"/>
      <c r="F2" s="884"/>
      <c r="G2" s="36" t="s">
        <v>100</v>
      </c>
      <c r="H2" s="37" t="s">
        <v>441</v>
      </c>
    </row>
    <row r="3" spans="1:8" s="38" customFormat="1" ht="18.95" customHeight="1" x14ac:dyDescent="0.25">
      <c r="A3" s="828" t="s">
        <v>1956</v>
      </c>
      <c r="B3" s="884"/>
      <c r="C3" s="884"/>
      <c r="D3" s="884"/>
      <c r="E3" s="884"/>
      <c r="F3" s="884"/>
      <c r="G3" s="36" t="s">
        <v>102</v>
      </c>
      <c r="H3" s="37">
        <v>4</v>
      </c>
    </row>
    <row r="4" spans="1:8" x14ac:dyDescent="0.2">
      <c r="A4" s="39" t="s">
        <v>103</v>
      </c>
      <c r="B4" s="40"/>
      <c r="C4" s="40"/>
      <c r="D4" s="40"/>
      <c r="E4" s="40"/>
      <c r="F4" s="40"/>
      <c r="G4" s="40"/>
      <c r="H4" s="40"/>
    </row>
    <row r="6" spans="1:8" x14ac:dyDescent="0.2">
      <c r="A6" s="40" t="s">
        <v>104</v>
      </c>
      <c r="B6" s="40"/>
      <c r="C6" s="40"/>
      <c r="D6" s="40"/>
      <c r="E6" s="40"/>
      <c r="F6" s="40"/>
      <c r="G6" s="40"/>
      <c r="H6" s="40"/>
    </row>
    <row r="7" spans="1:8" x14ac:dyDescent="0.2">
      <c r="A7" s="42" t="s">
        <v>105</v>
      </c>
      <c r="B7" s="42" t="s">
        <v>106</v>
      </c>
      <c r="C7" s="42" t="s">
        <v>107</v>
      </c>
      <c r="D7" s="42" t="s">
        <v>108</v>
      </c>
      <c r="E7" s="42"/>
      <c r="F7" s="42"/>
      <c r="G7" s="42"/>
      <c r="H7" s="42"/>
    </row>
    <row r="8" spans="1:8" x14ac:dyDescent="0.2">
      <c r="A8" s="43">
        <v>1114</v>
      </c>
      <c r="B8" s="41" t="s">
        <v>109</v>
      </c>
      <c r="C8" s="44">
        <v>4621782.3500000006</v>
      </c>
    </row>
    <row r="9" spans="1:8" x14ac:dyDescent="0.2">
      <c r="A9" s="43">
        <v>1115</v>
      </c>
      <c r="B9" s="41" t="s">
        <v>110</v>
      </c>
      <c r="C9" s="44">
        <v>0</v>
      </c>
    </row>
    <row r="10" spans="1:8" x14ac:dyDescent="0.2">
      <c r="A10" s="43">
        <v>1121</v>
      </c>
      <c r="B10" s="41" t="s">
        <v>111</v>
      </c>
      <c r="C10" s="44">
        <v>0</v>
      </c>
    </row>
    <row r="11" spans="1:8" x14ac:dyDescent="0.2">
      <c r="A11" s="43">
        <v>1211</v>
      </c>
      <c r="B11" s="41" t="s">
        <v>112</v>
      </c>
      <c r="C11" s="44">
        <v>0</v>
      </c>
    </row>
    <row r="13" spans="1:8" x14ac:dyDescent="0.2">
      <c r="A13" s="40" t="s">
        <v>113</v>
      </c>
      <c r="B13" s="40"/>
      <c r="C13" s="40"/>
      <c r="D13" s="40"/>
      <c r="E13" s="40"/>
      <c r="F13" s="40"/>
      <c r="G13" s="40"/>
      <c r="H13" s="40"/>
    </row>
    <row r="14" spans="1:8" x14ac:dyDescent="0.2">
      <c r="A14" s="42" t="s">
        <v>105</v>
      </c>
      <c r="B14" s="42" t="s">
        <v>106</v>
      </c>
      <c r="C14" s="42" t="s">
        <v>107</v>
      </c>
      <c r="D14" s="42">
        <v>2019</v>
      </c>
      <c r="E14" s="42">
        <v>2018</v>
      </c>
      <c r="F14" s="42">
        <v>2017</v>
      </c>
      <c r="G14" s="42">
        <v>2016</v>
      </c>
      <c r="H14" s="42" t="s">
        <v>114</v>
      </c>
    </row>
    <row r="15" spans="1:8" x14ac:dyDescent="0.2">
      <c r="A15" s="43">
        <v>1122</v>
      </c>
      <c r="B15" s="41" t="s">
        <v>115</v>
      </c>
      <c r="C15" s="44">
        <v>0</v>
      </c>
      <c r="D15" s="44">
        <v>0</v>
      </c>
      <c r="E15" s="44">
        <v>0</v>
      </c>
      <c r="F15" s="44">
        <v>0</v>
      </c>
      <c r="G15" s="44">
        <v>0</v>
      </c>
    </row>
    <row r="16" spans="1:8" x14ac:dyDescent="0.2">
      <c r="A16" s="43">
        <v>1124</v>
      </c>
      <c r="B16" s="41" t="s">
        <v>116</v>
      </c>
      <c r="C16" s="44">
        <v>3196393.2132000001</v>
      </c>
      <c r="D16" s="44">
        <v>0</v>
      </c>
      <c r="E16" s="44">
        <v>0</v>
      </c>
      <c r="F16" s="44">
        <v>0</v>
      </c>
      <c r="G16" s="44">
        <v>0</v>
      </c>
    </row>
    <row r="18" spans="1:8" x14ac:dyDescent="0.2">
      <c r="A18" s="40" t="s">
        <v>117</v>
      </c>
      <c r="B18" s="40"/>
      <c r="C18" s="40"/>
      <c r="D18" s="40"/>
      <c r="E18" s="40"/>
      <c r="F18" s="40"/>
      <c r="G18" s="40"/>
      <c r="H18" s="40"/>
    </row>
    <row r="19" spans="1:8" x14ac:dyDescent="0.2">
      <c r="A19" s="42" t="s">
        <v>105</v>
      </c>
      <c r="B19" s="42" t="s">
        <v>106</v>
      </c>
      <c r="C19" s="42" t="s">
        <v>107</v>
      </c>
      <c r="D19" s="42" t="s">
        <v>118</v>
      </c>
      <c r="E19" s="42" t="s">
        <v>119</v>
      </c>
      <c r="F19" s="42" t="s">
        <v>120</v>
      </c>
      <c r="G19" s="42" t="s">
        <v>121</v>
      </c>
      <c r="H19" s="42" t="s">
        <v>122</v>
      </c>
    </row>
    <row r="20" spans="1:8" x14ac:dyDescent="0.2">
      <c r="A20" s="43">
        <v>1123</v>
      </c>
      <c r="B20" s="41" t="s">
        <v>123</v>
      </c>
      <c r="C20" s="44">
        <v>0</v>
      </c>
      <c r="D20" s="44">
        <v>0</v>
      </c>
      <c r="E20" s="44">
        <v>0</v>
      </c>
      <c r="F20" s="44">
        <v>0</v>
      </c>
      <c r="G20" s="44">
        <v>0</v>
      </c>
    </row>
    <row r="21" spans="1:8" x14ac:dyDescent="0.2">
      <c r="A21" s="43">
        <v>1125</v>
      </c>
      <c r="B21" s="41" t="s">
        <v>124</v>
      </c>
      <c r="C21" s="44">
        <v>0</v>
      </c>
      <c r="D21" s="44">
        <v>0</v>
      </c>
      <c r="E21" s="44">
        <v>0</v>
      </c>
      <c r="F21" s="44">
        <v>0</v>
      </c>
      <c r="G21" s="44">
        <v>0</v>
      </c>
    </row>
    <row r="22" spans="1:8" x14ac:dyDescent="0.2">
      <c r="A22" s="146">
        <v>1126</v>
      </c>
      <c r="B22" s="147" t="s">
        <v>125</v>
      </c>
      <c r="C22" s="41">
        <v>0</v>
      </c>
      <c r="D22" s="44">
        <v>0</v>
      </c>
      <c r="E22" s="44">
        <v>0</v>
      </c>
      <c r="F22" s="44">
        <v>0</v>
      </c>
      <c r="G22" s="44">
        <v>0</v>
      </c>
    </row>
    <row r="23" spans="1:8" x14ac:dyDescent="0.2">
      <c r="A23" s="146">
        <v>1129</v>
      </c>
      <c r="B23" s="147" t="s">
        <v>126</v>
      </c>
      <c r="C23" s="41">
        <v>0</v>
      </c>
      <c r="D23" s="44">
        <v>0</v>
      </c>
      <c r="E23" s="44">
        <v>0</v>
      </c>
      <c r="F23" s="44">
        <v>0</v>
      </c>
      <c r="G23" s="44">
        <v>0</v>
      </c>
    </row>
    <row r="24" spans="1:8" x14ac:dyDescent="0.2">
      <c r="A24" s="43">
        <v>1131</v>
      </c>
      <c r="B24" s="41" t="s">
        <v>127</v>
      </c>
      <c r="C24" s="44">
        <v>0</v>
      </c>
      <c r="D24" s="44">
        <v>0</v>
      </c>
      <c r="E24" s="44">
        <v>0</v>
      </c>
      <c r="F24" s="44">
        <v>0</v>
      </c>
      <c r="G24" s="44">
        <v>0</v>
      </c>
    </row>
    <row r="25" spans="1:8" x14ac:dyDescent="0.2">
      <c r="A25" s="43">
        <v>1132</v>
      </c>
      <c r="B25" s="41" t="s">
        <v>128</v>
      </c>
      <c r="C25" s="44">
        <v>0</v>
      </c>
      <c r="D25" s="44">
        <v>0</v>
      </c>
      <c r="E25" s="44">
        <v>0</v>
      </c>
      <c r="F25" s="44">
        <v>0</v>
      </c>
      <c r="G25" s="44">
        <v>0</v>
      </c>
    </row>
    <row r="26" spans="1:8" x14ac:dyDescent="0.2">
      <c r="A26" s="43">
        <v>1133</v>
      </c>
      <c r="B26" s="41" t="s">
        <v>129</v>
      </c>
      <c r="C26" s="44">
        <v>0</v>
      </c>
      <c r="D26" s="44">
        <v>0</v>
      </c>
      <c r="E26" s="44">
        <v>0</v>
      </c>
      <c r="F26" s="44">
        <v>0</v>
      </c>
      <c r="G26" s="44">
        <v>0</v>
      </c>
    </row>
    <row r="27" spans="1:8" x14ac:dyDescent="0.2">
      <c r="A27" s="43">
        <v>1134</v>
      </c>
      <c r="B27" s="41" t="s">
        <v>130</v>
      </c>
      <c r="C27" s="44">
        <v>0</v>
      </c>
      <c r="D27" s="44">
        <v>0</v>
      </c>
      <c r="E27" s="44">
        <v>0</v>
      </c>
      <c r="F27" s="44">
        <v>0</v>
      </c>
      <c r="G27" s="44">
        <v>0</v>
      </c>
    </row>
    <row r="28" spans="1:8" x14ac:dyDescent="0.2">
      <c r="A28" s="43">
        <v>1139</v>
      </c>
      <c r="B28" s="41" t="s">
        <v>131</v>
      </c>
      <c r="C28" s="44">
        <v>0</v>
      </c>
      <c r="D28" s="44">
        <v>0</v>
      </c>
      <c r="E28" s="44">
        <v>0</v>
      </c>
      <c r="F28" s="44">
        <v>0</v>
      </c>
      <c r="G28" s="44">
        <v>0</v>
      </c>
    </row>
    <row r="30" spans="1:8" x14ac:dyDescent="0.2">
      <c r="A30" s="40" t="s">
        <v>132</v>
      </c>
      <c r="B30" s="40"/>
      <c r="C30" s="40"/>
      <c r="D30" s="40"/>
      <c r="E30" s="40"/>
      <c r="F30" s="40"/>
      <c r="G30" s="40"/>
      <c r="H30" s="40"/>
    </row>
    <row r="31" spans="1:8" x14ac:dyDescent="0.2">
      <c r="A31" s="42" t="s">
        <v>105</v>
      </c>
      <c r="B31" s="42" t="s">
        <v>106</v>
      </c>
      <c r="C31" s="42" t="s">
        <v>107</v>
      </c>
      <c r="D31" s="42" t="s">
        <v>133</v>
      </c>
      <c r="E31" s="42" t="s">
        <v>134</v>
      </c>
      <c r="F31" s="42" t="s">
        <v>135</v>
      </c>
      <c r="G31" s="42" t="s">
        <v>136</v>
      </c>
      <c r="H31" s="42"/>
    </row>
    <row r="32" spans="1:8" x14ac:dyDescent="0.2">
      <c r="A32" s="43">
        <v>1140</v>
      </c>
      <c r="B32" s="41" t="s">
        <v>137</v>
      </c>
      <c r="C32" s="44">
        <v>0</v>
      </c>
    </row>
    <row r="33" spans="1:8" x14ac:dyDescent="0.2">
      <c r="A33" s="43">
        <v>1141</v>
      </c>
      <c r="B33" s="41" t="s">
        <v>138</v>
      </c>
      <c r="C33" s="44">
        <v>0</v>
      </c>
    </row>
    <row r="34" spans="1:8" x14ac:dyDescent="0.2">
      <c r="A34" s="43">
        <v>1142</v>
      </c>
      <c r="B34" s="41" t="s">
        <v>139</v>
      </c>
      <c r="C34" s="44">
        <v>0</v>
      </c>
    </row>
    <row r="35" spans="1:8" x14ac:dyDescent="0.2">
      <c r="A35" s="43">
        <v>1143</v>
      </c>
      <c r="B35" s="41" t="s">
        <v>140</v>
      </c>
      <c r="C35" s="44">
        <v>0</v>
      </c>
    </row>
    <row r="36" spans="1:8" x14ac:dyDescent="0.2">
      <c r="A36" s="43">
        <v>1144</v>
      </c>
      <c r="B36" s="41" t="s">
        <v>141</v>
      </c>
      <c r="C36" s="44">
        <v>0</v>
      </c>
    </row>
    <row r="37" spans="1:8" x14ac:dyDescent="0.2">
      <c r="A37" s="43">
        <v>1145</v>
      </c>
      <c r="B37" s="41" t="s">
        <v>142</v>
      </c>
      <c r="C37" s="44">
        <v>0</v>
      </c>
    </row>
    <row r="39" spans="1:8" x14ac:dyDescent="0.2">
      <c r="A39" s="40" t="s">
        <v>143</v>
      </c>
      <c r="B39" s="40"/>
      <c r="C39" s="40"/>
      <c r="D39" s="40"/>
      <c r="E39" s="40"/>
      <c r="F39" s="40"/>
      <c r="G39" s="40"/>
      <c r="H39" s="40"/>
    </row>
    <row r="40" spans="1:8" x14ac:dyDescent="0.2">
      <c r="A40" s="42" t="s">
        <v>105</v>
      </c>
      <c r="B40" s="42" t="s">
        <v>106</v>
      </c>
      <c r="C40" s="42" t="s">
        <v>107</v>
      </c>
      <c r="D40" s="42" t="s">
        <v>144</v>
      </c>
      <c r="E40" s="42" t="s">
        <v>145</v>
      </c>
      <c r="F40" s="42" t="s">
        <v>146</v>
      </c>
      <c r="G40" s="42"/>
      <c r="H40" s="42"/>
    </row>
    <row r="41" spans="1:8" x14ac:dyDescent="0.2">
      <c r="A41" s="43">
        <v>1150</v>
      </c>
      <c r="B41" s="41" t="s">
        <v>147</v>
      </c>
      <c r="C41" s="44">
        <v>0</v>
      </c>
    </row>
    <row r="42" spans="1:8" x14ac:dyDescent="0.2">
      <c r="A42" s="43">
        <v>1151</v>
      </c>
      <c r="B42" s="41" t="s">
        <v>148</v>
      </c>
      <c r="C42" s="44">
        <v>0</v>
      </c>
    </row>
    <row r="44" spans="1:8" x14ac:dyDescent="0.2">
      <c r="A44" s="40" t="s">
        <v>149</v>
      </c>
      <c r="B44" s="40"/>
      <c r="C44" s="40"/>
      <c r="D44" s="40"/>
      <c r="E44" s="40"/>
      <c r="F44" s="40"/>
      <c r="G44" s="40"/>
      <c r="H44" s="40"/>
    </row>
    <row r="45" spans="1:8" x14ac:dyDescent="0.2">
      <c r="A45" s="42" t="s">
        <v>105</v>
      </c>
      <c r="B45" s="42" t="s">
        <v>106</v>
      </c>
      <c r="C45" s="42" t="s">
        <v>107</v>
      </c>
      <c r="D45" s="42" t="s">
        <v>108</v>
      </c>
      <c r="E45" s="42" t="s">
        <v>122</v>
      </c>
      <c r="F45" s="42"/>
      <c r="G45" s="42"/>
      <c r="H45" s="42"/>
    </row>
    <row r="46" spans="1:8" x14ac:dyDescent="0.2">
      <c r="A46" s="43">
        <v>1213</v>
      </c>
      <c r="B46" s="41" t="s">
        <v>150</v>
      </c>
      <c r="C46" s="44">
        <v>0</v>
      </c>
    </row>
    <row r="48" spans="1:8" x14ac:dyDescent="0.2">
      <c r="A48" s="40" t="s">
        <v>151</v>
      </c>
      <c r="B48" s="40"/>
      <c r="C48" s="40"/>
      <c r="D48" s="40"/>
      <c r="E48" s="40"/>
      <c r="F48" s="40"/>
      <c r="G48" s="40"/>
      <c r="H48" s="40"/>
    </row>
    <row r="49" spans="1:8" x14ac:dyDescent="0.2">
      <c r="A49" s="42" t="s">
        <v>105</v>
      </c>
      <c r="B49" s="42" t="s">
        <v>106</v>
      </c>
      <c r="C49" s="42" t="s">
        <v>107</v>
      </c>
      <c r="D49" s="42"/>
      <c r="E49" s="42"/>
      <c r="F49" s="42"/>
      <c r="G49" s="42"/>
      <c r="H49" s="42"/>
    </row>
    <row r="50" spans="1:8" x14ac:dyDescent="0.2">
      <c r="A50" s="43">
        <v>1214</v>
      </c>
      <c r="B50" s="41" t="s">
        <v>152</v>
      </c>
      <c r="C50" s="44">
        <v>0</v>
      </c>
    </row>
    <row r="52" spans="1:8" x14ac:dyDescent="0.2">
      <c r="A52" s="40" t="s">
        <v>153</v>
      </c>
      <c r="B52" s="40"/>
      <c r="C52" s="40"/>
      <c r="D52" s="40"/>
      <c r="E52" s="40"/>
      <c r="F52" s="40"/>
      <c r="G52" s="40"/>
      <c r="H52" s="40"/>
    </row>
    <row r="53" spans="1:8" x14ac:dyDescent="0.2">
      <c r="A53" s="42" t="s">
        <v>105</v>
      </c>
      <c r="B53" s="42" t="s">
        <v>106</v>
      </c>
      <c r="C53" s="42" t="s">
        <v>107</v>
      </c>
      <c r="D53" s="42" t="s">
        <v>154</v>
      </c>
      <c r="E53" s="42" t="s">
        <v>155</v>
      </c>
      <c r="F53" s="42" t="s">
        <v>144</v>
      </c>
      <c r="G53" s="42" t="s">
        <v>156</v>
      </c>
      <c r="H53" s="42" t="s">
        <v>157</v>
      </c>
    </row>
    <row r="54" spans="1:8" x14ac:dyDescent="0.2">
      <c r="A54" s="43">
        <v>1230</v>
      </c>
      <c r="B54" s="41" t="s">
        <v>158</v>
      </c>
      <c r="C54" s="44">
        <v>9287312.8200000003</v>
      </c>
      <c r="D54" s="44">
        <v>0</v>
      </c>
      <c r="E54" s="44">
        <v>0</v>
      </c>
    </row>
    <row r="55" spans="1:8" x14ac:dyDescent="0.2">
      <c r="A55" s="43">
        <v>1231</v>
      </c>
      <c r="B55" s="41" t="s">
        <v>159</v>
      </c>
      <c r="C55" s="44">
        <v>6258494.8899999997</v>
      </c>
      <c r="D55" s="44">
        <v>0</v>
      </c>
      <c r="E55" s="44">
        <v>0</v>
      </c>
    </row>
    <row r="56" spans="1:8" x14ac:dyDescent="0.2">
      <c r="A56" s="43">
        <v>1232</v>
      </c>
      <c r="B56" s="41" t="s">
        <v>160</v>
      </c>
      <c r="C56" s="44">
        <v>0</v>
      </c>
      <c r="D56" s="44">
        <v>0</v>
      </c>
      <c r="E56" s="44">
        <v>0</v>
      </c>
    </row>
    <row r="57" spans="1:8" x14ac:dyDescent="0.2">
      <c r="A57" s="43">
        <v>1233</v>
      </c>
      <c r="B57" s="41" t="s">
        <v>161</v>
      </c>
      <c r="C57" s="44">
        <v>3028817.93</v>
      </c>
      <c r="D57" s="44">
        <v>0</v>
      </c>
      <c r="E57" s="44">
        <v>0</v>
      </c>
    </row>
    <row r="58" spans="1:8" x14ac:dyDescent="0.2">
      <c r="A58" s="43">
        <v>1234</v>
      </c>
      <c r="B58" s="41" t="s">
        <v>162</v>
      </c>
      <c r="C58" s="44">
        <v>0</v>
      </c>
      <c r="D58" s="44">
        <v>0</v>
      </c>
      <c r="E58" s="44">
        <v>0</v>
      </c>
    </row>
    <row r="59" spans="1:8" x14ac:dyDescent="0.2">
      <c r="A59" s="43">
        <v>1235</v>
      </c>
      <c r="B59" s="41" t="s">
        <v>163</v>
      </c>
      <c r="C59" s="44">
        <v>0</v>
      </c>
      <c r="D59" s="44">
        <v>0</v>
      </c>
      <c r="E59" s="44">
        <v>0</v>
      </c>
    </row>
    <row r="60" spans="1:8" x14ac:dyDescent="0.2">
      <c r="A60" s="43">
        <v>1236</v>
      </c>
      <c r="B60" s="41" t="s">
        <v>164</v>
      </c>
      <c r="C60" s="44">
        <v>0</v>
      </c>
      <c r="D60" s="44">
        <v>0</v>
      </c>
      <c r="E60" s="44">
        <v>0</v>
      </c>
    </row>
    <row r="61" spans="1:8" x14ac:dyDescent="0.2">
      <c r="A61" s="43">
        <v>1239</v>
      </c>
      <c r="B61" s="41" t="s">
        <v>165</v>
      </c>
      <c r="C61" s="44">
        <v>0</v>
      </c>
      <c r="D61" s="44">
        <v>0</v>
      </c>
      <c r="E61" s="44">
        <v>0</v>
      </c>
    </row>
    <row r="62" spans="1:8" x14ac:dyDescent="0.2">
      <c r="A62" s="43">
        <v>1240</v>
      </c>
      <c r="B62" s="41" t="s">
        <v>166</v>
      </c>
      <c r="C62" s="44">
        <v>86890033.853200004</v>
      </c>
      <c r="D62" s="44">
        <v>0</v>
      </c>
      <c r="E62" s="44">
        <v>-52729925.529999986</v>
      </c>
    </row>
    <row r="63" spans="1:8" x14ac:dyDescent="0.2">
      <c r="A63" s="43">
        <v>1241</v>
      </c>
      <c r="B63" s="41" t="s">
        <v>167</v>
      </c>
      <c r="C63" s="44">
        <v>5296153.830000001</v>
      </c>
      <c r="D63" s="44">
        <v>0</v>
      </c>
      <c r="E63" s="44">
        <v>0</v>
      </c>
    </row>
    <row r="64" spans="1:8" x14ac:dyDescent="0.2">
      <c r="A64" s="43">
        <v>1242</v>
      </c>
      <c r="B64" s="41" t="s">
        <v>168</v>
      </c>
      <c r="C64" s="44">
        <v>606227.23</v>
      </c>
      <c r="D64" s="44">
        <v>0</v>
      </c>
      <c r="E64" s="44">
        <v>0</v>
      </c>
    </row>
    <row r="65" spans="1:8" x14ac:dyDescent="0.2">
      <c r="A65" s="43">
        <v>1243</v>
      </c>
      <c r="B65" s="41" t="s">
        <v>169</v>
      </c>
      <c r="C65" s="44">
        <v>100508</v>
      </c>
      <c r="D65" s="44">
        <v>0</v>
      </c>
      <c r="E65" s="44">
        <v>0</v>
      </c>
    </row>
    <row r="66" spans="1:8" x14ac:dyDescent="0.2">
      <c r="A66" s="43">
        <v>1244</v>
      </c>
      <c r="B66" s="41" t="s">
        <v>170</v>
      </c>
      <c r="C66" s="44">
        <v>66151120.153999999</v>
      </c>
      <c r="D66" s="44">
        <v>0</v>
      </c>
      <c r="E66" s="44">
        <v>0</v>
      </c>
    </row>
    <row r="67" spans="1:8" x14ac:dyDescent="0.2">
      <c r="A67" s="43">
        <v>1245</v>
      </c>
      <c r="B67" s="41" t="s">
        <v>171</v>
      </c>
      <c r="C67" s="44">
        <v>0</v>
      </c>
      <c r="D67" s="44">
        <v>0</v>
      </c>
      <c r="E67" s="44">
        <v>0</v>
      </c>
    </row>
    <row r="68" spans="1:8" x14ac:dyDescent="0.2">
      <c r="A68" s="43">
        <v>1246</v>
      </c>
      <c r="B68" s="41" t="s">
        <v>172</v>
      </c>
      <c r="C68" s="44">
        <v>14736024.6392</v>
      </c>
      <c r="D68" s="44">
        <v>0</v>
      </c>
      <c r="E68" s="44">
        <v>0</v>
      </c>
    </row>
    <row r="69" spans="1:8" x14ac:dyDescent="0.2">
      <c r="A69" s="43">
        <v>1247</v>
      </c>
      <c r="B69" s="41" t="s">
        <v>173</v>
      </c>
      <c r="C69" s="44">
        <v>0</v>
      </c>
      <c r="D69" s="44">
        <v>0</v>
      </c>
      <c r="E69" s="44">
        <v>0</v>
      </c>
    </row>
    <row r="70" spans="1:8" x14ac:dyDescent="0.2">
      <c r="A70" s="43">
        <v>1248</v>
      </c>
      <c r="B70" s="41" t="s">
        <v>174</v>
      </c>
      <c r="C70" s="44">
        <v>0</v>
      </c>
      <c r="D70" s="44">
        <v>0</v>
      </c>
      <c r="E70" s="44">
        <v>0</v>
      </c>
    </row>
    <row r="72" spans="1:8" x14ac:dyDescent="0.2">
      <c r="A72" s="40" t="s">
        <v>175</v>
      </c>
      <c r="B72" s="40"/>
      <c r="C72" s="40"/>
      <c r="D72" s="40"/>
      <c r="E72" s="40"/>
      <c r="F72" s="40"/>
      <c r="G72" s="40"/>
      <c r="H72" s="40"/>
    </row>
    <row r="73" spans="1:8" x14ac:dyDescent="0.2">
      <c r="A73" s="42" t="s">
        <v>105</v>
      </c>
      <c r="B73" s="42" t="s">
        <v>106</v>
      </c>
      <c r="C73" s="42" t="s">
        <v>107</v>
      </c>
      <c r="D73" s="42" t="s">
        <v>176</v>
      </c>
      <c r="E73" s="42" t="s">
        <v>177</v>
      </c>
      <c r="F73" s="42" t="s">
        <v>144</v>
      </c>
      <c r="G73" s="42" t="s">
        <v>156</v>
      </c>
      <c r="H73" s="42" t="s">
        <v>157</v>
      </c>
    </row>
    <row r="74" spans="1:8" x14ac:dyDescent="0.2">
      <c r="A74" s="43">
        <v>1250</v>
      </c>
      <c r="B74" s="41" t="s">
        <v>178</v>
      </c>
      <c r="C74" s="44">
        <v>3767351.2548000002</v>
      </c>
      <c r="D74" s="44">
        <v>0</v>
      </c>
      <c r="E74" s="44">
        <v>-50460730.07</v>
      </c>
    </row>
    <row r="75" spans="1:8" x14ac:dyDescent="0.2">
      <c r="A75" s="43">
        <v>1251</v>
      </c>
      <c r="B75" s="41" t="s">
        <v>179</v>
      </c>
      <c r="C75" s="44">
        <v>3767351.2548000002</v>
      </c>
      <c r="D75" s="44">
        <v>0</v>
      </c>
      <c r="E75" s="44">
        <v>-50460730.07</v>
      </c>
    </row>
    <row r="76" spans="1:8" x14ac:dyDescent="0.2">
      <c r="A76" s="43">
        <v>1252</v>
      </c>
      <c r="B76" s="41" t="s">
        <v>180</v>
      </c>
      <c r="C76" s="44">
        <v>0</v>
      </c>
      <c r="D76" s="44">
        <v>0</v>
      </c>
      <c r="E76" s="44">
        <v>0</v>
      </c>
    </row>
    <row r="77" spans="1:8" x14ac:dyDescent="0.2">
      <c r="A77" s="43">
        <v>1253</v>
      </c>
      <c r="B77" s="41" t="s">
        <v>181</v>
      </c>
      <c r="C77" s="44">
        <v>0</v>
      </c>
      <c r="D77" s="44">
        <v>0</v>
      </c>
      <c r="E77" s="44">
        <v>0</v>
      </c>
    </row>
    <row r="78" spans="1:8" x14ac:dyDescent="0.2">
      <c r="A78" s="43">
        <v>1254</v>
      </c>
      <c r="B78" s="41" t="s">
        <v>182</v>
      </c>
      <c r="C78" s="44">
        <v>0</v>
      </c>
      <c r="D78" s="44">
        <v>0</v>
      </c>
      <c r="E78" s="44">
        <v>0</v>
      </c>
    </row>
    <row r="79" spans="1:8" x14ac:dyDescent="0.2">
      <c r="A79" s="43">
        <v>1259</v>
      </c>
      <c r="B79" s="41" t="s">
        <v>183</v>
      </c>
      <c r="C79" s="44">
        <v>0</v>
      </c>
      <c r="D79" s="44">
        <v>0</v>
      </c>
      <c r="E79" s="44">
        <v>0</v>
      </c>
    </row>
    <row r="80" spans="1:8" x14ac:dyDescent="0.2">
      <c r="A80" s="43">
        <v>1270</v>
      </c>
      <c r="B80" s="41" t="s">
        <v>184</v>
      </c>
      <c r="C80" s="44">
        <v>0</v>
      </c>
      <c r="D80" s="44">
        <v>0</v>
      </c>
      <c r="E80" s="44">
        <v>0</v>
      </c>
    </row>
    <row r="81" spans="1:8" x14ac:dyDescent="0.2">
      <c r="A81" s="43">
        <v>1271</v>
      </c>
      <c r="B81" s="41" t="s">
        <v>185</v>
      </c>
      <c r="C81" s="44">
        <v>0</v>
      </c>
      <c r="D81" s="44">
        <v>0</v>
      </c>
      <c r="E81" s="44">
        <v>0</v>
      </c>
    </row>
    <row r="82" spans="1:8" x14ac:dyDescent="0.2">
      <c r="A82" s="43">
        <v>1272</v>
      </c>
      <c r="B82" s="41" t="s">
        <v>186</v>
      </c>
      <c r="C82" s="44">
        <v>0</v>
      </c>
      <c r="D82" s="44">
        <v>0</v>
      </c>
      <c r="E82" s="44">
        <v>0</v>
      </c>
    </row>
    <row r="83" spans="1:8" x14ac:dyDescent="0.2">
      <c r="A83" s="43">
        <v>1273</v>
      </c>
      <c r="B83" s="41" t="s">
        <v>187</v>
      </c>
      <c r="C83" s="44">
        <v>0</v>
      </c>
      <c r="D83" s="44">
        <v>0</v>
      </c>
      <c r="E83" s="44">
        <v>0</v>
      </c>
    </row>
    <row r="84" spans="1:8" x14ac:dyDescent="0.2">
      <c r="A84" s="43">
        <v>1274</v>
      </c>
      <c r="B84" s="41" t="s">
        <v>188</v>
      </c>
      <c r="C84" s="44">
        <v>0</v>
      </c>
      <c r="D84" s="44">
        <v>0</v>
      </c>
      <c r="E84" s="44">
        <v>0</v>
      </c>
    </row>
    <row r="85" spans="1:8" x14ac:dyDescent="0.2">
      <c r="A85" s="43">
        <v>1275</v>
      </c>
      <c r="B85" s="41" t="s">
        <v>189</v>
      </c>
      <c r="C85" s="44">
        <v>0</v>
      </c>
      <c r="D85" s="44">
        <v>0</v>
      </c>
      <c r="E85" s="44">
        <v>0</v>
      </c>
    </row>
    <row r="86" spans="1:8" x14ac:dyDescent="0.2">
      <c r="A86" s="43">
        <v>1279</v>
      </c>
      <c r="B86" s="41" t="s">
        <v>190</v>
      </c>
      <c r="C86" s="44">
        <v>0</v>
      </c>
      <c r="D86" s="44">
        <v>0</v>
      </c>
      <c r="E86" s="44">
        <v>0</v>
      </c>
    </row>
    <row r="88" spans="1:8" x14ac:dyDescent="0.2">
      <c r="A88" s="40" t="s">
        <v>191</v>
      </c>
      <c r="B88" s="40"/>
      <c r="C88" s="40"/>
      <c r="D88" s="40"/>
      <c r="E88" s="40"/>
      <c r="F88" s="40"/>
      <c r="G88" s="40"/>
      <c r="H88" s="40"/>
    </row>
    <row r="89" spans="1:8" x14ac:dyDescent="0.2">
      <c r="A89" s="42" t="s">
        <v>105</v>
      </c>
      <c r="B89" s="42" t="s">
        <v>106</v>
      </c>
      <c r="C89" s="42" t="s">
        <v>107</v>
      </c>
      <c r="D89" s="42" t="s">
        <v>192</v>
      </c>
      <c r="E89" s="42"/>
      <c r="F89" s="42"/>
      <c r="G89" s="42"/>
      <c r="H89" s="42"/>
    </row>
    <row r="90" spans="1:8" x14ac:dyDescent="0.2">
      <c r="A90" s="43">
        <v>1160</v>
      </c>
      <c r="B90" s="41" t="s">
        <v>193</v>
      </c>
      <c r="C90" s="44">
        <v>0</v>
      </c>
    </row>
    <row r="91" spans="1:8" x14ac:dyDescent="0.2">
      <c r="A91" s="43">
        <v>1161</v>
      </c>
      <c r="B91" s="41" t="s">
        <v>194</v>
      </c>
      <c r="C91" s="44">
        <v>0</v>
      </c>
    </row>
    <row r="92" spans="1:8" x14ac:dyDescent="0.2">
      <c r="A92" s="43">
        <v>1162</v>
      </c>
      <c r="B92" s="41" t="s">
        <v>195</v>
      </c>
      <c r="C92" s="150">
        <v>0</v>
      </c>
    </row>
    <row r="94" spans="1:8" x14ac:dyDescent="0.2">
      <c r="A94" s="40" t="s">
        <v>196</v>
      </c>
      <c r="B94" s="40"/>
      <c r="C94" s="40"/>
      <c r="D94" s="40"/>
      <c r="E94" s="40"/>
      <c r="F94" s="40"/>
      <c r="G94" s="40"/>
      <c r="H94" s="40"/>
    </row>
    <row r="95" spans="1:8" x14ac:dyDescent="0.2">
      <c r="A95" s="42" t="s">
        <v>105</v>
      </c>
      <c r="B95" s="42" t="s">
        <v>106</v>
      </c>
      <c r="C95" s="42" t="s">
        <v>107</v>
      </c>
      <c r="D95" s="42" t="s">
        <v>122</v>
      </c>
      <c r="E95" s="42"/>
      <c r="F95" s="42"/>
      <c r="G95" s="42"/>
      <c r="H95" s="42"/>
    </row>
    <row r="96" spans="1:8" x14ac:dyDescent="0.2">
      <c r="A96" s="43">
        <v>1290</v>
      </c>
      <c r="B96" s="41" t="s">
        <v>197</v>
      </c>
      <c r="C96" s="44">
        <v>0</v>
      </c>
    </row>
    <row r="97" spans="1:8" x14ac:dyDescent="0.2">
      <c r="A97" s="43">
        <v>1291</v>
      </c>
      <c r="B97" s="41" t="s">
        <v>198</v>
      </c>
      <c r="C97" s="44">
        <v>0</v>
      </c>
    </row>
    <row r="98" spans="1:8" x14ac:dyDescent="0.2">
      <c r="A98" s="43">
        <v>1292</v>
      </c>
      <c r="B98" s="41" t="s">
        <v>199</v>
      </c>
      <c r="C98" s="44">
        <v>0</v>
      </c>
    </row>
    <row r="99" spans="1:8" x14ac:dyDescent="0.2">
      <c r="A99" s="43">
        <v>1293</v>
      </c>
      <c r="B99" s="41" t="s">
        <v>200</v>
      </c>
      <c r="C99" s="44">
        <v>0</v>
      </c>
    </row>
    <row r="100" spans="1:8" x14ac:dyDescent="0.2">
      <c r="A100" s="43">
        <v>1260</v>
      </c>
      <c r="B100" s="41" t="s">
        <v>1957</v>
      </c>
      <c r="C100" s="44">
        <v>-52729925.529999986</v>
      </c>
    </row>
    <row r="102" spans="1:8" x14ac:dyDescent="0.2">
      <c r="A102" s="40" t="s">
        <v>201</v>
      </c>
      <c r="B102" s="40"/>
      <c r="C102" s="40"/>
      <c r="D102" s="40"/>
      <c r="E102" s="40"/>
      <c r="F102" s="40"/>
      <c r="G102" s="40"/>
      <c r="H102" s="40"/>
    </row>
    <row r="103" spans="1:8" x14ac:dyDescent="0.2">
      <c r="A103" s="42" t="s">
        <v>105</v>
      </c>
      <c r="B103" s="42" t="s">
        <v>106</v>
      </c>
      <c r="C103" s="42" t="s">
        <v>107</v>
      </c>
      <c r="D103" s="42" t="s">
        <v>118</v>
      </c>
      <c r="E103" s="42" t="s">
        <v>119</v>
      </c>
      <c r="F103" s="42" t="s">
        <v>120</v>
      </c>
      <c r="G103" s="42" t="s">
        <v>202</v>
      </c>
      <c r="H103" s="42" t="s">
        <v>203</v>
      </c>
    </row>
    <row r="104" spans="1:8" x14ac:dyDescent="0.2">
      <c r="A104" s="43">
        <v>2110</v>
      </c>
      <c r="B104" s="41" t="s">
        <v>204</v>
      </c>
      <c r="C104" s="44">
        <v>1437408.6742</v>
      </c>
      <c r="D104" s="44">
        <v>0</v>
      </c>
      <c r="E104" s="44">
        <v>0</v>
      </c>
      <c r="F104" s="44">
        <v>0</v>
      </c>
      <c r="G104" s="44">
        <v>0</v>
      </c>
    </row>
    <row r="105" spans="1:8" x14ac:dyDescent="0.2">
      <c r="A105" s="43">
        <v>2111</v>
      </c>
      <c r="B105" s="41" t="s">
        <v>205</v>
      </c>
      <c r="C105" s="44">
        <v>0</v>
      </c>
      <c r="D105" s="44">
        <v>0</v>
      </c>
      <c r="E105" s="44">
        <v>0</v>
      </c>
      <c r="F105" s="44">
        <v>0</v>
      </c>
      <c r="G105" s="44">
        <v>0</v>
      </c>
    </row>
    <row r="106" spans="1:8" x14ac:dyDescent="0.2">
      <c r="A106" s="43">
        <v>2112</v>
      </c>
      <c r="B106" s="41" t="s">
        <v>206</v>
      </c>
      <c r="C106" s="44">
        <v>1342329.6285000001</v>
      </c>
      <c r="D106" s="44">
        <v>0</v>
      </c>
      <c r="E106" s="44">
        <v>0</v>
      </c>
      <c r="F106" s="44">
        <v>0</v>
      </c>
      <c r="G106" s="44">
        <v>0</v>
      </c>
    </row>
    <row r="107" spans="1:8" x14ac:dyDescent="0.2">
      <c r="A107" s="43">
        <v>2113</v>
      </c>
      <c r="B107" s="41" t="s">
        <v>207</v>
      </c>
      <c r="C107" s="44">
        <v>0</v>
      </c>
      <c r="D107" s="44">
        <v>0</v>
      </c>
      <c r="E107" s="44">
        <v>0</v>
      </c>
      <c r="F107" s="44">
        <v>0</v>
      </c>
      <c r="G107" s="44">
        <v>0</v>
      </c>
    </row>
    <row r="108" spans="1:8" x14ac:dyDescent="0.2">
      <c r="A108" s="43">
        <v>2114</v>
      </c>
      <c r="B108" s="41" t="s">
        <v>208</v>
      </c>
      <c r="C108" s="44">
        <v>0</v>
      </c>
      <c r="D108" s="44">
        <v>0</v>
      </c>
      <c r="E108" s="44">
        <v>0</v>
      </c>
      <c r="F108" s="44">
        <v>0</v>
      </c>
      <c r="G108" s="44">
        <v>0</v>
      </c>
    </row>
    <row r="109" spans="1:8" x14ac:dyDescent="0.2">
      <c r="A109" s="43">
        <v>2115</v>
      </c>
      <c r="B109" s="41" t="s">
        <v>209</v>
      </c>
      <c r="C109" s="44">
        <v>0</v>
      </c>
      <c r="D109" s="44">
        <v>0</v>
      </c>
      <c r="E109" s="44">
        <v>0</v>
      </c>
      <c r="F109" s="44">
        <v>0</v>
      </c>
      <c r="G109" s="44">
        <v>0</v>
      </c>
    </row>
    <row r="110" spans="1:8" x14ac:dyDescent="0.2">
      <c r="A110" s="43">
        <v>2116</v>
      </c>
      <c r="B110" s="41" t="s">
        <v>210</v>
      </c>
      <c r="C110" s="44">
        <v>0</v>
      </c>
      <c r="D110" s="44">
        <v>0</v>
      </c>
      <c r="E110" s="44">
        <v>0</v>
      </c>
      <c r="F110" s="44">
        <v>0</v>
      </c>
      <c r="G110" s="44">
        <v>0</v>
      </c>
    </row>
    <row r="111" spans="1:8" x14ac:dyDescent="0.2">
      <c r="A111" s="43">
        <v>2117</v>
      </c>
      <c r="B111" s="41" t="s">
        <v>211</v>
      </c>
      <c r="C111" s="44">
        <v>94858.6198</v>
      </c>
      <c r="D111" s="44">
        <v>0</v>
      </c>
      <c r="E111" s="44">
        <v>0</v>
      </c>
      <c r="F111" s="44">
        <v>0</v>
      </c>
      <c r="G111" s="44">
        <v>0</v>
      </c>
    </row>
    <row r="112" spans="1:8" x14ac:dyDescent="0.2">
      <c r="A112" s="43">
        <v>2118</v>
      </c>
      <c r="B112" s="41" t="s">
        <v>212</v>
      </c>
      <c r="C112" s="44">
        <v>0</v>
      </c>
      <c r="D112" s="44">
        <v>0</v>
      </c>
      <c r="E112" s="44">
        <v>0</v>
      </c>
      <c r="F112" s="44">
        <v>0</v>
      </c>
      <c r="G112" s="44">
        <v>0</v>
      </c>
    </row>
    <row r="113" spans="1:8" x14ac:dyDescent="0.2">
      <c r="A113" s="43">
        <v>2119</v>
      </c>
      <c r="B113" s="41" t="s">
        <v>213</v>
      </c>
      <c r="C113" s="44">
        <v>220.42590000000001</v>
      </c>
      <c r="D113" s="44">
        <v>0</v>
      </c>
      <c r="E113" s="44">
        <v>0</v>
      </c>
      <c r="F113" s="44">
        <v>0</v>
      </c>
      <c r="G113" s="44">
        <v>0</v>
      </c>
    </row>
    <row r="114" spans="1:8" x14ac:dyDescent="0.2">
      <c r="A114" s="43">
        <v>2120</v>
      </c>
      <c r="B114" s="41" t="s">
        <v>214</v>
      </c>
      <c r="C114" s="44">
        <v>0</v>
      </c>
      <c r="D114" s="44">
        <v>0</v>
      </c>
      <c r="E114" s="44">
        <v>0</v>
      </c>
      <c r="F114" s="44">
        <v>0</v>
      </c>
      <c r="G114" s="44">
        <v>0</v>
      </c>
    </row>
    <row r="115" spans="1:8" x14ac:dyDescent="0.2">
      <c r="A115" s="43">
        <v>2121</v>
      </c>
      <c r="B115" s="41" t="s">
        <v>215</v>
      </c>
      <c r="C115" s="44">
        <v>0</v>
      </c>
      <c r="D115" s="44">
        <v>0</v>
      </c>
      <c r="E115" s="44">
        <v>0</v>
      </c>
      <c r="F115" s="44">
        <v>0</v>
      </c>
      <c r="G115" s="44">
        <v>0</v>
      </c>
    </row>
    <row r="116" spans="1:8" x14ac:dyDescent="0.2">
      <c r="A116" s="43">
        <v>2122</v>
      </c>
      <c r="B116" s="41" t="s">
        <v>216</v>
      </c>
      <c r="C116" s="44">
        <v>0</v>
      </c>
      <c r="D116" s="44">
        <v>0</v>
      </c>
      <c r="E116" s="44">
        <v>0</v>
      </c>
      <c r="F116" s="44">
        <v>0</v>
      </c>
      <c r="G116" s="44">
        <v>0</v>
      </c>
    </row>
    <row r="117" spans="1:8" x14ac:dyDescent="0.2">
      <c r="A117" s="43">
        <v>2129</v>
      </c>
      <c r="B117" s="41" t="s">
        <v>217</v>
      </c>
      <c r="C117" s="44">
        <v>0</v>
      </c>
      <c r="D117" s="44">
        <v>0</v>
      </c>
      <c r="E117" s="44">
        <v>0</v>
      </c>
      <c r="F117" s="44">
        <v>0</v>
      </c>
      <c r="G117" s="44">
        <v>0</v>
      </c>
    </row>
    <row r="119" spans="1:8" x14ac:dyDescent="0.2">
      <c r="A119" s="40" t="s">
        <v>218</v>
      </c>
      <c r="B119" s="40"/>
      <c r="C119" s="40"/>
      <c r="D119" s="40"/>
      <c r="E119" s="40"/>
      <c r="F119" s="40"/>
      <c r="G119" s="40"/>
      <c r="H119" s="40"/>
    </row>
    <row r="120" spans="1:8" x14ac:dyDescent="0.2">
      <c r="A120" s="42" t="s">
        <v>105</v>
      </c>
      <c r="B120" s="42" t="s">
        <v>106</v>
      </c>
      <c r="C120" s="42" t="s">
        <v>107</v>
      </c>
      <c r="D120" s="42" t="s">
        <v>219</v>
      </c>
      <c r="E120" s="42" t="s">
        <v>122</v>
      </c>
      <c r="F120" s="42"/>
      <c r="G120" s="42"/>
      <c r="H120" s="42"/>
    </row>
    <row r="121" spans="1:8" x14ac:dyDescent="0.2">
      <c r="A121" s="43">
        <v>2160</v>
      </c>
      <c r="B121" s="41" t="s">
        <v>220</v>
      </c>
      <c r="C121" s="44">
        <v>0</v>
      </c>
    </row>
    <row r="122" spans="1:8" x14ac:dyDescent="0.2">
      <c r="A122" s="43">
        <v>2161</v>
      </c>
      <c r="B122" s="41" t="s">
        <v>221</v>
      </c>
      <c r="C122" s="44">
        <v>0</v>
      </c>
    </row>
    <row r="123" spans="1:8" x14ac:dyDescent="0.2">
      <c r="A123" s="43">
        <v>2162</v>
      </c>
      <c r="B123" s="41" t="s">
        <v>222</v>
      </c>
      <c r="C123" s="44">
        <v>0</v>
      </c>
    </row>
    <row r="124" spans="1:8" x14ac:dyDescent="0.2">
      <c r="A124" s="43">
        <v>2163</v>
      </c>
      <c r="B124" s="41" t="s">
        <v>223</v>
      </c>
      <c r="C124" s="44">
        <v>0</v>
      </c>
    </row>
    <row r="125" spans="1:8" x14ac:dyDescent="0.2">
      <c r="A125" s="43">
        <v>2164</v>
      </c>
      <c r="B125" s="41" t="s">
        <v>224</v>
      </c>
      <c r="C125" s="44">
        <v>0</v>
      </c>
    </row>
    <row r="126" spans="1:8" x14ac:dyDescent="0.2">
      <c r="A126" s="43">
        <v>2165</v>
      </c>
      <c r="B126" s="41" t="s">
        <v>225</v>
      </c>
      <c r="C126" s="44">
        <v>0</v>
      </c>
    </row>
    <row r="127" spans="1:8" x14ac:dyDescent="0.2">
      <c r="A127" s="43">
        <v>2166</v>
      </c>
      <c r="B127" s="41" t="s">
        <v>226</v>
      </c>
      <c r="C127" s="44">
        <v>0</v>
      </c>
    </row>
    <row r="128" spans="1:8" x14ac:dyDescent="0.2">
      <c r="A128" s="43">
        <v>2250</v>
      </c>
      <c r="B128" s="41" t="s">
        <v>227</v>
      </c>
      <c r="C128" s="44">
        <v>0</v>
      </c>
    </row>
    <row r="129" spans="1:8" x14ac:dyDescent="0.2">
      <c r="A129" s="43">
        <v>2251</v>
      </c>
      <c r="B129" s="41" t="s">
        <v>228</v>
      </c>
      <c r="C129" s="44">
        <v>0</v>
      </c>
    </row>
    <row r="130" spans="1:8" x14ac:dyDescent="0.2">
      <c r="A130" s="43">
        <v>2252</v>
      </c>
      <c r="B130" s="41" t="s">
        <v>229</v>
      </c>
      <c r="C130" s="44">
        <v>0</v>
      </c>
    </row>
    <row r="131" spans="1:8" x14ac:dyDescent="0.2">
      <c r="A131" s="43">
        <v>2253</v>
      </c>
      <c r="B131" s="41" t="s">
        <v>230</v>
      </c>
      <c r="C131" s="44">
        <v>0</v>
      </c>
    </row>
    <row r="132" spans="1:8" x14ac:dyDescent="0.2">
      <c r="A132" s="43">
        <v>2254</v>
      </c>
      <c r="B132" s="41" t="s">
        <v>231</v>
      </c>
      <c r="C132" s="44">
        <v>0</v>
      </c>
    </row>
    <row r="133" spans="1:8" x14ac:dyDescent="0.2">
      <c r="A133" s="43">
        <v>2255</v>
      </c>
      <c r="B133" s="41" t="s">
        <v>232</v>
      </c>
      <c r="C133" s="44">
        <v>0</v>
      </c>
    </row>
    <row r="134" spans="1:8" x14ac:dyDescent="0.2">
      <c r="A134" s="43">
        <v>2256</v>
      </c>
      <c r="B134" s="41" t="s">
        <v>233</v>
      </c>
      <c r="C134" s="44">
        <v>0</v>
      </c>
    </row>
    <row r="136" spans="1:8" x14ac:dyDescent="0.2">
      <c r="A136" s="40" t="s">
        <v>234</v>
      </c>
      <c r="B136" s="40"/>
      <c r="C136" s="40"/>
      <c r="D136" s="40"/>
      <c r="E136" s="40"/>
      <c r="F136" s="40"/>
      <c r="G136" s="40"/>
      <c r="H136" s="40"/>
    </row>
    <row r="137" spans="1:8" x14ac:dyDescent="0.2">
      <c r="A137" s="47" t="s">
        <v>105</v>
      </c>
      <c r="B137" s="47" t="s">
        <v>106</v>
      </c>
      <c r="C137" s="47" t="s">
        <v>107</v>
      </c>
      <c r="D137" s="47" t="s">
        <v>219</v>
      </c>
      <c r="E137" s="47" t="s">
        <v>122</v>
      </c>
      <c r="F137" s="47"/>
      <c r="G137" s="47"/>
      <c r="H137" s="47"/>
    </row>
    <row r="138" spans="1:8" x14ac:dyDescent="0.2">
      <c r="A138" s="43">
        <v>2159</v>
      </c>
      <c r="B138" s="41" t="s">
        <v>235</v>
      </c>
      <c r="C138" s="44">
        <v>0</v>
      </c>
    </row>
    <row r="139" spans="1:8" x14ac:dyDescent="0.2">
      <c r="A139" s="43">
        <v>2199</v>
      </c>
      <c r="B139" s="41" t="s">
        <v>236</v>
      </c>
      <c r="C139" s="44">
        <v>0</v>
      </c>
    </row>
    <row r="140" spans="1:8" x14ac:dyDescent="0.2">
      <c r="A140" s="43">
        <v>2240</v>
      </c>
      <c r="B140" s="41" t="s">
        <v>237</v>
      </c>
      <c r="C140" s="44">
        <v>0</v>
      </c>
    </row>
    <row r="141" spans="1:8" x14ac:dyDescent="0.2">
      <c r="A141" s="43">
        <v>2241</v>
      </c>
      <c r="B141" s="41" t="s">
        <v>238</v>
      </c>
      <c r="C141" s="44">
        <v>0</v>
      </c>
    </row>
    <row r="142" spans="1:8" x14ac:dyDescent="0.2">
      <c r="A142" s="43">
        <v>2242</v>
      </c>
      <c r="B142" s="41" t="s">
        <v>239</v>
      </c>
      <c r="C142" s="44">
        <v>0</v>
      </c>
    </row>
    <row r="143" spans="1:8" x14ac:dyDescent="0.2">
      <c r="A143" s="43">
        <v>2249</v>
      </c>
      <c r="B143" s="41" t="s">
        <v>240</v>
      </c>
      <c r="C143" s="44">
        <v>0</v>
      </c>
    </row>
  </sheetData>
  <mergeCells count="3">
    <mergeCell ref="A1:F1"/>
    <mergeCell ref="A2:F2"/>
    <mergeCell ref="A3:F3"/>
  </mergeCells>
  <pageMargins left="0.7" right="0.7" top="0.75" bottom="0.75" header="0.3" footer="0.3"/>
  <pageSetup paperSize="9" scale="67" fitToHeight="0" orientation="landscape"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6" width="9.140625" style="41" customWidth="1"/>
    <col min="7" max="16384" width="9.140625" style="41"/>
  </cols>
  <sheetData>
    <row r="1" spans="1:5" s="48" customFormat="1" ht="18.95" customHeight="1" x14ac:dyDescent="0.25">
      <c r="A1" s="809" t="s">
        <v>1954</v>
      </c>
      <c r="B1" s="885"/>
      <c r="C1" s="885"/>
      <c r="D1" s="36" t="s">
        <v>98</v>
      </c>
      <c r="E1" s="37" t="s">
        <v>1955</v>
      </c>
    </row>
    <row r="2" spans="1:5" s="38" customFormat="1" ht="18.95" customHeight="1" x14ac:dyDescent="0.25">
      <c r="A2" s="809" t="s">
        <v>242</v>
      </c>
      <c r="B2" s="884"/>
      <c r="C2" s="884"/>
      <c r="D2" s="36" t="s">
        <v>100</v>
      </c>
      <c r="E2" s="37" t="s">
        <v>441</v>
      </c>
    </row>
    <row r="3" spans="1:5" s="38" customFormat="1" ht="18.95" customHeight="1" x14ac:dyDescent="0.25">
      <c r="A3" s="809" t="s">
        <v>1956</v>
      </c>
      <c r="B3" s="884"/>
      <c r="C3" s="884"/>
      <c r="D3" s="36" t="s">
        <v>102</v>
      </c>
      <c r="E3" s="37">
        <v>4</v>
      </c>
    </row>
    <row r="4" spans="1:5" x14ac:dyDescent="0.2">
      <c r="A4" s="39" t="s">
        <v>103</v>
      </c>
      <c r="B4" s="40"/>
      <c r="C4" s="40"/>
      <c r="D4" s="40"/>
      <c r="E4" s="40"/>
    </row>
    <row r="6" spans="1:5" x14ac:dyDescent="0.2">
      <c r="A6" s="49" t="s">
        <v>243</v>
      </c>
      <c r="B6" s="49"/>
      <c r="C6" s="49"/>
      <c r="D6" s="49"/>
      <c r="E6" s="49"/>
    </row>
    <row r="7" spans="1:5" x14ac:dyDescent="0.2">
      <c r="A7" s="50" t="s">
        <v>105</v>
      </c>
      <c r="B7" s="50" t="s">
        <v>106</v>
      </c>
      <c r="C7" s="50" t="s">
        <v>107</v>
      </c>
      <c r="D7" s="50" t="s">
        <v>244</v>
      </c>
      <c r="E7" s="50"/>
    </row>
    <row r="8" spans="1:5" x14ac:dyDescent="0.2">
      <c r="A8" s="51">
        <v>4100</v>
      </c>
      <c r="B8" s="52" t="s">
        <v>245</v>
      </c>
      <c r="C8" s="53">
        <v>18576786.309999999</v>
      </c>
      <c r="D8" s="52"/>
      <c r="E8" s="54"/>
    </row>
    <row r="9" spans="1:5" x14ac:dyDescent="0.2">
      <c r="A9" s="51">
        <v>4110</v>
      </c>
      <c r="B9" s="52" t="s">
        <v>246</v>
      </c>
      <c r="C9" s="53">
        <v>0</v>
      </c>
      <c r="D9" s="52"/>
      <c r="E9" s="54"/>
    </row>
    <row r="10" spans="1:5" x14ac:dyDescent="0.2">
      <c r="A10" s="51">
        <v>4111</v>
      </c>
      <c r="B10" s="52" t="s">
        <v>247</v>
      </c>
      <c r="C10" s="53">
        <v>0</v>
      </c>
      <c r="D10" s="52"/>
      <c r="E10" s="54"/>
    </row>
    <row r="11" spans="1:5" x14ac:dyDescent="0.2">
      <c r="A11" s="51">
        <v>4112</v>
      </c>
      <c r="B11" s="52" t="s">
        <v>248</v>
      </c>
      <c r="C11" s="53">
        <v>0</v>
      </c>
      <c r="D11" s="52"/>
      <c r="E11" s="54"/>
    </row>
    <row r="12" spans="1:5" x14ac:dyDescent="0.2">
      <c r="A12" s="51">
        <v>4113</v>
      </c>
      <c r="B12" s="52" t="s">
        <v>249</v>
      </c>
      <c r="C12" s="53">
        <v>0</v>
      </c>
      <c r="D12" s="52"/>
      <c r="E12" s="54"/>
    </row>
    <row r="13" spans="1:5" x14ac:dyDescent="0.2">
      <c r="A13" s="51">
        <v>4114</v>
      </c>
      <c r="B13" s="52" t="s">
        <v>250</v>
      </c>
      <c r="C13" s="53">
        <v>0</v>
      </c>
      <c r="D13" s="52"/>
      <c r="E13" s="54"/>
    </row>
    <row r="14" spans="1:5" x14ac:dyDescent="0.2">
      <c r="A14" s="51">
        <v>4115</v>
      </c>
      <c r="B14" s="52" t="s">
        <v>251</v>
      </c>
      <c r="C14" s="53">
        <v>0</v>
      </c>
      <c r="D14" s="52"/>
      <c r="E14" s="54"/>
    </row>
    <row r="15" spans="1:5" x14ac:dyDescent="0.2">
      <c r="A15" s="51">
        <v>4116</v>
      </c>
      <c r="B15" s="52" t="s">
        <v>252</v>
      </c>
      <c r="C15" s="53">
        <v>0</v>
      </c>
      <c r="D15" s="52"/>
      <c r="E15" s="54"/>
    </row>
    <row r="16" spans="1:5" x14ac:dyDescent="0.2">
      <c r="A16" s="51">
        <v>4117</v>
      </c>
      <c r="B16" s="52" t="s">
        <v>253</v>
      </c>
      <c r="C16" s="53">
        <v>0</v>
      </c>
      <c r="D16" s="52"/>
      <c r="E16" s="54"/>
    </row>
    <row r="17" spans="1:5" ht="22.5" customHeight="1" x14ac:dyDescent="0.2">
      <c r="A17" s="51">
        <v>4118</v>
      </c>
      <c r="B17" s="55" t="s">
        <v>254</v>
      </c>
      <c r="C17" s="53">
        <v>0</v>
      </c>
      <c r="D17" s="52"/>
      <c r="E17" s="54"/>
    </row>
    <row r="18" spans="1:5" x14ac:dyDescent="0.2">
      <c r="A18" s="51">
        <v>4119</v>
      </c>
      <c r="B18" s="52" t="s">
        <v>255</v>
      </c>
      <c r="C18" s="53">
        <v>0</v>
      </c>
      <c r="D18" s="52"/>
      <c r="E18" s="54"/>
    </row>
    <row r="19" spans="1:5" x14ac:dyDescent="0.2">
      <c r="A19" s="51">
        <v>4120</v>
      </c>
      <c r="B19" s="52" t="s">
        <v>256</v>
      </c>
      <c r="C19" s="53">
        <v>0</v>
      </c>
      <c r="D19" s="52"/>
      <c r="E19" s="54"/>
    </row>
    <row r="20" spans="1:5" x14ac:dyDescent="0.2">
      <c r="A20" s="51">
        <v>4121</v>
      </c>
      <c r="B20" s="52" t="s">
        <v>257</v>
      </c>
      <c r="C20" s="53">
        <v>0</v>
      </c>
      <c r="D20" s="52"/>
      <c r="E20" s="54"/>
    </row>
    <row r="21" spans="1:5" x14ac:dyDescent="0.2">
      <c r="A21" s="51">
        <v>4122</v>
      </c>
      <c r="B21" s="52" t="s">
        <v>258</v>
      </c>
      <c r="C21" s="53">
        <v>0</v>
      </c>
      <c r="D21" s="52"/>
      <c r="E21" s="54"/>
    </row>
    <row r="22" spans="1:5" x14ac:dyDescent="0.2">
      <c r="A22" s="51">
        <v>4123</v>
      </c>
      <c r="B22" s="52" t="s">
        <v>259</v>
      </c>
      <c r="C22" s="53">
        <v>0</v>
      </c>
      <c r="D22" s="52"/>
      <c r="E22" s="54"/>
    </row>
    <row r="23" spans="1:5" x14ac:dyDescent="0.2">
      <c r="A23" s="51">
        <v>4124</v>
      </c>
      <c r="B23" s="52" t="s">
        <v>260</v>
      </c>
      <c r="C23" s="53">
        <v>0</v>
      </c>
      <c r="D23" s="52"/>
      <c r="E23" s="54"/>
    </row>
    <row r="24" spans="1:5" x14ac:dyDescent="0.2">
      <c r="A24" s="51">
        <v>4129</v>
      </c>
      <c r="B24" s="52" t="s">
        <v>261</v>
      </c>
      <c r="C24" s="53">
        <v>0</v>
      </c>
      <c r="D24" s="52"/>
      <c r="E24" s="54"/>
    </row>
    <row r="25" spans="1:5" x14ac:dyDescent="0.2">
      <c r="A25" s="51">
        <v>4130</v>
      </c>
      <c r="B25" s="52" t="s">
        <v>262</v>
      </c>
      <c r="C25" s="53">
        <v>0</v>
      </c>
      <c r="D25" s="52"/>
      <c r="E25" s="54"/>
    </row>
    <row r="26" spans="1:5" x14ac:dyDescent="0.2">
      <c r="A26" s="51">
        <v>4131</v>
      </c>
      <c r="B26" s="52" t="s">
        <v>263</v>
      </c>
      <c r="C26" s="53">
        <v>0</v>
      </c>
      <c r="D26" s="52"/>
      <c r="E26" s="54"/>
    </row>
    <row r="27" spans="1:5" ht="22.5" customHeight="1" x14ac:dyDescent="0.2">
      <c r="A27" s="51">
        <v>4132</v>
      </c>
      <c r="B27" s="55" t="s">
        <v>264</v>
      </c>
      <c r="C27" s="53">
        <v>0</v>
      </c>
      <c r="D27" s="52"/>
      <c r="E27" s="54"/>
    </row>
    <row r="28" spans="1:5" x14ac:dyDescent="0.2">
      <c r="A28" s="51">
        <v>4140</v>
      </c>
      <c r="B28" s="52" t="s">
        <v>265</v>
      </c>
      <c r="C28" s="53">
        <v>18159727.170000002</v>
      </c>
      <c r="D28" s="52"/>
      <c r="E28" s="54"/>
    </row>
    <row r="29" spans="1:5" x14ac:dyDescent="0.2">
      <c r="A29" s="51">
        <v>4141</v>
      </c>
      <c r="B29" s="52" t="s">
        <v>266</v>
      </c>
      <c r="C29" s="53">
        <v>0</v>
      </c>
      <c r="D29" s="52"/>
      <c r="E29" s="54"/>
    </row>
    <row r="30" spans="1:5" x14ac:dyDescent="0.2">
      <c r="A30" s="51">
        <v>4143</v>
      </c>
      <c r="B30" s="52" t="s">
        <v>267</v>
      </c>
      <c r="C30" s="53">
        <v>18159727.170000002</v>
      </c>
      <c r="D30" s="52"/>
      <c r="E30" s="54"/>
    </row>
    <row r="31" spans="1:5" x14ac:dyDescent="0.2">
      <c r="A31" s="51">
        <v>4144</v>
      </c>
      <c r="B31" s="52" t="s">
        <v>268</v>
      </c>
      <c r="C31" s="53">
        <v>0</v>
      </c>
      <c r="D31" s="52"/>
      <c r="E31" s="54"/>
    </row>
    <row r="32" spans="1:5" ht="22.5" customHeight="1" x14ac:dyDescent="0.2">
      <c r="A32" s="51">
        <v>4145</v>
      </c>
      <c r="B32" s="55" t="s">
        <v>269</v>
      </c>
      <c r="C32" s="53">
        <v>0</v>
      </c>
      <c r="D32" s="52"/>
      <c r="E32" s="54"/>
    </row>
    <row r="33" spans="1:5" x14ac:dyDescent="0.2">
      <c r="A33" s="51">
        <v>4149</v>
      </c>
      <c r="B33" s="52" t="s">
        <v>270</v>
      </c>
      <c r="C33" s="53">
        <v>0</v>
      </c>
      <c r="D33" s="52"/>
      <c r="E33" s="54"/>
    </row>
    <row r="34" spans="1:5" x14ac:dyDescent="0.2">
      <c r="A34" s="51">
        <v>4150</v>
      </c>
      <c r="B34" s="52" t="s">
        <v>271</v>
      </c>
      <c r="C34" s="53">
        <v>390661.89</v>
      </c>
      <c r="D34" s="52"/>
      <c r="E34" s="54"/>
    </row>
    <row r="35" spans="1:5" x14ac:dyDescent="0.2">
      <c r="A35" s="51">
        <v>4151</v>
      </c>
      <c r="B35" s="52" t="s">
        <v>271</v>
      </c>
      <c r="C35" s="53">
        <v>0</v>
      </c>
      <c r="D35" s="52"/>
      <c r="E35" s="54"/>
    </row>
    <row r="36" spans="1:5" ht="22.5" customHeight="1" x14ac:dyDescent="0.2">
      <c r="A36" s="51">
        <v>4154</v>
      </c>
      <c r="B36" s="55" t="s">
        <v>272</v>
      </c>
      <c r="C36" s="53">
        <v>0</v>
      </c>
      <c r="D36" s="52"/>
      <c r="E36" s="54"/>
    </row>
    <row r="37" spans="1:5" x14ac:dyDescent="0.2">
      <c r="A37" s="51">
        <v>4160</v>
      </c>
      <c r="B37" s="52" t="s">
        <v>273</v>
      </c>
      <c r="C37" s="53">
        <v>26397.25</v>
      </c>
      <c r="D37" s="52"/>
      <c r="E37" s="54"/>
    </row>
    <row r="38" spans="1:5" x14ac:dyDescent="0.2">
      <c r="A38" s="51">
        <v>4161</v>
      </c>
      <c r="B38" s="52" t="s">
        <v>274</v>
      </c>
      <c r="C38" s="53">
        <v>0</v>
      </c>
      <c r="D38" s="52"/>
      <c r="E38" s="54"/>
    </row>
    <row r="39" spans="1:5" x14ac:dyDescent="0.2">
      <c r="A39" s="51">
        <v>4162</v>
      </c>
      <c r="B39" s="52" t="s">
        <v>275</v>
      </c>
      <c r="C39" s="53">
        <v>0</v>
      </c>
      <c r="D39" s="52"/>
      <c r="E39" s="54"/>
    </row>
    <row r="40" spans="1:5" x14ac:dyDescent="0.2">
      <c r="A40" s="51">
        <v>4163</v>
      </c>
      <c r="B40" s="52" t="s">
        <v>276</v>
      </c>
      <c r="C40" s="53">
        <v>0</v>
      </c>
      <c r="D40" s="52"/>
      <c r="E40" s="54"/>
    </row>
    <row r="41" spans="1:5" x14ac:dyDescent="0.2">
      <c r="A41" s="51">
        <v>4164</v>
      </c>
      <c r="B41" s="52" t="s">
        <v>277</v>
      </c>
      <c r="C41" s="53">
        <v>0</v>
      </c>
      <c r="D41" s="52"/>
      <c r="E41" s="54"/>
    </row>
    <row r="42" spans="1:5" x14ac:dyDescent="0.2">
      <c r="A42" s="51">
        <v>4165</v>
      </c>
      <c r="B42" s="52" t="s">
        <v>278</v>
      </c>
      <c r="C42" s="53">
        <v>0</v>
      </c>
      <c r="D42" s="52"/>
      <c r="E42" s="54"/>
    </row>
    <row r="43" spans="1:5" ht="22.5" customHeight="1" x14ac:dyDescent="0.2">
      <c r="A43" s="51">
        <v>4166</v>
      </c>
      <c r="B43" s="55" t="s">
        <v>279</v>
      </c>
      <c r="C43" s="53">
        <v>0</v>
      </c>
      <c r="D43" s="52"/>
      <c r="E43" s="54"/>
    </row>
    <row r="44" spans="1:5" x14ac:dyDescent="0.2">
      <c r="A44" s="51">
        <v>4168</v>
      </c>
      <c r="B44" s="52" t="s">
        <v>280</v>
      </c>
      <c r="C44" s="53">
        <v>0</v>
      </c>
      <c r="D44" s="52"/>
      <c r="E44" s="54"/>
    </row>
    <row r="45" spans="1:5" x14ac:dyDescent="0.2">
      <c r="A45" s="51">
        <v>4169</v>
      </c>
      <c r="B45" s="52" t="s">
        <v>281</v>
      </c>
      <c r="C45" s="53">
        <v>26397.25</v>
      </c>
      <c r="D45" s="52"/>
      <c r="E45" s="54"/>
    </row>
    <row r="46" spans="1:5" x14ac:dyDescent="0.2">
      <c r="A46" s="51">
        <v>4170</v>
      </c>
      <c r="B46" s="52" t="s">
        <v>282</v>
      </c>
      <c r="C46" s="53">
        <v>0</v>
      </c>
      <c r="D46" s="52"/>
      <c r="E46" s="54"/>
    </row>
    <row r="47" spans="1:5" x14ac:dyDescent="0.2">
      <c r="A47" s="51">
        <v>4171</v>
      </c>
      <c r="B47" s="52" t="s">
        <v>283</v>
      </c>
      <c r="C47" s="53">
        <v>0</v>
      </c>
      <c r="D47" s="52"/>
      <c r="E47" s="54"/>
    </row>
    <row r="48" spans="1:5" x14ac:dyDescent="0.2">
      <c r="A48" s="51">
        <v>4172</v>
      </c>
      <c r="B48" s="52" t="s">
        <v>284</v>
      </c>
      <c r="C48" s="53">
        <v>0</v>
      </c>
      <c r="D48" s="52"/>
      <c r="E48" s="54"/>
    </row>
    <row r="49" spans="1:5" ht="22.5" customHeight="1" x14ac:dyDescent="0.2">
      <c r="A49" s="51">
        <v>4173</v>
      </c>
      <c r="B49" s="55" t="s">
        <v>285</v>
      </c>
      <c r="C49" s="53">
        <v>0</v>
      </c>
      <c r="D49" s="52"/>
      <c r="E49" s="54"/>
    </row>
    <row r="50" spans="1:5" ht="22.5" customHeight="1" x14ac:dyDescent="0.2">
      <c r="A50" s="51">
        <v>4174</v>
      </c>
      <c r="B50" s="55" t="s">
        <v>286</v>
      </c>
      <c r="C50" s="53">
        <v>0</v>
      </c>
      <c r="D50" s="52"/>
      <c r="E50" s="54"/>
    </row>
    <row r="51" spans="1:5" ht="22.5" customHeight="1" x14ac:dyDescent="0.2">
      <c r="A51" s="51">
        <v>4175</v>
      </c>
      <c r="B51" s="55" t="s">
        <v>287</v>
      </c>
      <c r="C51" s="53">
        <v>0</v>
      </c>
      <c r="D51" s="52"/>
      <c r="E51" s="54"/>
    </row>
    <row r="52" spans="1:5" ht="22.5" customHeight="1" x14ac:dyDescent="0.2">
      <c r="A52" s="51">
        <v>4176</v>
      </c>
      <c r="B52" s="55" t="s">
        <v>288</v>
      </c>
      <c r="C52" s="53">
        <v>0</v>
      </c>
      <c r="D52" s="52"/>
      <c r="E52" s="54"/>
    </row>
    <row r="53" spans="1:5" ht="22.5" customHeight="1" x14ac:dyDescent="0.2">
      <c r="A53" s="51">
        <v>4177</v>
      </c>
      <c r="B53" s="55" t="s">
        <v>289</v>
      </c>
      <c r="C53" s="53">
        <v>0</v>
      </c>
      <c r="D53" s="52"/>
      <c r="E53" s="54"/>
    </row>
    <row r="54" spans="1:5" ht="22.5" customHeight="1" x14ac:dyDescent="0.2">
      <c r="A54" s="51">
        <v>4178</v>
      </c>
      <c r="B54" s="55" t="s">
        <v>290</v>
      </c>
      <c r="C54" s="53">
        <v>0</v>
      </c>
      <c r="D54" s="52"/>
      <c r="E54" s="54"/>
    </row>
    <row r="55" spans="1:5" x14ac:dyDescent="0.2">
      <c r="A55" s="51"/>
      <c r="B55" s="55"/>
      <c r="C55" s="53"/>
      <c r="D55" s="52"/>
      <c r="E55" s="54"/>
    </row>
    <row r="56" spans="1:5" x14ac:dyDescent="0.2">
      <c r="A56" s="49" t="s">
        <v>291</v>
      </c>
      <c r="B56" s="49"/>
      <c r="C56" s="49"/>
      <c r="D56" s="49"/>
      <c r="E56" s="49"/>
    </row>
    <row r="57" spans="1:5" x14ac:dyDescent="0.2">
      <c r="A57" s="50" t="s">
        <v>105</v>
      </c>
      <c r="B57" s="50" t="s">
        <v>106</v>
      </c>
      <c r="C57" s="50" t="s">
        <v>107</v>
      </c>
      <c r="D57" s="50" t="s">
        <v>244</v>
      </c>
      <c r="E57" s="50"/>
    </row>
    <row r="58" spans="1:5" ht="33.75" customHeight="1" x14ac:dyDescent="0.2">
      <c r="A58" s="51">
        <v>4200</v>
      </c>
      <c r="B58" s="55" t="s">
        <v>292</v>
      </c>
      <c r="C58" s="53">
        <v>124801899.05</v>
      </c>
      <c r="D58" s="52"/>
      <c r="E58" s="54"/>
    </row>
    <row r="59" spans="1:5" ht="22.5" customHeight="1" x14ac:dyDescent="0.2">
      <c r="A59" s="51">
        <v>4210</v>
      </c>
      <c r="B59" s="55" t="s">
        <v>293</v>
      </c>
      <c r="C59" s="53">
        <v>0</v>
      </c>
      <c r="D59" s="52"/>
      <c r="E59" s="54"/>
    </row>
    <row r="60" spans="1:5" x14ac:dyDescent="0.2">
      <c r="A60" s="51">
        <v>4211</v>
      </c>
      <c r="B60" s="52" t="s">
        <v>294</v>
      </c>
      <c r="C60" s="53">
        <v>0</v>
      </c>
      <c r="D60" s="52"/>
      <c r="E60" s="54"/>
    </row>
    <row r="61" spans="1:5" x14ac:dyDescent="0.2">
      <c r="A61" s="51">
        <v>4212</v>
      </c>
      <c r="B61" s="52" t="s">
        <v>295</v>
      </c>
      <c r="C61" s="53">
        <v>0</v>
      </c>
      <c r="D61" s="52"/>
      <c r="E61" s="54"/>
    </row>
    <row r="62" spans="1:5" x14ac:dyDescent="0.2">
      <c r="A62" s="51">
        <v>4213</v>
      </c>
      <c r="B62" s="52" t="s">
        <v>296</v>
      </c>
      <c r="C62" s="53">
        <v>0</v>
      </c>
      <c r="D62" s="52"/>
      <c r="E62" s="54"/>
    </row>
    <row r="63" spans="1:5" x14ac:dyDescent="0.2">
      <c r="A63" s="51">
        <v>4214</v>
      </c>
      <c r="B63" s="52" t="s">
        <v>297</v>
      </c>
      <c r="C63" s="53">
        <v>0</v>
      </c>
      <c r="D63" s="52"/>
      <c r="E63" s="54"/>
    </row>
    <row r="64" spans="1:5" x14ac:dyDescent="0.2">
      <c r="A64" s="51">
        <v>4215</v>
      </c>
      <c r="B64" s="52" t="s">
        <v>298</v>
      </c>
      <c r="C64" s="53">
        <v>0</v>
      </c>
      <c r="D64" s="52"/>
      <c r="E64" s="54"/>
    </row>
    <row r="65" spans="1:5" x14ac:dyDescent="0.2">
      <c r="A65" s="51">
        <v>4220</v>
      </c>
      <c r="B65" s="52" t="s">
        <v>299</v>
      </c>
      <c r="C65" s="53">
        <v>124801899.05</v>
      </c>
      <c r="D65" s="52"/>
      <c r="E65" s="54"/>
    </row>
    <row r="66" spans="1:5" x14ac:dyDescent="0.2">
      <c r="A66" s="51">
        <v>4221</v>
      </c>
      <c r="B66" s="52" t="s">
        <v>300</v>
      </c>
      <c r="C66" s="53">
        <v>0</v>
      </c>
      <c r="D66" s="52"/>
      <c r="E66" s="54"/>
    </row>
    <row r="67" spans="1:5" x14ac:dyDescent="0.2">
      <c r="A67" s="51">
        <v>4223</v>
      </c>
      <c r="B67" s="52" t="s">
        <v>301</v>
      </c>
      <c r="C67" s="53">
        <v>124801899.05</v>
      </c>
      <c r="D67" s="52"/>
      <c r="E67" s="54"/>
    </row>
    <row r="68" spans="1:5" x14ac:dyDescent="0.2">
      <c r="A68" s="51">
        <v>4225</v>
      </c>
      <c r="B68" s="52" t="s">
        <v>302</v>
      </c>
      <c r="C68" s="53">
        <v>0</v>
      </c>
      <c r="D68" s="52"/>
      <c r="E68" s="54"/>
    </row>
    <row r="69" spans="1:5" x14ac:dyDescent="0.2">
      <c r="A69" s="51">
        <v>4227</v>
      </c>
      <c r="B69" s="52" t="s">
        <v>303</v>
      </c>
      <c r="C69" s="53">
        <v>0</v>
      </c>
      <c r="D69" s="52"/>
      <c r="E69" s="54"/>
    </row>
    <row r="70" spans="1:5" x14ac:dyDescent="0.2">
      <c r="A70" s="54"/>
      <c r="B70" s="54"/>
      <c r="C70" s="54"/>
      <c r="D70" s="54"/>
      <c r="E70" s="54"/>
    </row>
    <row r="71" spans="1:5" x14ac:dyDescent="0.2">
      <c r="A71" s="49" t="s">
        <v>304</v>
      </c>
      <c r="B71" s="49"/>
      <c r="C71" s="49"/>
      <c r="D71" s="49"/>
      <c r="E71" s="49"/>
    </row>
    <row r="72" spans="1:5" x14ac:dyDescent="0.2">
      <c r="A72" s="50" t="s">
        <v>105</v>
      </c>
      <c r="B72" s="50" t="s">
        <v>106</v>
      </c>
      <c r="C72" s="50" t="s">
        <v>107</v>
      </c>
      <c r="D72" s="50" t="s">
        <v>219</v>
      </c>
      <c r="E72" s="50" t="s">
        <v>122</v>
      </c>
    </row>
    <row r="73" spans="1:5" x14ac:dyDescent="0.2">
      <c r="A73" s="56">
        <v>4300</v>
      </c>
      <c r="B73" s="52" t="s">
        <v>305</v>
      </c>
      <c r="C73" s="53">
        <v>1181230.2</v>
      </c>
      <c r="D73" s="52"/>
      <c r="E73" s="52"/>
    </row>
    <row r="74" spans="1:5" x14ac:dyDescent="0.2">
      <c r="A74" s="56">
        <v>4310</v>
      </c>
      <c r="B74" s="52" t="s">
        <v>306</v>
      </c>
      <c r="C74" s="53">
        <v>972824.2</v>
      </c>
      <c r="D74" s="52"/>
      <c r="E74" s="52"/>
    </row>
    <row r="75" spans="1:5" x14ac:dyDescent="0.2">
      <c r="A75" s="56">
        <v>4311</v>
      </c>
      <c r="B75" s="52" t="s">
        <v>307</v>
      </c>
      <c r="C75" s="53">
        <v>972824.2</v>
      </c>
      <c r="D75" s="52"/>
      <c r="E75" s="52"/>
    </row>
    <row r="76" spans="1:5" x14ac:dyDescent="0.2">
      <c r="A76" s="56">
        <v>4319</v>
      </c>
      <c r="B76" s="52" t="s">
        <v>308</v>
      </c>
      <c r="C76" s="53">
        <v>0</v>
      </c>
      <c r="D76" s="52"/>
      <c r="E76" s="52"/>
    </row>
    <row r="77" spans="1:5" x14ac:dyDescent="0.2">
      <c r="A77" s="56">
        <v>4320</v>
      </c>
      <c r="B77" s="52" t="s">
        <v>309</v>
      </c>
      <c r="C77" s="53">
        <v>0</v>
      </c>
      <c r="D77" s="52"/>
      <c r="E77" s="52"/>
    </row>
    <row r="78" spans="1:5" x14ac:dyDescent="0.2">
      <c r="A78" s="56">
        <v>4321</v>
      </c>
      <c r="B78" s="52" t="s">
        <v>310</v>
      </c>
      <c r="C78" s="53">
        <v>0</v>
      </c>
      <c r="D78" s="52"/>
      <c r="E78" s="52"/>
    </row>
    <row r="79" spans="1:5" x14ac:dyDescent="0.2">
      <c r="A79" s="56">
        <v>4322</v>
      </c>
      <c r="B79" s="52" t="s">
        <v>311</v>
      </c>
      <c r="C79" s="53">
        <v>0</v>
      </c>
      <c r="D79" s="52"/>
      <c r="E79" s="52"/>
    </row>
    <row r="80" spans="1:5" x14ac:dyDescent="0.2">
      <c r="A80" s="56">
        <v>4323</v>
      </c>
      <c r="B80" s="52" t="s">
        <v>312</v>
      </c>
      <c r="C80" s="53">
        <v>0</v>
      </c>
      <c r="D80" s="52"/>
      <c r="E80" s="52"/>
    </row>
    <row r="81" spans="1:5" x14ac:dyDescent="0.2">
      <c r="A81" s="56">
        <v>4324</v>
      </c>
      <c r="B81" s="52" t="s">
        <v>313</v>
      </c>
      <c r="C81" s="53">
        <v>0</v>
      </c>
      <c r="D81" s="52"/>
      <c r="E81" s="52"/>
    </row>
    <row r="82" spans="1:5" x14ac:dyDescent="0.2">
      <c r="A82" s="56">
        <v>4325</v>
      </c>
      <c r="B82" s="52" t="s">
        <v>314</v>
      </c>
      <c r="C82" s="53">
        <v>0</v>
      </c>
      <c r="D82" s="52"/>
      <c r="E82" s="52"/>
    </row>
    <row r="83" spans="1:5" x14ac:dyDescent="0.2">
      <c r="A83" s="56">
        <v>4330</v>
      </c>
      <c r="B83" s="52" t="s">
        <v>315</v>
      </c>
      <c r="C83" s="53">
        <v>0</v>
      </c>
      <c r="D83" s="52"/>
      <c r="E83" s="52"/>
    </row>
    <row r="84" spans="1:5" x14ac:dyDescent="0.2">
      <c r="A84" s="56">
        <v>4331</v>
      </c>
      <c r="B84" s="52" t="s">
        <v>315</v>
      </c>
      <c r="C84" s="53">
        <v>0</v>
      </c>
      <c r="D84" s="52"/>
      <c r="E84" s="52"/>
    </row>
    <row r="85" spans="1:5" x14ac:dyDescent="0.2">
      <c r="A85" s="56">
        <v>4340</v>
      </c>
      <c r="B85" s="52" t="s">
        <v>316</v>
      </c>
      <c r="C85" s="53">
        <v>0</v>
      </c>
      <c r="D85" s="52"/>
      <c r="E85" s="52"/>
    </row>
    <row r="86" spans="1:5" x14ac:dyDescent="0.2">
      <c r="A86" s="56">
        <v>4341</v>
      </c>
      <c r="B86" s="52" t="s">
        <v>316</v>
      </c>
      <c r="C86" s="53">
        <v>0</v>
      </c>
      <c r="D86" s="52"/>
      <c r="E86" s="52"/>
    </row>
    <row r="87" spans="1:5" x14ac:dyDescent="0.2">
      <c r="A87" s="56">
        <v>4390</v>
      </c>
      <c r="B87" s="52" t="s">
        <v>317</v>
      </c>
      <c r="C87" s="53">
        <v>208406</v>
      </c>
      <c r="D87" s="52"/>
      <c r="E87" s="52"/>
    </row>
    <row r="88" spans="1:5" x14ac:dyDescent="0.2">
      <c r="A88" s="56">
        <v>4392</v>
      </c>
      <c r="B88" s="52" t="s">
        <v>318</v>
      </c>
      <c r="C88" s="53">
        <v>0</v>
      </c>
      <c r="D88" s="52"/>
      <c r="E88" s="52"/>
    </row>
    <row r="89" spans="1:5" x14ac:dyDescent="0.2">
      <c r="A89" s="56">
        <v>4393</v>
      </c>
      <c r="B89" s="52" t="s">
        <v>319</v>
      </c>
      <c r="C89" s="53">
        <v>0</v>
      </c>
      <c r="D89" s="52"/>
      <c r="E89" s="52"/>
    </row>
    <row r="90" spans="1:5" x14ac:dyDescent="0.2">
      <c r="A90" s="56">
        <v>4394</v>
      </c>
      <c r="B90" s="52" t="s">
        <v>320</v>
      </c>
      <c r="C90" s="53">
        <v>0</v>
      </c>
      <c r="D90" s="52"/>
      <c r="E90" s="52"/>
    </row>
    <row r="91" spans="1:5" x14ac:dyDescent="0.2">
      <c r="A91" s="56">
        <v>4395</v>
      </c>
      <c r="B91" s="52" t="s">
        <v>321</v>
      </c>
      <c r="C91" s="53">
        <v>0</v>
      </c>
      <c r="D91" s="52"/>
      <c r="E91" s="52"/>
    </row>
    <row r="92" spans="1:5" x14ac:dyDescent="0.2">
      <c r="A92" s="56">
        <v>4396</v>
      </c>
      <c r="B92" s="52" t="s">
        <v>322</v>
      </c>
      <c r="C92" s="53">
        <v>0</v>
      </c>
      <c r="D92" s="52"/>
      <c r="E92" s="52"/>
    </row>
    <row r="93" spans="1:5" x14ac:dyDescent="0.2">
      <c r="A93" s="56">
        <v>4397</v>
      </c>
      <c r="B93" s="52" t="s">
        <v>323</v>
      </c>
      <c r="C93" s="53">
        <v>0</v>
      </c>
      <c r="D93" s="52"/>
      <c r="E93" s="52"/>
    </row>
    <row r="94" spans="1:5" x14ac:dyDescent="0.2">
      <c r="A94" s="56">
        <v>4399</v>
      </c>
      <c r="B94" s="52" t="s">
        <v>317</v>
      </c>
      <c r="C94" s="53">
        <v>208406</v>
      </c>
      <c r="D94" s="52"/>
      <c r="E94" s="52"/>
    </row>
    <row r="95" spans="1:5" x14ac:dyDescent="0.2">
      <c r="A95" s="54"/>
      <c r="B95" s="54"/>
      <c r="C95" s="54"/>
      <c r="D95" s="54"/>
      <c r="E95" s="54"/>
    </row>
    <row r="96" spans="1:5" x14ac:dyDescent="0.2">
      <c r="A96" s="49" t="s">
        <v>324</v>
      </c>
      <c r="B96" s="49"/>
      <c r="C96" s="49"/>
      <c r="D96" s="49"/>
      <c r="E96" s="49"/>
    </row>
    <row r="97" spans="1:5" x14ac:dyDescent="0.2">
      <c r="A97" s="50" t="s">
        <v>105</v>
      </c>
      <c r="B97" s="50" t="s">
        <v>106</v>
      </c>
      <c r="C97" s="50" t="s">
        <v>107</v>
      </c>
      <c r="D97" s="50" t="s">
        <v>325</v>
      </c>
      <c r="E97" s="50" t="s">
        <v>122</v>
      </c>
    </row>
    <row r="98" spans="1:5" x14ac:dyDescent="0.2">
      <c r="A98" s="56">
        <v>5000</v>
      </c>
      <c r="B98" s="52" t="s">
        <v>326</v>
      </c>
      <c r="C98" s="53">
        <v>138662293.7872</v>
      </c>
      <c r="D98" s="57">
        <v>1</v>
      </c>
      <c r="E98" s="52"/>
    </row>
    <row r="99" spans="1:5" x14ac:dyDescent="0.2">
      <c r="A99" s="56">
        <v>5100</v>
      </c>
      <c r="B99" s="52" t="s">
        <v>327</v>
      </c>
      <c r="C99" s="53">
        <v>132392189.09720001</v>
      </c>
      <c r="D99" s="57">
        <v>1</v>
      </c>
      <c r="E99" s="52"/>
    </row>
    <row r="100" spans="1:5" x14ac:dyDescent="0.2">
      <c r="A100" s="56">
        <v>5110</v>
      </c>
      <c r="B100" s="52" t="s">
        <v>328</v>
      </c>
      <c r="C100" s="53">
        <v>315791.27</v>
      </c>
      <c r="D100" s="57">
        <v>2.3852711565041924E-3</v>
      </c>
      <c r="E100" s="52"/>
    </row>
    <row r="101" spans="1:5" x14ac:dyDescent="0.2">
      <c r="A101" s="56">
        <v>5111</v>
      </c>
      <c r="B101" s="52" t="s">
        <v>329</v>
      </c>
      <c r="C101" s="53">
        <v>0</v>
      </c>
      <c r="D101" s="57">
        <v>0</v>
      </c>
      <c r="E101" s="52"/>
    </row>
    <row r="102" spans="1:5" x14ac:dyDescent="0.2">
      <c r="A102" s="56">
        <v>5112</v>
      </c>
      <c r="B102" s="52" t="s">
        <v>330</v>
      </c>
      <c r="C102" s="53">
        <v>315791.27</v>
      </c>
      <c r="D102" s="57">
        <v>2.3852711565041924E-3</v>
      </c>
      <c r="E102" s="52"/>
    </row>
    <row r="103" spans="1:5" x14ac:dyDescent="0.2">
      <c r="A103" s="56">
        <v>5113</v>
      </c>
      <c r="B103" s="52" t="s">
        <v>331</v>
      </c>
      <c r="C103" s="53">
        <v>0</v>
      </c>
      <c r="D103" s="57">
        <v>0</v>
      </c>
      <c r="E103" s="52"/>
    </row>
    <row r="104" spans="1:5" x14ac:dyDescent="0.2">
      <c r="A104" s="56">
        <v>5114</v>
      </c>
      <c r="B104" s="52" t="s">
        <v>332</v>
      </c>
      <c r="C104" s="53">
        <v>0</v>
      </c>
      <c r="D104" s="57">
        <v>0</v>
      </c>
      <c r="E104" s="52"/>
    </row>
    <row r="105" spans="1:5" x14ac:dyDescent="0.2">
      <c r="A105" s="56">
        <v>5115</v>
      </c>
      <c r="B105" s="52" t="s">
        <v>333</v>
      </c>
      <c r="C105" s="53">
        <v>0</v>
      </c>
      <c r="D105" s="57">
        <v>0</v>
      </c>
      <c r="E105" s="52"/>
    </row>
    <row r="106" spans="1:5" x14ac:dyDescent="0.2">
      <c r="A106" s="56">
        <v>5116</v>
      </c>
      <c r="B106" s="52" t="s">
        <v>334</v>
      </c>
      <c r="C106" s="53">
        <v>0</v>
      </c>
      <c r="D106" s="57">
        <v>0</v>
      </c>
      <c r="E106" s="52"/>
    </row>
    <row r="107" spans="1:5" x14ac:dyDescent="0.2">
      <c r="A107" s="56">
        <v>5120</v>
      </c>
      <c r="B107" s="52" t="s">
        <v>335</v>
      </c>
      <c r="C107" s="53">
        <v>11676275.687200001</v>
      </c>
      <c r="D107" s="57">
        <v>8.8194596424623545E-2</v>
      </c>
      <c r="E107" s="52"/>
    </row>
    <row r="108" spans="1:5" x14ac:dyDescent="0.2">
      <c r="A108" s="56">
        <v>5121</v>
      </c>
      <c r="B108" s="52" t="s">
        <v>336</v>
      </c>
      <c r="C108" s="53">
        <v>1508738.74</v>
      </c>
      <c r="D108" s="57">
        <v>1.1395980006738242E-2</v>
      </c>
      <c r="E108" s="52"/>
    </row>
    <row r="109" spans="1:5" x14ac:dyDescent="0.2">
      <c r="A109" s="56">
        <v>5122</v>
      </c>
      <c r="B109" s="52" t="s">
        <v>337</v>
      </c>
      <c r="C109" s="53">
        <v>20852.580000000002</v>
      </c>
      <c r="D109" s="57">
        <v>1.5750611982622635E-4</v>
      </c>
      <c r="E109" s="52"/>
    </row>
    <row r="110" spans="1:5" x14ac:dyDescent="0.2">
      <c r="A110" s="56">
        <v>5123</v>
      </c>
      <c r="B110" s="52" t="s">
        <v>338</v>
      </c>
      <c r="C110" s="53">
        <v>2699.2</v>
      </c>
      <c r="D110" s="57">
        <v>2.0387909727954531E-5</v>
      </c>
      <c r="E110" s="52"/>
    </row>
    <row r="111" spans="1:5" x14ac:dyDescent="0.2">
      <c r="A111" s="56">
        <v>5124</v>
      </c>
      <c r="B111" s="52" t="s">
        <v>339</v>
      </c>
      <c r="C111" s="53">
        <v>256705.26</v>
      </c>
      <c r="D111" s="57">
        <v>1.9389758697284743E-3</v>
      </c>
      <c r="E111" s="52"/>
    </row>
    <row r="112" spans="1:5" x14ac:dyDescent="0.2">
      <c r="A112" s="56">
        <v>5125</v>
      </c>
      <c r="B112" s="52" t="s">
        <v>340</v>
      </c>
      <c r="C112" s="53">
        <v>3086908.36</v>
      </c>
      <c r="D112" s="57">
        <v>2.3316393369201306E-2</v>
      </c>
      <c r="E112" s="52"/>
    </row>
    <row r="113" spans="1:5" x14ac:dyDescent="0.2">
      <c r="A113" s="56">
        <v>5126</v>
      </c>
      <c r="B113" s="52" t="s">
        <v>341</v>
      </c>
      <c r="C113" s="53">
        <v>5266827.2872000001</v>
      </c>
      <c r="D113" s="57">
        <v>3.9782009219087602E-2</v>
      </c>
      <c r="E113" s="52"/>
    </row>
    <row r="114" spans="1:5" x14ac:dyDescent="0.2">
      <c r="A114" s="56">
        <v>5127</v>
      </c>
      <c r="B114" s="52" t="s">
        <v>342</v>
      </c>
      <c r="C114" s="53">
        <v>440475.42</v>
      </c>
      <c r="D114" s="57">
        <v>3.3270499038021853E-3</v>
      </c>
      <c r="E114" s="52"/>
    </row>
    <row r="115" spans="1:5" x14ac:dyDescent="0.2">
      <c r="A115" s="56">
        <v>5128</v>
      </c>
      <c r="B115" s="52" t="s">
        <v>343</v>
      </c>
      <c r="C115" s="53">
        <v>0</v>
      </c>
      <c r="D115" s="57">
        <v>0</v>
      </c>
      <c r="E115" s="52"/>
    </row>
    <row r="116" spans="1:5" x14ac:dyDescent="0.2">
      <c r="A116" s="56">
        <v>5129</v>
      </c>
      <c r="B116" s="52" t="s">
        <v>344</v>
      </c>
      <c r="C116" s="53">
        <v>1093068.8400000001</v>
      </c>
      <c r="D116" s="57">
        <v>8.2562940265115507E-3</v>
      </c>
      <c r="E116" s="52"/>
    </row>
    <row r="117" spans="1:5" x14ac:dyDescent="0.2">
      <c r="A117" s="56">
        <v>5130</v>
      </c>
      <c r="B117" s="52" t="s">
        <v>345</v>
      </c>
      <c r="C117" s="53">
        <v>120400122.14</v>
      </c>
      <c r="D117" s="57">
        <v>0.90942013241887221</v>
      </c>
      <c r="E117" s="52"/>
    </row>
    <row r="118" spans="1:5" x14ac:dyDescent="0.2">
      <c r="A118" s="56">
        <v>5131</v>
      </c>
      <c r="B118" s="52" t="s">
        <v>346</v>
      </c>
      <c r="C118" s="53">
        <v>1716935.95</v>
      </c>
      <c r="D118" s="57">
        <v>1.2968559260995797E-2</v>
      </c>
      <c r="E118" s="52"/>
    </row>
    <row r="119" spans="1:5" x14ac:dyDescent="0.2">
      <c r="A119" s="56">
        <v>5132</v>
      </c>
      <c r="B119" s="52" t="s">
        <v>347</v>
      </c>
      <c r="C119" s="53">
        <v>1152275.6399999999</v>
      </c>
      <c r="D119" s="57">
        <v>8.7035016782902458E-3</v>
      </c>
      <c r="E119" s="52"/>
    </row>
    <row r="120" spans="1:5" x14ac:dyDescent="0.2">
      <c r="A120" s="56">
        <v>5133</v>
      </c>
      <c r="B120" s="52" t="s">
        <v>348</v>
      </c>
      <c r="C120" s="53">
        <v>277845.69</v>
      </c>
      <c r="D120" s="57">
        <v>2.0986562114779341E-3</v>
      </c>
      <c r="E120" s="52"/>
    </row>
    <row r="121" spans="1:5" x14ac:dyDescent="0.2">
      <c r="A121" s="56">
        <v>5134</v>
      </c>
      <c r="B121" s="52" t="s">
        <v>349</v>
      </c>
      <c r="C121" s="53">
        <v>2136119.7288000002</v>
      </c>
      <c r="D121" s="57">
        <v>1.6134786677118079E-2</v>
      </c>
      <c r="E121" s="52"/>
    </row>
    <row r="122" spans="1:5" x14ac:dyDescent="0.2">
      <c r="A122" s="56">
        <v>5135</v>
      </c>
      <c r="B122" s="52" t="s">
        <v>350</v>
      </c>
      <c r="C122" s="53">
        <v>112819798.7412</v>
      </c>
      <c r="D122" s="57">
        <v>0.85216355670627741</v>
      </c>
      <c r="E122" s="52"/>
    </row>
    <row r="123" spans="1:5" x14ac:dyDescent="0.2">
      <c r="A123" s="56">
        <v>5136</v>
      </c>
      <c r="B123" s="52" t="s">
        <v>351</v>
      </c>
      <c r="C123" s="53">
        <v>1683969.18</v>
      </c>
      <c r="D123" s="57">
        <v>1.2719550839692359E-2</v>
      </c>
      <c r="E123" s="52"/>
    </row>
    <row r="124" spans="1:5" x14ac:dyDescent="0.2">
      <c r="A124" s="56">
        <v>5137</v>
      </c>
      <c r="B124" s="52" t="s">
        <v>352</v>
      </c>
      <c r="C124" s="53">
        <v>6679.14</v>
      </c>
      <c r="D124" s="57">
        <v>5.0449653001026323E-5</v>
      </c>
      <c r="E124" s="52"/>
    </row>
    <row r="125" spans="1:5" x14ac:dyDescent="0.2">
      <c r="A125" s="56">
        <v>5138</v>
      </c>
      <c r="B125" s="52" t="s">
        <v>353</v>
      </c>
      <c r="C125" s="53">
        <v>152742.56</v>
      </c>
      <c r="D125" s="57">
        <v>1.1537127759694275E-3</v>
      </c>
      <c r="E125" s="52"/>
    </row>
    <row r="126" spans="1:5" x14ac:dyDescent="0.2">
      <c r="A126" s="56">
        <v>5139</v>
      </c>
      <c r="B126" s="52" t="s">
        <v>354</v>
      </c>
      <c r="C126" s="53">
        <v>453755.51</v>
      </c>
      <c r="D126" s="57">
        <v>3.4273586160499295E-3</v>
      </c>
      <c r="E126" s="52"/>
    </row>
    <row r="127" spans="1:5" x14ac:dyDescent="0.2">
      <c r="A127" s="56">
        <v>5200</v>
      </c>
      <c r="B127" s="52" t="s">
        <v>355</v>
      </c>
      <c r="C127" s="53">
        <v>0</v>
      </c>
      <c r="D127" s="57">
        <v>0</v>
      </c>
      <c r="E127" s="52"/>
    </row>
    <row r="128" spans="1:5" x14ac:dyDescent="0.2">
      <c r="A128" s="56">
        <v>5210</v>
      </c>
      <c r="B128" s="52" t="s">
        <v>356</v>
      </c>
      <c r="C128" s="53">
        <v>0</v>
      </c>
      <c r="D128" s="57">
        <v>0</v>
      </c>
      <c r="E128" s="52"/>
    </row>
    <row r="129" spans="1:5" x14ac:dyDescent="0.2">
      <c r="A129" s="56">
        <v>5211</v>
      </c>
      <c r="B129" s="52" t="s">
        <v>357</v>
      </c>
      <c r="C129" s="53">
        <v>0</v>
      </c>
      <c r="D129" s="57">
        <v>0</v>
      </c>
      <c r="E129" s="52"/>
    </row>
    <row r="130" spans="1:5" x14ac:dyDescent="0.2">
      <c r="A130" s="56">
        <v>5212</v>
      </c>
      <c r="B130" s="52" t="s">
        <v>358</v>
      </c>
      <c r="C130" s="53">
        <v>0</v>
      </c>
      <c r="D130" s="57">
        <v>0</v>
      </c>
      <c r="E130" s="52"/>
    </row>
    <row r="131" spans="1:5" x14ac:dyDescent="0.2">
      <c r="A131" s="56">
        <v>5220</v>
      </c>
      <c r="B131" s="52" t="s">
        <v>359</v>
      </c>
      <c r="C131" s="53">
        <v>0</v>
      </c>
      <c r="D131" s="57">
        <v>0</v>
      </c>
      <c r="E131" s="52"/>
    </row>
    <row r="132" spans="1:5" x14ac:dyDescent="0.2">
      <c r="A132" s="56">
        <v>5221</v>
      </c>
      <c r="B132" s="52" t="s">
        <v>360</v>
      </c>
      <c r="C132" s="53">
        <v>0</v>
      </c>
      <c r="D132" s="57">
        <v>0</v>
      </c>
      <c r="E132" s="52"/>
    </row>
    <row r="133" spans="1:5" x14ac:dyDescent="0.2">
      <c r="A133" s="56">
        <v>5222</v>
      </c>
      <c r="B133" s="52" t="s">
        <v>361</v>
      </c>
      <c r="C133" s="53">
        <v>0</v>
      </c>
      <c r="D133" s="57">
        <v>0</v>
      </c>
      <c r="E133" s="52"/>
    </row>
    <row r="134" spans="1:5" x14ac:dyDescent="0.2">
      <c r="A134" s="56">
        <v>5230</v>
      </c>
      <c r="B134" s="52" t="s">
        <v>301</v>
      </c>
      <c r="C134" s="53">
        <v>0</v>
      </c>
      <c r="D134" s="57">
        <v>0</v>
      </c>
      <c r="E134" s="52"/>
    </row>
    <row r="135" spans="1:5" x14ac:dyDescent="0.2">
      <c r="A135" s="56">
        <v>5231</v>
      </c>
      <c r="B135" s="52" t="s">
        <v>362</v>
      </c>
      <c r="C135" s="53">
        <v>0</v>
      </c>
      <c r="D135" s="57">
        <v>0</v>
      </c>
      <c r="E135" s="52"/>
    </row>
    <row r="136" spans="1:5" x14ac:dyDescent="0.2">
      <c r="A136" s="56">
        <v>5232</v>
      </c>
      <c r="B136" s="52" t="s">
        <v>363</v>
      </c>
      <c r="C136" s="53">
        <v>0</v>
      </c>
      <c r="D136" s="57">
        <v>0</v>
      </c>
      <c r="E136" s="52"/>
    </row>
    <row r="137" spans="1:5" x14ac:dyDescent="0.2">
      <c r="A137" s="56">
        <v>5240</v>
      </c>
      <c r="B137" s="52" t="s">
        <v>364</v>
      </c>
      <c r="C137" s="53">
        <v>0</v>
      </c>
      <c r="D137" s="57">
        <v>0</v>
      </c>
      <c r="E137" s="52"/>
    </row>
    <row r="138" spans="1:5" x14ac:dyDescent="0.2">
      <c r="A138" s="56">
        <v>5241</v>
      </c>
      <c r="B138" s="52" t="s">
        <v>365</v>
      </c>
      <c r="C138" s="53">
        <v>0</v>
      </c>
      <c r="D138" s="57">
        <v>0</v>
      </c>
      <c r="E138" s="52"/>
    </row>
    <row r="139" spans="1:5" x14ac:dyDescent="0.2">
      <c r="A139" s="56">
        <v>5242</v>
      </c>
      <c r="B139" s="52" t="s">
        <v>366</v>
      </c>
      <c r="C139" s="53">
        <v>0</v>
      </c>
      <c r="D139" s="57">
        <v>0</v>
      </c>
      <c r="E139" s="52"/>
    </row>
    <row r="140" spans="1:5" x14ac:dyDescent="0.2">
      <c r="A140" s="56">
        <v>5243</v>
      </c>
      <c r="B140" s="52" t="s">
        <v>367</v>
      </c>
      <c r="C140" s="53">
        <v>0</v>
      </c>
      <c r="D140" s="57">
        <v>0</v>
      </c>
      <c r="E140" s="52"/>
    </row>
    <row r="141" spans="1:5" x14ac:dyDescent="0.2">
      <c r="A141" s="56">
        <v>5244</v>
      </c>
      <c r="B141" s="52" t="s">
        <v>368</v>
      </c>
      <c r="C141" s="53">
        <v>0</v>
      </c>
      <c r="D141" s="57">
        <v>0</v>
      </c>
      <c r="E141" s="52"/>
    </row>
    <row r="142" spans="1:5" x14ac:dyDescent="0.2">
      <c r="A142" s="56">
        <v>5250</v>
      </c>
      <c r="B142" s="52" t="s">
        <v>302</v>
      </c>
      <c r="C142" s="53">
        <v>0</v>
      </c>
      <c r="D142" s="57">
        <v>0</v>
      </c>
      <c r="E142" s="52"/>
    </row>
    <row r="143" spans="1:5" x14ac:dyDescent="0.2">
      <c r="A143" s="56">
        <v>5251</v>
      </c>
      <c r="B143" s="52" t="s">
        <v>369</v>
      </c>
      <c r="C143" s="53">
        <v>0</v>
      </c>
      <c r="D143" s="57">
        <v>0</v>
      </c>
      <c r="E143" s="52"/>
    </row>
    <row r="144" spans="1:5" x14ac:dyDescent="0.2">
      <c r="A144" s="56">
        <v>5252</v>
      </c>
      <c r="B144" s="52" t="s">
        <v>370</v>
      </c>
      <c r="C144" s="53">
        <v>0</v>
      </c>
      <c r="D144" s="57">
        <v>0</v>
      </c>
      <c r="E144" s="52"/>
    </row>
    <row r="145" spans="1:5" x14ac:dyDescent="0.2">
      <c r="A145" s="56">
        <v>5259</v>
      </c>
      <c r="B145" s="52" t="s">
        <v>371</v>
      </c>
      <c r="C145" s="53">
        <v>0</v>
      </c>
      <c r="D145" s="57">
        <v>0</v>
      </c>
      <c r="E145" s="52"/>
    </row>
    <row r="146" spans="1:5" x14ac:dyDescent="0.2">
      <c r="A146" s="56">
        <v>5260</v>
      </c>
      <c r="B146" s="52" t="s">
        <v>372</v>
      </c>
      <c r="C146" s="53">
        <v>0</v>
      </c>
      <c r="D146" s="57">
        <v>0</v>
      </c>
      <c r="E146" s="52"/>
    </row>
    <row r="147" spans="1:5" x14ac:dyDescent="0.2">
      <c r="A147" s="56">
        <v>5261</v>
      </c>
      <c r="B147" s="52" t="s">
        <v>373</v>
      </c>
      <c r="C147" s="53">
        <v>0</v>
      </c>
      <c r="D147" s="57">
        <v>0</v>
      </c>
      <c r="E147" s="52"/>
    </row>
    <row r="148" spans="1:5" x14ac:dyDescent="0.2">
      <c r="A148" s="56">
        <v>5262</v>
      </c>
      <c r="B148" s="52" t="s">
        <v>374</v>
      </c>
      <c r="C148" s="53">
        <v>0</v>
      </c>
      <c r="D148" s="57">
        <v>0</v>
      </c>
      <c r="E148" s="52"/>
    </row>
    <row r="149" spans="1:5" x14ac:dyDescent="0.2">
      <c r="A149" s="56">
        <v>5270</v>
      </c>
      <c r="B149" s="52" t="s">
        <v>375</v>
      </c>
      <c r="C149" s="53">
        <v>0</v>
      </c>
      <c r="D149" s="57">
        <v>0</v>
      </c>
      <c r="E149" s="52"/>
    </row>
    <row r="150" spans="1:5" x14ac:dyDescent="0.2">
      <c r="A150" s="56">
        <v>5271</v>
      </c>
      <c r="B150" s="52" t="s">
        <v>376</v>
      </c>
      <c r="C150" s="53">
        <v>0</v>
      </c>
      <c r="D150" s="57">
        <v>0</v>
      </c>
      <c r="E150" s="52"/>
    </row>
    <row r="151" spans="1:5" x14ac:dyDescent="0.2">
      <c r="A151" s="56">
        <v>5280</v>
      </c>
      <c r="B151" s="52" t="s">
        <v>377</v>
      </c>
      <c r="C151" s="53">
        <v>0</v>
      </c>
      <c r="D151" s="57">
        <v>0</v>
      </c>
      <c r="E151" s="52"/>
    </row>
    <row r="152" spans="1:5" x14ac:dyDescent="0.2">
      <c r="A152" s="56">
        <v>5281</v>
      </c>
      <c r="B152" s="52" t="s">
        <v>378</v>
      </c>
      <c r="C152" s="53">
        <v>0</v>
      </c>
      <c r="D152" s="57">
        <v>0</v>
      </c>
      <c r="E152" s="52"/>
    </row>
    <row r="153" spans="1:5" x14ac:dyDescent="0.2">
      <c r="A153" s="56">
        <v>5282</v>
      </c>
      <c r="B153" s="52" t="s">
        <v>379</v>
      </c>
      <c r="C153" s="53">
        <v>0</v>
      </c>
      <c r="D153" s="57">
        <v>0</v>
      </c>
      <c r="E153" s="52"/>
    </row>
    <row r="154" spans="1:5" x14ac:dyDescent="0.2">
      <c r="A154" s="56">
        <v>5283</v>
      </c>
      <c r="B154" s="52" t="s">
        <v>380</v>
      </c>
      <c r="C154" s="53">
        <v>0</v>
      </c>
      <c r="D154" s="57">
        <v>0</v>
      </c>
      <c r="E154" s="52"/>
    </row>
    <row r="155" spans="1:5" x14ac:dyDescent="0.2">
      <c r="A155" s="56">
        <v>5284</v>
      </c>
      <c r="B155" s="52" t="s">
        <v>381</v>
      </c>
      <c r="C155" s="53">
        <v>0</v>
      </c>
      <c r="D155" s="57">
        <v>0</v>
      </c>
      <c r="E155" s="52"/>
    </row>
    <row r="156" spans="1:5" x14ac:dyDescent="0.2">
      <c r="A156" s="56">
        <v>5285</v>
      </c>
      <c r="B156" s="52" t="s">
        <v>382</v>
      </c>
      <c r="C156" s="53">
        <v>0</v>
      </c>
      <c r="D156" s="57">
        <v>0</v>
      </c>
      <c r="E156" s="52"/>
    </row>
    <row r="157" spans="1:5" x14ac:dyDescent="0.2">
      <c r="A157" s="56">
        <v>5290</v>
      </c>
      <c r="B157" s="52" t="s">
        <v>383</v>
      </c>
      <c r="C157" s="53">
        <v>0</v>
      </c>
      <c r="D157" s="57">
        <v>0</v>
      </c>
      <c r="E157" s="52"/>
    </row>
    <row r="158" spans="1:5" x14ac:dyDescent="0.2">
      <c r="A158" s="56">
        <v>5291</v>
      </c>
      <c r="B158" s="52" t="s">
        <v>384</v>
      </c>
      <c r="C158" s="53">
        <v>0</v>
      </c>
      <c r="D158" s="57">
        <v>0</v>
      </c>
      <c r="E158" s="52"/>
    </row>
    <row r="159" spans="1:5" x14ac:dyDescent="0.2">
      <c r="A159" s="56">
        <v>5292</v>
      </c>
      <c r="B159" s="52" t="s">
        <v>385</v>
      </c>
      <c r="C159" s="53">
        <v>0</v>
      </c>
      <c r="D159" s="57">
        <v>0</v>
      </c>
      <c r="E159" s="52"/>
    </row>
    <row r="160" spans="1:5" x14ac:dyDescent="0.2">
      <c r="A160" s="56">
        <v>5300</v>
      </c>
      <c r="B160" s="52" t="s">
        <v>386</v>
      </c>
      <c r="C160" s="53">
        <v>0</v>
      </c>
      <c r="D160" s="57">
        <v>0</v>
      </c>
      <c r="E160" s="52"/>
    </row>
    <row r="161" spans="1:5" x14ac:dyDescent="0.2">
      <c r="A161" s="56">
        <v>5310</v>
      </c>
      <c r="B161" s="52" t="s">
        <v>294</v>
      </c>
      <c r="C161" s="53">
        <v>0</v>
      </c>
      <c r="D161" s="57">
        <v>0</v>
      </c>
      <c r="E161" s="52"/>
    </row>
    <row r="162" spans="1:5" x14ac:dyDescent="0.2">
      <c r="A162" s="56">
        <v>5311</v>
      </c>
      <c r="B162" s="52" t="s">
        <v>387</v>
      </c>
      <c r="C162" s="53">
        <v>0</v>
      </c>
      <c r="D162" s="57">
        <v>0</v>
      </c>
      <c r="E162" s="52"/>
    </row>
    <row r="163" spans="1:5" x14ac:dyDescent="0.2">
      <c r="A163" s="56">
        <v>5312</v>
      </c>
      <c r="B163" s="52" t="s">
        <v>388</v>
      </c>
      <c r="C163" s="53">
        <v>0</v>
      </c>
      <c r="D163" s="57">
        <v>0</v>
      </c>
      <c r="E163" s="52"/>
    </row>
    <row r="164" spans="1:5" x14ac:dyDescent="0.2">
      <c r="A164" s="56">
        <v>5320</v>
      </c>
      <c r="B164" s="52" t="s">
        <v>295</v>
      </c>
      <c r="C164" s="53">
        <v>0</v>
      </c>
      <c r="D164" s="57">
        <v>0</v>
      </c>
      <c r="E164" s="52"/>
    </row>
    <row r="165" spans="1:5" x14ac:dyDescent="0.2">
      <c r="A165" s="56">
        <v>5321</v>
      </c>
      <c r="B165" s="52" t="s">
        <v>389</v>
      </c>
      <c r="C165" s="53">
        <v>0</v>
      </c>
      <c r="D165" s="57">
        <v>0</v>
      </c>
      <c r="E165" s="52"/>
    </row>
    <row r="166" spans="1:5" x14ac:dyDescent="0.2">
      <c r="A166" s="56">
        <v>5322</v>
      </c>
      <c r="B166" s="52" t="s">
        <v>390</v>
      </c>
      <c r="C166" s="53">
        <v>0</v>
      </c>
      <c r="D166" s="57">
        <v>0</v>
      </c>
      <c r="E166" s="52"/>
    </row>
    <row r="167" spans="1:5" x14ac:dyDescent="0.2">
      <c r="A167" s="56">
        <v>5330</v>
      </c>
      <c r="B167" s="52" t="s">
        <v>296</v>
      </c>
      <c r="C167" s="53">
        <v>0</v>
      </c>
      <c r="D167" s="57">
        <v>0</v>
      </c>
      <c r="E167" s="52"/>
    </row>
    <row r="168" spans="1:5" x14ac:dyDescent="0.2">
      <c r="A168" s="56">
        <v>5331</v>
      </c>
      <c r="B168" s="52" t="s">
        <v>391</v>
      </c>
      <c r="C168" s="53">
        <v>0</v>
      </c>
      <c r="D168" s="57">
        <v>0</v>
      </c>
      <c r="E168" s="52"/>
    </row>
    <row r="169" spans="1:5" x14ac:dyDescent="0.2">
      <c r="A169" s="56">
        <v>5332</v>
      </c>
      <c r="B169" s="52" t="s">
        <v>392</v>
      </c>
      <c r="C169" s="53">
        <v>0</v>
      </c>
      <c r="D169" s="57">
        <v>0</v>
      </c>
      <c r="E169" s="52"/>
    </row>
    <row r="170" spans="1:5" x14ac:dyDescent="0.2">
      <c r="A170" s="56">
        <v>5400</v>
      </c>
      <c r="B170" s="52" t="s">
        <v>393</v>
      </c>
      <c r="C170" s="53">
        <v>0</v>
      </c>
      <c r="D170" s="57">
        <v>0</v>
      </c>
      <c r="E170" s="52"/>
    </row>
    <row r="171" spans="1:5" x14ac:dyDescent="0.2">
      <c r="A171" s="56">
        <v>5410</v>
      </c>
      <c r="B171" s="52" t="s">
        <v>394</v>
      </c>
      <c r="C171" s="53">
        <v>0</v>
      </c>
      <c r="D171" s="57">
        <v>0</v>
      </c>
      <c r="E171" s="52"/>
    </row>
    <row r="172" spans="1:5" x14ac:dyDescent="0.2">
      <c r="A172" s="56">
        <v>5411</v>
      </c>
      <c r="B172" s="52" t="s">
        <v>395</v>
      </c>
      <c r="C172" s="53">
        <v>0</v>
      </c>
      <c r="D172" s="57">
        <v>0</v>
      </c>
      <c r="E172" s="52"/>
    </row>
    <row r="173" spans="1:5" x14ac:dyDescent="0.2">
      <c r="A173" s="56">
        <v>5412</v>
      </c>
      <c r="B173" s="52" t="s">
        <v>396</v>
      </c>
      <c r="C173" s="53">
        <v>0</v>
      </c>
      <c r="D173" s="57">
        <v>0</v>
      </c>
      <c r="E173" s="52"/>
    </row>
    <row r="174" spans="1:5" x14ac:dyDescent="0.2">
      <c r="A174" s="56">
        <v>5420</v>
      </c>
      <c r="B174" s="52" t="s">
        <v>397</v>
      </c>
      <c r="C174" s="53">
        <v>0</v>
      </c>
      <c r="D174" s="57">
        <v>0</v>
      </c>
      <c r="E174" s="52"/>
    </row>
    <row r="175" spans="1:5" x14ac:dyDescent="0.2">
      <c r="A175" s="56">
        <v>5421</v>
      </c>
      <c r="B175" s="52" t="s">
        <v>398</v>
      </c>
      <c r="C175" s="53">
        <v>0</v>
      </c>
      <c r="D175" s="57">
        <v>0</v>
      </c>
      <c r="E175" s="52"/>
    </row>
    <row r="176" spans="1:5" x14ac:dyDescent="0.2">
      <c r="A176" s="56">
        <v>5422</v>
      </c>
      <c r="B176" s="52" t="s">
        <v>399</v>
      </c>
      <c r="C176" s="53">
        <v>0</v>
      </c>
      <c r="D176" s="57">
        <v>0</v>
      </c>
      <c r="E176" s="52"/>
    </row>
    <row r="177" spans="1:5" x14ac:dyDescent="0.2">
      <c r="A177" s="56">
        <v>5430</v>
      </c>
      <c r="B177" s="52" t="s">
        <v>400</v>
      </c>
      <c r="C177" s="53">
        <v>0</v>
      </c>
      <c r="D177" s="57">
        <v>0</v>
      </c>
      <c r="E177" s="52"/>
    </row>
    <row r="178" spans="1:5" x14ac:dyDescent="0.2">
      <c r="A178" s="56">
        <v>5431</v>
      </c>
      <c r="B178" s="52" t="s">
        <v>401</v>
      </c>
      <c r="C178" s="53">
        <v>0</v>
      </c>
      <c r="D178" s="57">
        <v>0</v>
      </c>
      <c r="E178" s="52"/>
    </row>
    <row r="179" spans="1:5" x14ac:dyDescent="0.2">
      <c r="A179" s="56">
        <v>5432</v>
      </c>
      <c r="B179" s="52" t="s">
        <v>402</v>
      </c>
      <c r="C179" s="53">
        <v>0</v>
      </c>
      <c r="D179" s="57">
        <v>0</v>
      </c>
      <c r="E179" s="52"/>
    </row>
    <row r="180" spans="1:5" x14ac:dyDescent="0.2">
      <c r="A180" s="56">
        <v>5440</v>
      </c>
      <c r="B180" s="52" t="s">
        <v>403</v>
      </c>
      <c r="C180" s="53">
        <v>0</v>
      </c>
      <c r="D180" s="57">
        <v>0</v>
      </c>
      <c r="E180" s="52"/>
    </row>
    <row r="181" spans="1:5" x14ac:dyDescent="0.2">
      <c r="A181" s="56">
        <v>5441</v>
      </c>
      <c r="B181" s="52" t="s">
        <v>403</v>
      </c>
      <c r="C181" s="53">
        <v>0</v>
      </c>
      <c r="D181" s="57">
        <v>0</v>
      </c>
      <c r="E181" s="52"/>
    </row>
    <row r="182" spans="1:5" x14ac:dyDescent="0.2">
      <c r="A182" s="56">
        <v>5450</v>
      </c>
      <c r="B182" s="52" t="s">
        <v>404</v>
      </c>
      <c r="C182" s="53">
        <v>0</v>
      </c>
      <c r="D182" s="57">
        <v>0</v>
      </c>
      <c r="E182" s="52"/>
    </row>
    <row r="183" spans="1:5" x14ac:dyDescent="0.2">
      <c r="A183" s="56">
        <v>5451</v>
      </c>
      <c r="B183" s="52" t="s">
        <v>405</v>
      </c>
      <c r="C183" s="53">
        <v>0</v>
      </c>
      <c r="D183" s="57">
        <v>0</v>
      </c>
      <c r="E183" s="52"/>
    </row>
    <row r="184" spans="1:5" x14ac:dyDescent="0.2">
      <c r="A184" s="56">
        <v>5452</v>
      </c>
      <c r="B184" s="52" t="s">
        <v>406</v>
      </c>
      <c r="C184" s="53">
        <v>0</v>
      </c>
      <c r="D184" s="57">
        <v>0</v>
      </c>
      <c r="E184" s="52"/>
    </row>
    <row r="185" spans="1:5" x14ac:dyDescent="0.2">
      <c r="A185" s="56">
        <v>5500</v>
      </c>
      <c r="B185" s="52" t="s">
        <v>407</v>
      </c>
      <c r="C185" s="53">
        <v>6270104.6900000004</v>
      </c>
      <c r="D185" s="57">
        <v>4.7360080173586373E-2</v>
      </c>
      <c r="E185" s="52"/>
    </row>
    <row r="186" spans="1:5" x14ac:dyDescent="0.2">
      <c r="A186" s="56">
        <v>5510</v>
      </c>
      <c r="B186" s="52" t="s">
        <v>408</v>
      </c>
      <c r="C186" s="53">
        <v>6146838.0700000003</v>
      </c>
      <c r="D186" s="57">
        <v>4.6429008477887619E-2</v>
      </c>
      <c r="E186" s="52"/>
    </row>
    <row r="187" spans="1:5" x14ac:dyDescent="0.2">
      <c r="A187" s="56">
        <v>5511</v>
      </c>
      <c r="B187" s="52" t="s">
        <v>409</v>
      </c>
      <c r="C187" s="53">
        <v>0</v>
      </c>
      <c r="D187" s="57">
        <v>0</v>
      </c>
      <c r="E187" s="52"/>
    </row>
    <row r="188" spans="1:5" x14ac:dyDescent="0.2">
      <c r="A188" s="56">
        <v>5512</v>
      </c>
      <c r="B188" s="52" t="s">
        <v>410</v>
      </c>
      <c r="C188" s="53">
        <v>0</v>
      </c>
      <c r="D188" s="57">
        <v>0</v>
      </c>
      <c r="E188" s="52"/>
    </row>
    <row r="189" spans="1:5" x14ac:dyDescent="0.2">
      <c r="A189" s="56">
        <v>5513</v>
      </c>
      <c r="B189" s="52" t="s">
        <v>411</v>
      </c>
      <c r="C189" s="53">
        <v>101461.55</v>
      </c>
      <c r="D189" s="57">
        <v>7.663711182047811E-4</v>
      </c>
      <c r="E189" s="52"/>
    </row>
    <row r="190" spans="1:5" x14ac:dyDescent="0.2">
      <c r="A190" s="56">
        <v>5514</v>
      </c>
      <c r="B190" s="52" t="s">
        <v>412</v>
      </c>
      <c r="C190" s="53">
        <v>0</v>
      </c>
      <c r="D190" s="57">
        <v>0</v>
      </c>
      <c r="E190" s="52"/>
    </row>
    <row r="191" spans="1:5" x14ac:dyDescent="0.2">
      <c r="A191" s="56">
        <v>5515</v>
      </c>
      <c r="B191" s="52" t="s">
        <v>413</v>
      </c>
      <c r="C191" s="53">
        <v>0</v>
      </c>
      <c r="D191" s="57">
        <v>0</v>
      </c>
      <c r="E191" s="52"/>
    </row>
    <row r="192" spans="1:5" x14ac:dyDescent="0.2">
      <c r="A192" s="56">
        <v>5516</v>
      </c>
      <c r="B192" s="52" t="s">
        <v>414</v>
      </c>
      <c r="C192" s="53">
        <v>0</v>
      </c>
      <c r="D192" s="57">
        <v>0</v>
      </c>
      <c r="E192" s="52"/>
    </row>
    <row r="193" spans="1:5" x14ac:dyDescent="0.2">
      <c r="A193" s="56">
        <v>5517</v>
      </c>
      <c r="B193" s="52" t="s">
        <v>415</v>
      </c>
      <c r="C193" s="53">
        <v>888847.74</v>
      </c>
      <c r="D193" s="57">
        <v>6.7137475863279497E-3</v>
      </c>
      <c r="E193" s="52"/>
    </row>
    <row r="194" spans="1:5" x14ac:dyDescent="0.2">
      <c r="A194" s="56">
        <v>5518</v>
      </c>
      <c r="B194" s="52" t="s">
        <v>416</v>
      </c>
      <c r="C194" s="53">
        <v>0</v>
      </c>
      <c r="D194" s="57">
        <v>0</v>
      </c>
      <c r="E194" s="52"/>
    </row>
    <row r="195" spans="1:5" x14ac:dyDescent="0.2">
      <c r="A195" s="56">
        <v>5520</v>
      </c>
      <c r="B195" s="52" t="s">
        <v>417</v>
      </c>
      <c r="C195" s="53">
        <v>0</v>
      </c>
      <c r="D195" s="57">
        <v>0</v>
      </c>
      <c r="E195" s="52"/>
    </row>
    <row r="196" spans="1:5" x14ac:dyDescent="0.2">
      <c r="A196" s="56">
        <v>5521</v>
      </c>
      <c r="B196" s="52" t="s">
        <v>418</v>
      </c>
      <c r="C196" s="53">
        <v>0</v>
      </c>
      <c r="D196" s="57">
        <v>0</v>
      </c>
      <c r="E196" s="52"/>
    </row>
    <row r="197" spans="1:5" x14ac:dyDescent="0.2">
      <c r="A197" s="56">
        <v>5522</v>
      </c>
      <c r="B197" s="52" t="s">
        <v>419</v>
      </c>
      <c r="C197" s="53">
        <v>0</v>
      </c>
      <c r="D197" s="57">
        <v>0</v>
      </c>
      <c r="E197" s="52"/>
    </row>
    <row r="198" spans="1:5" x14ac:dyDescent="0.2">
      <c r="A198" s="56">
        <v>5530</v>
      </c>
      <c r="B198" s="52" t="s">
        <v>420</v>
      </c>
      <c r="C198" s="53">
        <v>0</v>
      </c>
      <c r="D198" s="57">
        <v>0</v>
      </c>
      <c r="E198" s="52"/>
    </row>
    <row r="199" spans="1:5" x14ac:dyDescent="0.2">
      <c r="A199" s="56">
        <v>5531</v>
      </c>
      <c r="B199" s="52" t="s">
        <v>421</v>
      </c>
      <c r="C199" s="53">
        <v>0</v>
      </c>
      <c r="D199" s="57">
        <v>0</v>
      </c>
      <c r="E199" s="52"/>
    </row>
    <row r="200" spans="1:5" x14ac:dyDescent="0.2">
      <c r="A200" s="56">
        <v>5532</v>
      </c>
      <c r="B200" s="52" t="s">
        <v>422</v>
      </c>
      <c r="C200" s="53">
        <v>0</v>
      </c>
      <c r="D200" s="57">
        <v>0</v>
      </c>
      <c r="E200" s="52"/>
    </row>
    <row r="201" spans="1:5" x14ac:dyDescent="0.2">
      <c r="A201" s="56">
        <v>5533</v>
      </c>
      <c r="B201" s="52" t="s">
        <v>423</v>
      </c>
      <c r="C201" s="53">
        <v>0</v>
      </c>
      <c r="D201" s="57">
        <v>0</v>
      </c>
      <c r="E201" s="52"/>
    </row>
    <row r="202" spans="1:5" x14ac:dyDescent="0.2">
      <c r="A202" s="56">
        <v>5534</v>
      </c>
      <c r="B202" s="52" t="s">
        <v>424</v>
      </c>
      <c r="C202" s="53">
        <v>0</v>
      </c>
      <c r="D202" s="57">
        <v>0</v>
      </c>
      <c r="E202" s="52"/>
    </row>
    <row r="203" spans="1:5" x14ac:dyDescent="0.2">
      <c r="A203" s="56">
        <v>5535</v>
      </c>
      <c r="B203" s="52" t="s">
        <v>425</v>
      </c>
      <c r="C203" s="53">
        <v>0</v>
      </c>
      <c r="D203" s="57">
        <v>0</v>
      </c>
      <c r="E203" s="52"/>
    </row>
    <row r="204" spans="1:5" x14ac:dyDescent="0.2">
      <c r="A204" s="56">
        <v>5540</v>
      </c>
      <c r="B204" s="52" t="s">
        <v>426</v>
      </c>
      <c r="C204" s="53">
        <v>0</v>
      </c>
      <c r="D204" s="57">
        <v>0</v>
      </c>
      <c r="E204" s="52"/>
    </row>
    <row r="205" spans="1:5" x14ac:dyDescent="0.2">
      <c r="A205" s="56">
        <v>5541</v>
      </c>
      <c r="B205" s="52" t="s">
        <v>426</v>
      </c>
      <c r="C205" s="53">
        <v>0</v>
      </c>
      <c r="D205" s="57">
        <v>0</v>
      </c>
      <c r="E205" s="52"/>
    </row>
    <row r="206" spans="1:5" x14ac:dyDescent="0.2">
      <c r="A206" s="56">
        <v>5550</v>
      </c>
      <c r="B206" s="52" t="s">
        <v>427</v>
      </c>
      <c r="C206" s="53">
        <v>0</v>
      </c>
      <c r="D206" s="57">
        <v>0</v>
      </c>
      <c r="E206" s="52"/>
    </row>
    <row r="207" spans="1:5" x14ac:dyDescent="0.2">
      <c r="A207" s="56">
        <v>5551</v>
      </c>
      <c r="B207" s="52" t="s">
        <v>427</v>
      </c>
      <c r="C207" s="53">
        <v>0</v>
      </c>
      <c r="D207" s="57">
        <v>0</v>
      </c>
      <c r="E207" s="52"/>
    </row>
    <row r="208" spans="1:5" x14ac:dyDescent="0.2">
      <c r="A208" s="56">
        <v>5590</v>
      </c>
      <c r="B208" s="52" t="s">
        <v>428</v>
      </c>
      <c r="C208" s="53">
        <v>123266.62</v>
      </c>
      <c r="D208" s="57">
        <v>9.3107169569875317E-4</v>
      </c>
      <c r="E208" s="52"/>
    </row>
    <row r="209" spans="1:5" x14ac:dyDescent="0.2">
      <c r="A209" s="56">
        <v>5591</v>
      </c>
      <c r="B209" s="52" t="s">
        <v>429</v>
      </c>
      <c r="C209" s="53">
        <v>0</v>
      </c>
      <c r="D209" s="57">
        <v>0</v>
      </c>
      <c r="E209" s="52"/>
    </row>
    <row r="210" spans="1:5" x14ac:dyDescent="0.2">
      <c r="A210" s="56">
        <v>5592</v>
      </c>
      <c r="B210" s="52" t="s">
        <v>430</v>
      </c>
      <c r="C210" s="53">
        <v>0</v>
      </c>
      <c r="D210" s="57">
        <v>0</v>
      </c>
      <c r="E210" s="52"/>
    </row>
    <row r="211" spans="1:5" x14ac:dyDescent="0.2">
      <c r="A211" s="56">
        <v>5593</v>
      </c>
      <c r="B211" s="52" t="s">
        <v>431</v>
      </c>
      <c r="C211" s="53">
        <v>0</v>
      </c>
      <c r="D211" s="57">
        <v>0</v>
      </c>
      <c r="E211" s="52"/>
    </row>
    <row r="212" spans="1:5" x14ac:dyDescent="0.2">
      <c r="A212" s="56">
        <v>5594</v>
      </c>
      <c r="B212" s="52" t="s">
        <v>432</v>
      </c>
      <c r="C212" s="53">
        <v>0</v>
      </c>
      <c r="D212" s="57">
        <v>0</v>
      </c>
      <c r="E212" s="52"/>
    </row>
    <row r="213" spans="1:5" x14ac:dyDescent="0.2">
      <c r="A213" s="56">
        <v>5595</v>
      </c>
      <c r="B213" s="52" t="s">
        <v>433</v>
      </c>
      <c r="C213" s="53">
        <v>0</v>
      </c>
      <c r="D213" s="57">
        <v>0</v>
      </c>
      <c r="E213" s="52"/>
    </row>
    <row r="214" spans="1:5" x14ac:dyDescent="0.2">
      <c r="A214" s="56">
        <v>5596</v>
      </c>
      <c r="B214" s="52" t="s">
        <v>321</v>
      </c>
      <c r="C214" s="53">
        <v>0</v>
      </c>
      <c r="D214" s="57">
        <v>0</v>
      </c>
      <c r="E214" s="52"/>
    </row>
    <row r="215" spans="1:5" x14ac:dyDescent="0.2">
      <c r="A215" s="56">
        <v>5597</v>
      </c>
      <c r="B215" s="52" t="s">
        <v>434</v>
      </c>
      <c r="C215" s="53">
        <v>0</v>
      </c>
      <c r="D215" s="57">
        <v>0</v>
      </c>
      <c r="E215" s="52"/>
    </row>
    <row r="216" spans="1:5" x14ac:dyDescent="0.2">
      <c r="A216" s="56">
        <v>5598</v>
      </c>
      <c r="B216" s="52" t="s">
        <v>435</v>
      </c>
      <c r="C216" s="53">
        <v>0</v>
      </c>
      <c r="D216" s="57">
        <v>0</v>
      </c>
      <c r="E216" s="52"/>
    </row>
    <row r="217" spans="1:5" x14ac:dyDescent="0.2">
      <c r="A217" s="56">
        <v>5599</v>
      </c>
      <c r="B217" s="52" t="s">
        <v>436</v>
      </c>
      <c r="C217" s="53">
        <v>123266.62</v>
      </c>
      <c r="D217" s="57">
        <v>9.3107169569875317E-4</v>
      </c>
      <c r="E217" s="52"/>
    </row>
    <row r="218" spans="1:5" x14ac:dyDescent="0.2">
      <c r="A218" s="56">
        <v>5600</v>
      </c>
      <c r="B218" s="52" t="s">
        <v>437</v>
      </c>
      <c r="C218" s="53">
        <v>0</v>
      </c>
      <c r="D218" s="57">
        <v>0</v>
      </c>
      <c r="E218" s="52"/>
    </row>
    <row r="219" spans="1:5" x14ac:dyDescent="0.2">
      <c r="A219" s="56">
        <v>5610</v>
      </c>
      <c r="B219" s="52" t="s">
        <v>438</v>
      </c>
      <c r="C219" s="53">
        <v>0</v>
      </c>
      <c r="D219" s="57">
        <v>0</v>
      </c>
      <c r="E219" s="52"/>
    </row>
    <row r="220" spans="1:5" x14ac:dyDescent="0.2">
      <c r="A220" s="56">
        <v>5611</v>
      </c>
      <c r="B220" s="52" t="s">
        <v>439</v>
      </c>
      <c r="C220" s="53">
        <v>0</v>
      </c>
      <c r="D220" s="57">
        <v>0</v>
      </c>
      <c r="E220" s="52"/>
    </row>
  </sheetData>
  <mergeCells count="3">
    <mergeCell ref="A1:C1"/>
    <mergeCell ref="A2:C2"/>
    <mergeCell ref="A3:C3"/>
  </mergeCells>
  <pageMargins left="0.7" right="0.7" top="0.75" bottom="0.75" header="0.3" footer="0.3"/>
  <pageSetup paperSize="9" scale="63" fitToHeight="0"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6" width="9.140625" style="60" customWidth="1"/>
    <col min="7" max="16384" width="9.140625" style="60"/>
  </cols>
  <sheetData>
    <row r="1" spans="1:5" x14ac:dyDescent="0.2">
      <c r="A1" s="830" t="s">
        <v>1954</v>
      </c>
      <c r="B1" s="886"/>
      <c r="C1" s="886"/>
      <c r="D1" s="58" t="s">
        <v>98</v>
      </c>
      <c r="E1" s="59" t="s">
        <v>1955</v>
      </c>
    </row>
    <row r="2" spans="1:5" x14ac:dyDescent="0.2">
      <c r="A2" s="830" t="s">
        <v>442</v>
      </c>
      <c r="B2" s="886"/>
      <c r="C2" s="886"/>
      <c r="D2" s="58" t="s">
        <v>100</v>
      </c>
      <c r="E2" s="59" t="str">
        <f>[4]ESF!H2</f>
        <v>Trimestral</v>
      </c>
    </row>
    <row r="3" spans="1:5" x14ac:dyDescent="0.2">
      <c r="A3" s="830" t="s">
        <v>1956</v>
      </c>
      <c r="B3" s="886"/>
      <c r="C3" s="886"/>
      <c r="D3" s="58" t="s">
        <v>102</v>
      </c>
      <c r="E3" s="59">
        <f>[4]ESF!H3</f>
        <v>4</v>
      </c>
    </row>
    <row r="4" spans="1:5" x14ac:dyDescent="0.2">
      <c r="A4" s="61" t="s">
        <v>103</v>
      </c>
      <c r="B4" s="62"/>
      <c r="C4" s="62"/>
      <c r="D4" s="62"/>
      <c r="E4" s="62"/>
    </row>
    <row r="6" spans="1:5" x14ac:dyDescent="0.2">
      <c r="A6" s="62" t="s">
        <v>443</v>
      </c>
      <c r="B6" s="62"/>
      <c r="C6" s="62"/>
      <c r="D6" s="62"/>
      <c r="E6" s="62"/>
    </row>
    <row r="7" spans="1:5" x14ac:dyDescent="0.2">
      <c r="A7" s="63" t="s">
        <v>105</v>
      </c>
      <c r="B7" s="63" t="s">
        <v>106</v>
      </c>
      <c r="C7" s="63" t="s">
        <v>107</v>
      </c>
      <c r="D7" s="63" t="s">
        <v>108</v>
      </c>
      <c r="E7" s="63" t="s">
        <v>219</v>
      </c>
    </row>
    <row r="8" spans="1:5" x14ac:dyDescent="0.2">
      <c r="A8" s="64">
        <v>3110</v>
      </c>
      <c r="B8" s="60" t="s">
        <v>295</v>
      </c>
      <c r="C8" s="65">
        <v>41622417.060000002</v>
      </c>
    </row>
    <row r="9" spans="1:5" x14ac:dyDescent="0.2">
      <c r="A9" s="64">
        <v>3120</v>
      </c>
      <c r="B9" s="60" t="s">
        <v>444</v>
      </c>
      <c r="C9" s="65">
        <v>0</v>
      </c>
    </row>
    <row r="10" spans="1:5" x14ac:dyDescent="0.2">
      <c r="A10" s="64">
        <v>3130</v>
      </c>
      <c r="B10" s="60" t="s">
        <v>445</v>
      </c>
      <c r="C10" s="65">
        <v>0</v>
      </c>
    </row>
    <row r="12" spans="1:5" x14ac:dyDescent="0.2">
      <c r="A12" s="62" t="s">
        <v>446</v>
      </c>
      <c r="B12" s="62"/>
      <c r="C12" s="62"/>
      <c r="D12" s="62"/>
      <c r="E12" s="62"/>
    </row>
    <row r="13" spans="1:5" x14ac:dyDescent="0.2">
      <c r="A13" s="63" t="s">
        <v>105</v>
      </c>
      <c r="B13" s="63" t="s">
        <v>106</v>
      </c>
      <c r="C13" s="63" t="s">
        <v>107</v>
      </c>
      <c r="D13" s="63" t="s">
        <v>447</v>
      </c>
      <c r="E13" s="63"/>
    </row>
    <row r="14" spans="1:5" x14ac:dyDescent="0.2">
      <c r="A14" s="64">
        <v>3210</v>
      </c>
      <c r="B14" s="60" t="s">
        <v>448</v>
      </c>
      <c r="C14" s="65">
        <v>5897621.7727999687</v>
      </c>
    </row>
    <row r="15" spans="1:5" x14ac:dyDescent="0.2">
      <c r="A15" s="64">
        <v>3220</v>
      </c>
      <c r="B15" s="60" t="s">
        <v>449</v>
      </c>
      <c r="C15" s="65">
        <v>25379733.358899999</v>
      </c>
    </row>
    <row r="16" spans="1:5" x14ac:dyDescent="0.2">
      <c r="A16" s="64">
        <v>3230</v>
      </c>
      <c r="B16" s="60" t="s">
        <v>450</v>
      </c>
      <c r="C16" s="65">
        <v>0</v>
      </c>
    </row>
    <row r="17" spans="1:3" x14ac:dyDescent="0.2">
      <c r="A17" s="64">
        <v>3231</v>
      </c>
      <c r="B17" s="60" t="s">
        <v>451</v>
      </c>
      <c r="C17" s="65">
        <v>0</v>
      </c>
    </row>
    <row r="18" spans="1:3" x14ac:dyDescent="0.2">
      <c r="A18" s="64">
        <v>3232</v>
      </c>
      <c r="B18" s="60" t="s">
        <v>452</v>
      </c>
      <c r="C18" s="65">
        <v>0</v>
      </c>
    </row>
    <row r="19" spans="1:3" x14ac:dyDescent="0.2">
      <c r="A19" s="64">
        <v>3233</v>
      </c>
      <c r="B19" s="60" t="s">
        <v>453</v>
      </c>
      <c r="C19" s="65">
        <v>0</v>
      </c>
    </row>
    <row r="20" spans="1:3" x14ac:dyDescent="0.2">
      <c r="A20" s="64">
        <v>3239</v>
      </c>
      <c r="B20" s="60" t="s">
        <v>454</v>
      </c>
      <c r="C20" s="65">
        <v>0</v>
      </c>
    </row>
    <row r="21" spans="1:3" x14ac:dyDescent="0.2">
      <c r="A21" s="64">
        <v>3240</v>
      </c>
      <c r="B21" s="60" t="s">
        <v>455</v>
      </c>
      <c r="C21" s="65">
        <v>0</v>
      </c>
    </row>
    <row r="22" spans="1:3" x14ac:dyDescent="0.2">
      <c r="A22" s="64">
        <v>3241</v>
      </c>
      <c r="B22" s="60" t="s">
        <v>456</v>
      </c>
      <c r="C22" s="65">
        <v>0</v>
      </c>
    </row>
    <row r="23" spans="1:3" x14ac:dyDescent="0.2">
      <c r="A23" s="64">
        <v>3242</v>
      </c>
      <c r="B23" s="60" t="s">
        <v>457</v>
      </c>
      <c r="C23" s="65">
        <v>0</v>
      </c>
    </row>
    <row r="24" spans="1:3" x14ac:dyDescent="0.2">
      <c r="A24" s="64">
        <v>3243</v>
      </c>
      <c r="B24" s="60" t="s">
        <v>458</v>
      </c>
      <c r="C24" s="65">
        <v>0</v>
      </c>
    </row>
    <row r="25" spans="1:3" x14ac:dyDescent="0.2">
      <c r="A25" s="64">
        <v>3250</v>
      </c>
      <c r="B25" s="60" t="s">
        <v>459</v>
      </c>
      <c r="C25" s="65">
        <v>0</v>
      </c>
    </row>
    <row r="26" spans="1:3" x14ac:dyDescent="0.2">
      <c r="A26" s="64">
        <v>3251</v>
      </c>
      <c r="B26" s="60" t="s">
        <v>460</v>
      </c>
      <c r="C26" s="65">
        <v>0</v>
      </c>
    </row>
    <row r="27" spans="1:3" x14ac:dyDescent="0.2">
      <c r="A27" s="64">
        <v>3252</v>
      </c>
      <c r="B27" s="60" t="s">
        <v>461</v>
      </c>
      <c r="C27" s="65">
        <v>0</v>
      </c>
    </row>
  </sheetData>
  <mergeCells count="3">
    <mergeCell ref="A1:C1"/>
    <mergeCell ref="A2:C2"/>
    <mergeCell ref="A3:C3"/>
  </mergeCells>
  <pageMargins left="0.7" right="0.7" top="0.75" bottom="0.75" header="0.3" footer="0.3"/>
  <pageSetup paperSize="9" fitToHeight="0" orientation="landscape"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49.28515625" style="60" customWidth="1"/>
    <col min="3" max="3" width="14.28515625" style="60" customWidth="1"/>
    <col min="4" max="4" width="15.5703125" style="60" customWidth="1"/>
    <col min="5" max="5" width="16.28515625" style="123" customWidth="1"/>
    <col min="6" max="6" width="22" style="60" customWidth="1"/>
    <col min="7" max="7" width="9.140625" style="60" customWidth="1"/>
    <col min="8" max="8" width="17" style="60" hidden="1" customWidth="1"/>
    <col min="9" max="9" width="9.140625" style="60" customWidth="1"/>
    <col min="10" max="16384" width="9.140625" style="60"/>
  </cols>
  <sheetData>
    <row r="1" spans="1:5" s="66" customFormat="1" ht="18.95" customHeight="1" x14ac:dyDescent="0.25">
      <c r="A1" s="830" t="s">
        <v>1954</v>
      </c>
      <c r="B1" s="887"/>
      <c r="C1" s="887"/>
      <c r="D1" s="58" t="s">
        <v>98</v>
      </c>
      <c r="E1" s="369" t="s">
        <v>1955</v>
      </c>
    </row>
    <row r="2" spans="1:5" s="66" customFormat="1" ht="18.95" customHeight="1" x14ac:dyDescent="0.25">
      <c r="A2" s="830" t="s">
        <v>462</v>
      </c>
      <c r="B2" s="887"/>
      <c r="C2" s="887"/>
      <c r="D2" s="58" t="s">
        <v>100</v>
      </c>
      <c r="E2" s="369" t="s">
        <v>441</v>
      </c>
    </row>
    <row r="3" spans="1:5" s="66" customFormat="1" ht="18.95" customHeight="1" x14ac:dyDescent="0.25">
      <c r="A3" s="830" t="s">
        <v>1956</v>
      </c>
      <c r="B3" s="887"/>
      <c r="C3" s="887"/>
      <c r="D3" s="58" t="s">
        <v>102</v>
      </c>
      <c r="E3" s="370">
        <v>4</v>
      </c>
    </row>
    <row r="4" spans="1:5" x14ac:dyDescent="0.2">
      <c r="A4" s="61" t="s">
        <v>103</v>
      </c>
      <c r="B4" s="62"/>
      <c r="C4" s="62"/>
      <c r="D4" s="62"/>
      <c r="E4" s="316"/>
    </row>
    <row r="6" spans="1:5" x14ac:dyDescent="0.2">
      <c r="A6" s="62" t="s">
        <v>463</v>
      </c>
      <c r="B6" s="62"/>
      <c r="C6" s="62"/>
      <c r="D6" s="62"/>
      <c r="E6" s="316"/>
    </row>
    <row r="7" spans="1:5" x14ac:dyDescent="0.2">
      <c r="A7" s="63" t="s">
        <v>105</v>
      </c>
      <c r="B7" s="63" t="s">
        <v>106</v>
      </c>
      <c r="C7" s="63" t="s">
        <v>464</v>
      </c>
      <c r="D7" s="63" t="s">
        <v>465</v>
      </c>
      <c r="E7" s="317"/>
    </row>
    <row r="8" spans="1:5" x14ac:dyDescent="0.2">
      <c r="A8" s="64">
        <v>1111</v>
      </c>
      <c r="B8" s="60" t="s">
        <v>466</v>
      </c>
      <c r="C8" s="65">
        <v>15000</v>
      </c>
      <c r="D8" s="318">
        <v>0</v>
      </c>
    </row>
    <row r="9" spans="1:5" x14ac:dyDescent="0.2">
      <c r="A9" s="64">
        <v>1112</v>
      </c>
      <c r="B9" s="60" t="s">
        <v>467</v>
      </c>
      <c r="C9" s="65">
        <v>18935142.4047</v>
      </c>
      <c r="D9" s="318">
        <v>20014510.8715</v>
      </c>
    </row>
    <row r="10" spans="1:5" x14ac:dyDescent="0.2">
      <c r="A10" s="64">
        <v>1113</v>
      </c>
      <c r="B10" s="60" t="s">
        <v>468</v>
      </c>
      <c r="C10" s="65">
        <v>0</v>
      </c>
      <c r="D10" s="318">
        <v>0</v>
      </c>
    </row>
    <row r="11" spans="1:5" x14ac:dyDescent="0.2">
      <c r="A11" s="64">
        <v>1114</v>
      </c>
      <c r="B11" s="60" t="s">
        <v>109</v>
      </c>
      <c r="C11" s="65">
        <v>4621782.3500000006</v>
      </c>
      <c r="D11" s="318">
        <v>12640734.01</v>
      </c>
    </row>
    <row r="12" spans="1:5" x14ac:dyDescent="0.2">
      <c r="A12" s="64">
        <v>1115</v>
      </c>
      <c r="B12" s="60" t="s">
        <v>110</v>
      </c>
      <c r="C12" s="65">
        <v>0</v>
      </c>
      <c r="D12" s="318">
        <v>0</v>
      </c>
    </row>
    <row r="13" spans="1:5" x14ac:dyDescent="0.2">
      <c r="A13" s="64">
        <v>1116</v>
      </c>
      <c r="B13" s="60" t="s">
        <v>469</v>
      </c>
      <c r="C13" s="65">
        <v>0</v>
      </c>
      <c r="D13" s="318">
        <v>0</v>
      </c>
    </row>
    <row r="14" spans="1:5" x14ac:dyDescent="0.2">
      <c r="A14" s="64">
        <v>1119</v>
      </c>
      <c r="B14" s="60" t="s">
        <v>470</v>
      </c>
      <c r="C14" s="65">
        <v>0</v>
      </c>
      <c r="D14" s="318">
        <v>0</v>
      </c>
    </row>
    <row r="15" spans="1:5" x14ac:dyDescent="0.2">
      <c r="A15" s="67">
        <v>1110</v>
      </c>
      <c r="B15" s="68" t="s">
        <v>471</v>
      </c>
      <c r="C15" s="69">
        <v>23571924.754700001</v>
      </c>
      <c r="D15" s="318">
        <v>32655244.881499998</v>
      </c>
    </row>
    <row r="18" spans="1:8" x14ac:dyDescent="0.2">
      <c r="A18" s="62" t="s">
        <v>472</v>
      </c>
      <c r="B18" s="62"/>
      <c r="C18" s="62"/>
      <c r="D18" s="62"/>
      <c r="E18" s="316"/>
    </row>
    <row r="19" spans="1:8" x14ac:dyDescent="0.2">
      <c r="A19" s="63" t="s">
        <v>105</v>
      </c>
      <c r="B19" s="63" t="s">
        <v>106</v>
      </c>
      <c r="C19" s="63" t="s">
        <v>107</v>
      </c>
      <c r="D19" s="63" t="s">
        <v>473</v>
      </c>
      <c r="E19" s="317" t="s">
        <v>474</v>
      </c>
    </row>
    <row r="20" spans="1:8" x14ac:dyDescent="0.2">
      <c r="A20" s="64">
        <v>1230</v>
      </c>
      <c r="B20" s="60" t="s">
        <v>158</v>
      </c>
      <c r="C20" s="65">
        <v>0</v>
      </c>
      <c r="D20" s="162">
        <v>0</v>
      </c>
      <c r="E20" s="319">
        <v>0</v>
      </c>
      <c r="G20" s="318"/>
      <c r="H20" s="320">
        <v>0</v>
      </c>
    </row>
    <row r="21" spans="1:8" x14ac:dyDescent="0.2">
      <c r="A21" s="64">
        <v>1231</v>
      </c>
      <c r="B21" s="60" t="s">
        <v>159</v>
      </c>
      <c r="C21" s="65">
        <v>0</v>
      </c>
      <c r="D21" s="162">
        <v>0</v>
      </c>
      <c r="E21" s="319">
        <v>0</v>
      </c>
      <c r="H21" s="320">
        <v>0</v>
      </c>
    </row>
    <row r="22" spans="1:8" x14ac:dyDescent="0.2">
      <c r="A22" s="64">
        <v>1232</v>
      </c>
      <c r="B22" s="60" t="s">
        <v>160</v>
      </c>
      <c r="C22" s="65">
        <v>0</v>
      </c>
      <c r="D22" s="162">
        <v>0</v>
      </c>
      <c r="E22" s="319">
        <v>0</v>
      </c>
      <c r="H22" s="320">
        <v>0</v>
      </c>
    </row>
    <row r="23" spans="1:8" x14ac:dyDescent="0.2">
      <c r="A23" s="64">
        <v>1233</v>
      </c>
      <c r="B23" s="60" t="s">
        <v>161</v>
      </c>
      <c r="C23" s="65">
        <v>0</v>
      </c>
      <c r="D23" s="162">
        <v>0</v>
      </c>
      <c r="E23" s="319">
        <v>0</v>
      </c>
      <c r="H23" s="320">
        <v>0</v>
      </c>
    </row>
    <row r="24" spans="1:8" x14ac:dyDescent="0.2">
      <c r="A24" s="64">
        <v>1234</v>
      </c>
      <c r="B24" s="60" t="s">
        <v>162</v>
      </c>
      <c r="C24" s="65">
        <v>0</v>
      </c>
      <c r="D24" s="162">
        <v>0</v>
      </c>
      <c r="E24" s="319">
        <v>0</v>
      </c>
      <c r="H24" s="320">
        <v>0</v>
      </c>
    </row>
    <row r="25" spans="1:8" x14ac:dyDescent="0.2">
      <c r="A25" s="64">
        <v>1235</v>
      </c>
      <c r="B25" s="60" t="s">
        <v>163</v>
      </c>
      <c r="C25" s="65">
        <v>0</v>
      </c>
      <c r="D25" s="162">
        <v>0</v>
      </c>
      <c r="E25" s="319">
        <v>0</v>
      </c>
      <c r="H25" s="320">
        <v>0</v>
      </c>
    </row>
    <row r="26" spans="1:8" x14ac:dyDescent="0.2">
      <c r="A26" s="64">
        <v>1236</v>
      </c>
      <c r="B26" s="60" t="s">
        <v>164</v>
      </c>
      <c r="C26" s="65">
        <v>0</v>
      </c>
      <c r="D26" s="162">
        <v>0</v>
      </c>
      <c r="E26" s="319">
        <v>0</v>
      </c>
      <c r="H26" s="320">
        <v>0</v>
      </c>
    </row>
    <row r="27" spans="1:8" x14ac:dyDescent="0.2">
      <c r="A27" s="64">
        <v>1239</v>
      </c>
      <c r="B27" s="60" t="s">
        <v>165</v>
      </c>
      <c r="C27" s="65">
        <v>0</v>
      </c>
      <c r="D27" s="162">
        <v>0</v>
      </c>
      <c r="E27" s="319">
        <v>0</v>
      </c>
      <c r="H27" s="320">
        <v>0</v>
      </c>
    </row>
    <row r="28" spans="1:8" x14ac:dyDescent="0.2">
      <c r="A28" s="64">
        <v>1240</v>
      </c>
      <c r="B28" s="60" t="s">
        <v>166</v>
      </c>
      <c r="C28" s="65">
        <v>14002276.310000001</v>
      </c>
      <c r="D28" s="162">
        <v>0.99999999999999922</v>
      </c>
      <c r="E28" s="319">
        <v>11058108.120000001</v>
      </c>
      <c r="H28" s="320">
        <v>14002276.309999989</v>
      </c>
    </row>
    <row r="29" spans="1:8" x14ac:dyDescent="0.2">
      <c r="A29" s="64">
        <v>1241</v>
      </c>
      <c r="B29" s="60" t="s">
        <v>167</v>
      </c>
      <c r="C29" s="65">
        <v>516838.12000000011</v>
      </c>
      <c r="D29" s="162">
        <v>1</v>
      </c>
      <c r="E29" s="319">
        <v>111285.05</v>
      </c>
      <c r="H29" s="320">
        <v>516838.12000000011</v>
      </c>
    </row>
    <row r="30" spans="1:8" x14ac:dyDescent="0.2">
      <c r="A30" s="64">
        <v>1242</v>
      </c>
      <c r="B30" s="60" t="s">
        <v>168</v>
      </c>
      <c r="C30" s="65">
        <v>527807.39</v>
      </c>
      <c r="D30" s="162">
        <v>1</v>
      </c>
      <c r="E30" s="319">
        <v>0</v>
      </c>
      <c r="H30" s="320">
        <v>527807.39</v>
      </c>
    </row>
    <row r="31" spans="1:8" x14ac:dyDescent="0.2">
      <c r="A31" s="64">
        <v>1243</v>
      </c>
      <c r="B31" s="60" t="s">
        <v>169</v>
      </c>
      <c r="C31" s="65">
        <v>83520</v>
      </c>
      <c r="D31" s="162">
        <v>1</v>
      </c>
      <c r="E31" s="319">
        <v>83520</v>
      </c>
      <c r="H31" s="320">
        <v>83520</v>
      </c>
    </row>
    <row r="32" spans="1:8" x14ac:dyDescent="0.2">
      <c r="A32" s="64">
        <v>1244</v>
      </c>
      <c r="B32" s="60" t="s">
        <v>170</v>
      </c>
      <c r="C32" s="65">
        <v>27972830.100000001</v>
      </c>
      <c r="D32" s="162">
        <v>0.99999999999999956</v>
      </c>
      <c r="E32" s="319">
        <v>10863303.07</v>
      </c>
      <c r="H32" s="320">
        <v>27972830.09999999</v>
      </c>
    </row>
    <row r="33" spans="1:8" x14ac:dyDescent="0.2">
      <c r="A33" s="64">
        <v>1245</v>
      </c>
      <c r="B33" s="60" t="s">
        <v>171</v>
      </c>
      <c r="C33" s="65">
        <v>-8887.58</v>
      </c>
      <c r="D33" s="162">
        <v>0</v>
      </c>
      <c r="E33" s="319">
        <v>0</v>
      </c>
      <c r="H33" s="320">
        <v>-8887.58</v>
      </c>
    </row>
    <row r="34" spans="1:8" x14ac:dyDescent="0.2">
      <c r="A34" s="64">
        <v>1246</v>
      </c>
      <c r="B34" s="60" t="s">
        <v>172</v>
      </c>
      <c r="C34" s="65">
        <v>-15089831.720000001</v>
      </c>
      <c r="D34" s="162">
        <v>0</v>
      </c>
      <c r="E34" s="319">
        <v>0</v>
      </c>
      <c r="H34" s="320">
        <v>-15089831.720000001</v>
      </c>
    </row>
    <row r="35" spans="1:8" x14ac:dyDescent="0.2">
      <c r="A35" s="64">
        <v>1247</v>
      </c>
      <c r="B35" s="60" t="s">
        <v>173</v>
      </c>
      <c r="C35" s="65">
        <v>0</v>
      </c>
      <c r="D35" s="162">
        <v>0</v>
      </c>
      <c r="E35" s="319">
        <v>0</v>
      </c>
      <c r="H35" s="320">
        <v>0</v>
      </c>
    </row>
    <row r="36" spans="1:8" x14ac:dyDescent="0.2">
      <c r="A36" s="64">
        <v>1248</v>
      </c>
      <c r="B36" s="60" t="s">
        <v>174</v>
      </c>
      <c r="C36" s="65">
        <v>0</v>
      </c>
      <c r="D36" s="162">
        <v>0</v>
      </c>
      <c r="E36" s="319">
        <v>0</v>
      </c>
      <c r="H36" s="320">
        <v>0</v>
      </c>
    </row>
    <row r="37" spans="1:8" x14ac:dyDescent="0.2">
      <c r="A37" s="64">
        <v>1250</v>
      </c>
      <c r="B37" s="60" t="s">
        <v>178</v>
      </c>
      <c r="C37" s="65">
        <v>611853.43000000005</v>
      </c>
      <c r="D37" s="162">
        <v>0.99999999999999978</v>
      </c>
      <c r="E37" s="319">
        <v>624955.92999999993</v>
      </c>
      <c r="H37" s="320">
        <v>611853.42999999993</v>
      </c>
    </row>
    <row r="38" spans="1:8" x14ac:dyDescent="0.2">
      <c r="A38" s="64">
        <v>1251</v>
      </c>
      <c r="B38" s="60" t="s">
        <v>179</v>
      </c>
      <c r="C38" s="65">
        <v>611853.43000000005</v>
      </c>
      <c r="D38" s="162">
        <v>0.99999999999999978</v>
      </c>
      <c r="E38" s="319">
        <v>44660</v>
      </c>
      <c r="H38" s="320">
        <v>611853.42999999993</v>
      </c>
    </row>
    <row r="39" spans="1:8" x14ac:dyDescent="0.2">
      <c r="A39" s="64">
        <v>1252</v>
      </c>
      <c r="B39" s="60" t="s">
        <v>180</v>
      </c>
      <c r="C39" s="65">
        <v>0</v>
      </c>
      <c r="D39" s="162">
        <v>0</v>
      </c>
      <c r="E39" s="319">
        <v>0</v>
      </c>
      <c r="H39" s="320">
        <v>0</v>
      </c>
    </row>
    <row r="40" spans="1:8" x14ac:dyDescent="0.2">
      <c r="A40" s="64">
        <v>1253</v>
      </c>
      <c r="B40" s="60" t="s">
        <v>181</v>
      </c>
      <c r="C40" s="65">
        <v>0</v>
      </c>
      <c r="D40" s="162">
        <v>0</v>
      </c>
      <c r="E40" s="319">
        <v>0</v>
      </c>
      <c r="H40" s="320">
        <v>0</v>
      </c>
    </row>
    <row r="41" spans="1:8" x14ac:dyDescent="0.2">
      <c r="A41" s="64">
        <v>1254</v>
      </c>
      <c r="B41" s="60" t="s">
        <v>182</v>
      </c>
      <c r="C41" s="65">
        <v>0</v>
      </c>
      <c r="D41" s="162">
        <v>0</v>
      </c>
      <c r="E41" s="319">
        <v>580295.92999999993</v>
      </c>
      <c r="H41" s="320">
        <v>0</v>
      </c>
    </row>
    <row r="42" spans="1:8" x14ac:dyDescent="0.2">
      <c r="A42" s="64">
        <v>1259</v>
      </c>
      <c r="B42" s="60" t="s">
        <v>183</v>
      </c>
      <c r="C42" s="65">
        <v>0</v>
      </c>
      <c r="D42" s="162">
        <v>0</v>
      </c>
      <c r="E42" s="319">
        <v>0</v>
      </c>
      <c r="H42" s="320">
        <v>0</v>
      </c>
    </row>
    <row r="44" spans="1:8" x14ac:dyDescent="0.2">
      <c r="A44" s="62" t="s">
        <v>475</v>
      </c>
      <c r="B44" s="62"/>
      <c r="C44" s="62"/>
      <c r="D44" s="62"/>
    </row>
    <row r="45" spans="1:8" x14ac:dyDescent="0.2">
      <c r="A45" s="63" t="s">
        <v>105</v>
      </c>
      <c r="B45" s="63" t="s">
        <v>106</v>
      </c>
      <c r="C45" s="70" t="s">
        <v>476</v>
      </c>
      <c r="D45" s="70" t="s">
        <v>464</v>
      </c>
    </row>
    <row r="46" spans="1:8" x14ac:dyDescent="0.2">
      <c r="A46" s="67">
        <v>5500</v>
      </c>
      <c r="B46" s="68" t="s">
        <v>407</v>
      </c>
      <c r="C46" s="318">
        <v>0</v>
      </c>
      <c r="D46" s="65">
        <v>6270104.6900000004</v>
      </c>
    </row>
    <row r="47" spans="1:8" x14ac:dyDescent="0.2">
      <c r="A47" s="64">
        <v>5510</v>
      </c>
      <c r="B47" s="60" t="s">
        <v>408</v>
      </c>
      <c r="C47" s="318">
        <v>0</v>
      </c>
      <c r="D47" s="65">
        <v>6146838.0700000003</v>
      </c>
    </row>
    <row r="48" spans="1:8" x14ac:dyDescent="0.2">
      <c r="A48" s="64">
        <v>5511</v>
      </c>
      <c r="B48" s="60" t="s">
        <v>409</v>
      </c>
      <c r="C48" s="318">
        <v>0</v>
      </c>
      <c r="D48" s="65">
        <v>0</v>
      </c>
    </row>
    <row r="49" spans="1:4" x14ac:dyDescent="0.2">
      <c r="A49" s="64">
        <v>5512</v>
      </c>
      <c r="B49" s="60" t="s">
        <v>410</v>
      </c>
      <c r="C49" s="318">
        <v>0</v>
      </c>
      <c r="D49" s="65">
        <v>0</v>
      </c>
    </row>
    <row r="50" spans="1:4" x14ac:dyDescent="0.2">
      <c r="A50" s="64">
        <v>5513</v>
      </c>
      <c r="B50" s="60" t="s">
        <v>411</v>
      </c>
      <c r="C50" s="318">
        <v>0</v>
      </c>
      <c r="D50" s="65">
        <v>101461.55</v>
      </c>
    </row>
    <row r="51" spans="1:4" x14ac:dyDescent="0.2">
      <c r="A51" s="64">
        <v>5514</v>
      </c>
      <c r="B51" s="60" t="s">
        <v>412</v>
      </c>
      <c r="C51" s="318">
        <v>0</v>
      </c>
      <c r="D51" s="65">
        <v>0</v>
      </c>
    </row>
    <row r="52" spans="1:4" x14ac:dyDescent="0.2">
      <c r="A52" s="64">
        <v>5515</v>
      </c>
      <c r="B52" s="60" t="s">
        <v>413</v>
      </c>
      <c r="C52" s="318">
        <v>0</v>
      </c>
      <c r="D52" s="65">
        <v>5156528.78</v>
      </c>
    </row>
    <row r="53" spans="1:4" x14ac:dyDescent="0.2">
      <c r="A53" s="64">
        <v>5516</v>
      </c>
      <c r="B53" s="60" t="s">
        <v>414</v>
      </c>
      <c r="C53" s="318">
        <v>0</v>
      </c>
      <c r="D53" s="65">
        <v>0</v>
      </c>
    </row>
    <row r="54" spans="1:4" x14ac:dyDescent="0.2">
      <c r="A54" s="64">
        <v>5517</v>
      </c>
      <c r="B54" s="60" t="s">
        <v>415</v>
      </c>
      <c r="C54" s="318">
        <v>0</v>
      </c>
      <c r="D54" s="65">
        <v>888847.74</v>
      </c>
    </row>
    <row r="55" spans="1:4" x14ac:dyDescent="0.2">
      <c r="A55" s="64">
        <v>5518</v>
      </c>
      <c r="B55" s="60" t="s">
        <v>416</v>
      </c>
      <c r="C55" s="318">
        <v>0</v>
      </c>
      <c r="D55" s="65">
        <v>0</v>
      </c>
    </row>
    <row r="56" spans="1:4" x14ac:dyDescent="0.2">
      <c r="A56" s="64">
        <v>5520</v>
      </c>
      <c r="B56" s="60" t="s">
        <v>417</v>
      </c>
      <c r="C56" s="318">
        <v>0</v>
      </c>
      <c r="D56" s="65">
        <v>0</v>
      </c>
    </row>
    <row r="57" spans="1:4" x14ac:dyDescent="0.2">
      <c r="A57" s="64">
        <v>5521</v>
      </c>
      <c r="B57" s="60" t="s">
        <v>418</v>
      </c>
      <c r="C57" s="318">
        <v>0</v>
      </c>
      <c r="D57" s="65">
        <v>0</v>
      </c>
    </row>
    <row r="58" spans="1:4" x14ac:dyDescent="0.2">
      <c r="A58" s="64">
        <v>5522</v>
      </c>
      <c r="B58" s="60" t="s">
        <v>419</v>
      </c>
      <c r="C58" s="318">
        <v>0</v>
      </c>
      <c r="D58" s="65">
        <v>0</v>
      </c>
    </row>
    <row r="59" spans="1:4" x14ac:dyDescent="0.2">
      <c r="A59" s="64">
        <v>5530</v>
      </c>
      <c r="B59" s="60" t="s">
        <v>420</v>
      </c>
      <c r="C59" s="318">
        <v>0</v>
      </c>
      <c r="D59" s="65">
        <v>0</v>
      </c>
    </row>
    <row r="60" spans="1:4" x14ac:dyDescent="0.2">
      <c r="A60" s="64">
        <v>5531</v>
      </c>
      <c r="B60" s="60" t="s">
        <v>421</v>
      </c>
      <c r="C60" s="318">
        <v>0</v>
      </c>
      <c r="D60" s="65">
        <v>0</v>
      </c>
    </row>
    <row r="61" spans="1:4" x14ac:dyDescent="0.2">
      <c r="A61" s="64">
        <v>5532</v>
      </c>
      <c r="B61" s="60" t="s">
        <v>422</v>
      </c>
      <c r="C61" s="318">
        <v>0</v>
      </c>
      <c r="D61" s="65">
        <v>0</v>
      </c>
    </row>
    <row r="62" spans="1:4" x14ac:dyDescent="0.2">
      <c r="A62" s="64">
        <v>5533</v>
      </c>
      <c r="B62" s="60" t="s">
        <v>423</v>
      </c>
      <c r="C62" s="318">
        <v>0</v>
      </c>
      <c r="D62" s="65">
        <v>0</v>
      </c>
    </row>
    <row r="63" spans="1:4" x14ac:dyDescent="0.2">
      <c r="A63" s="64">
        <v>5534</v>
      </c>
      <c r="B63" s="60" t="s">
        <v>424</v>
      </c>
      <c r="C63" s="318">
        <v>0</v>
      </c>
      <c r="D63" s="65">
        <v>0</v>
      </c>
    </row>
    <row r="64" spans="1:4" x14ac:dyDescent="0.2">
      <c r="A64" s="64">
        <v>5535</v>
      </c>
      <c r="B64" s="60" t="s">
        <v>425</v>
      </c>
      <c r="C64" s="318">
        <v>0</v>
      </c>
      <c r="D64" s="65">
        <v>0</v>
      </c>
    </row>
    <row r="65" spans="1:4" x14ac:dyDescent="0.2">
      <c r="A65" s="64">
        <v>5540</v>
      </c>
      <c r="B65" s="60" t="s">
        <v>426</v>
      </c>
      <c r="C65" s="318">
        <v>0</v>
      </c>
      <c r="D65" s="65">
        <v>0</v>
      </c>
    </row>
    <row r="66" spans="1:4" x14ac:dyDescent="0.2">
      <c r="A66" s="64">
        <v>5541</v>
      </c>
      <c r="B66" s="60" t="s">
        <v>426</v>
      </c>
      <c r="C66" s="318">
        <v>0</v>
      </c>
      <c r="D66" s="65">
        <v>0</v>
      </c>
    </row>
    <row r="67" spans="1:4" x14ac:dyDescent="0.2">
      <c r="A67" s="64">
        <v>5550</v>
      </c>
      <c r="B67" s="60" t="s">
        <v>427</v>
      </c>
      <c r="C67" s="318">
        <v>0</v>
      </c>
      <c r="D67" s="65">
        <v>0</v>
      </c>
    </row>
    <row r="68" spans="1:4" x14ac:dyDescent="0.2">
      <c r="A68" s="64">
        <v>5551</v>
      </c>
      <c r="B68" s="60" t="s">
        <v>427</v>
      </c>
      <c r="C68" s="318">
        <v>0</v>
      </c>
      <c r="D68" s="65">
        <v>0</v>
      </c>
    </row>
    <row r="69" spans="1:4" x14ac:dyDescent="0.2">
      <c r="A69" s="64">
        <v>5590</v>
      </c>
      <c r="B69" s="60" t="s">
        <v>428</v>
      </c>
      <c r="C69" s="318">
        <v>0</v>
      </c>
      <c r="D69" s="65">
        <v>123266.62</v>
      </c>
    </row>
    <row r="70" spans="1:4" x14ac:dyDescent="0.2">
      <c r="A70" s="64">
        <v>5591</v>
      </c>
      <c r="B70" s="60" t="s">
        <v>429</v>
      </c>
      <c r="C70" s="318">
        <v>0</v>
      </c>
      <c r="D70" s="65">
        <v>0</v>
      </c>
    </row>
    <row r="71" spans="1:4" x14ac:dyDescent="0.2">
      <c r="A71" s="64">
        <v>5592</v>
      </c>
      <c r="B71" s="60" t="s">
        <v>430</v>
      </c>
      <c r="C71" s="318">
        <v>0</v>
      </c>
      <c r="D71" s="65">
        <v>0</v>
      </c>
    </row>
    <row r="72" spans="1:4" x14ac:dyDescent="0.2">
      <c r="A72" s="64">
        <v>5593</v>
      </c>
      <c r="B72" s="60" t="s">
        <v>431</v>
      </c>
      <c r="C72" s="318">
        <v>0</v>
      </c>
      <c r="D72" s="65">
        <v>0</v>
      </c>
    </row>
    <row r="73" spans="1:4" x14ac:dyDescent="0.2">
      <c r="A73" s="64">
        <v>5594</v>
      </c>
      <c r="B73" s="60" t="s">
        <v>477</v>
      </c>
      <c r="C73" s="318">
        <v>0</v>
      </c>
      <c r="D73" s="65">
        <v>0</v>
      </c>
    </row>
    <row r="74" spans="1:4" x14ac:dyDescent="0.2">
      <c r="A74" s="64">
        <v>5595</v>
      </c>
      <c r="B74" s="60" t="s">
        <v>433</v>
      </c>
      <c r="C74" s="318">
        <v>0</v>
      </c>
      <c r="D74" s="65">
        <v>0</v>
      </c>
    </row>
    <row r="75" spans="1:4" x14ac:dyDescent="0.2">
      <c r="A75" s="64">
        <v>5596</v>
      </c>
      <c r="B75" s="60" t="s">
        <v>321</v>
      </c>
      <c r="C75" s="318">
        <v>0</v>
      </c>
      <c r="D75" s="65">
        <v>0</v>
      </c>
    </row>
    <row r="76" spans="1:4" x14ac:dyDescent="0.2">
      <c r="A76" s="64">
        <v>5597</v>
      </c>
      <c r="B76" s="60" t="s">
        <v>434</v>
      </c>
      <c r="C76" s="318">
        <v>0</v>
      </c>
      <c r="D76" s="65">
        <v>0</v>
      </c>
    </row>
    <row r="77" spans="1:4" x14ac:dyDescent="0.2">
      <c r="A77" s="64">
        <v>5599</v>
      </c>
      <c r="B77" s="60" t="s">
        <v>436</v>
      </c>
      <c r="C77" s="318">
        <v>0</v>
      </c>
      <c r="D77" s="65">
        <v>123266.62</v>
      </c>
    </row>
    <row r="78" spans="1:4" x14ac:dyDescent="0.2">
      <c r="A78" s="67">
        <v>5600</v>
      </c>
      <c r="B78" s="68" t="s">
        <v>437</v>
      </c>
      <c r="C78" s="318">
        <v>0</v>
      </c>
      <c r="D78" s="65">
        <v>0</v>
      </c>
    </row>
    <row r="79" spans="1:4" x14ac:dyDescent="0.2">
      <c r="A79" s="64">
        <v>5610</v>
      </c>
      <c r="B79" s="60" t="s">
        <v>438</v>
      </c>
      <c r="C79" s="318">
        <v>0</v>
      </c>
      <c r="D79" s="65">
        <v>0</v>
      </c>
    </row>
    <row r="80" spans="1:4" x14ac:dyDescent="0.2">
      <c r="A80" s="64">
        <v>5611</v>
      </c>
      <c r="B80" s="60" t="s">
        <v>439</v>
      </c>
      <c r="C80" s="318">
        <v>0</v>
      </c>
      <c r="D80" s="65">
        <v>0</v>
      </c>
    </row>
  </sheetData>
  <mergeCells count="3">
    <mergeCell ref="A1:C1"/>
    <mergeCell ref="A2:C2"/>
    <mergeCell ref="A3:C3"/>
  </mergeCells>
  <dataValidations count="3">
    <dataValidation showInputMessage="1" showErrorMessage="1" prompt="Importe del trimestre anterior." sqref="C45"/>
    <dataValidation showInputMessage="1" showErrorMessage="1" prompt="Saldo al 31 de diciembre del año anterior que se presenta" sqref="D7"/>
    <dataValidation showInputMessage="1" showErrorMessage="1" prompt="Importe final del periodo que corresponde la información financiera trimestral que se presenta." sqref="C7 C19 D45"/>
  </dataValidations>
  <pageMargins left="0.7" right="0.7" top="0.75" bottom="0.75" header="0.3" footer="0.3"/>
  <pageSetup paperSize="9" scale="82"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5" customWidth="1"/>
    <col min="2" max="2" width="63.140625" style="75" customWidth="1"/>
    <col min="3" max="3" width="17.7109375" style="75" customWidth="1"/>
    <col min="4" max="4" width="11.42578125" style="75" customWidth="1"/>
    <col min="5" max="16384" width="11.42578125" style="75"/>
  </cols>
  <sheetData>
    <row r="1" spans="1:3" s="71" customFormat="1" ht="18" customHeight="1" x14ac:dyDescent="0.25">
      <c r="A1" s="888" t="s">
        <v>2316</v>
      </c>
      <c r="B1" s="889"/>
      <c r="C1" s="890"/>
    </row>
    <row r="2" spans="1:3" s="71" customFormat="1" ht="18" customHeight="1" x14ac:dyDescent="0.25">
      <c r="A2" s="891" t="s">
        <v>478</v>
      </c>
      <c r="B2" s="892"/>
      <c r="C2" s="893"/>
    </row>
    <row r="3" spans="1:3" s="71" customFormat="1" ht="18" customHeight="1" x14ac:dyDescent="0.25">
      <c r="A3" s="891" t="str">
        <f t="array" ref="A3">'[4]Notas a los Edos Financieros'!A3:B3</f>
        <v>Correspondiente del 01 DE ENERO al 31 DE DICIEMBRE 2020</v>
      </c>
      <c r="B3" s="892"/>
      <c r="C3" s="893"/>
    </row>
    <row r="4" spans="1:3" s="72" customFormat="1" ht="18" customHeight="1" x14ac:dyDescent="0.25">
      <c r="A4" s="894" t="s">
        <v>479</v>
      </c>
      <c r="B4" s="895"/>
      <c r="C4" s="896"/>
    </row>
    <row r="5" spans="1:3" x14ac:dyDescent="0.2">
      <c r="A5" s="73" t="s">
        <v>480</v>
      </c>
      <c r="B5" s="73"/>
      <c r="C5" s="74">
        <v>143365980.97999999</v>
      </c>
    </row>
    <row r="6" spans="1:3" x14ac:dyDescent="0.2">
      <c r="B6" s="76"/>
      <c r="C6" s="77"/>
    </row>
    <row r="7" spans="1:3" x14ac:dyDescent="0.2">
      <c r="A7" s="78" t="s">
        <v>481</v>
      </c>
      <c r="B7" s="78"/>
      <c r="C7" s="79">
        <f>SUM(C8:C13)</f>
        <v>1181230.2</v>
      </c>
    </row>
    <row r="8" spans="1:3" x14ac:dyDescent="0.2">
      <c r="A8" s="80" t="s">
        <v>482</v>
      </c>
      <c r="B8" s="81" t="s">
        <v>306</v>
      </c>
      <c r="C8" s="82">
        <v>972824.2</v>
      </c>
    </row>
    <row r="9" spans="1:3" x14ac:dyDescent="0.2">
      <c r="A9" s="83" t="s">
        <v>483</v>
      </c>
      <c r="B9" s="84" t="s">
        <v>484</v>
      </c>
      <c r="C9" s="82">
        <v>0</v>
      </c>
    </row>
    <row r="10" spans="1:3" x14ac:dyDescent="0.2">
      <c r="A10" s="83" t="s">
        <v>485</v>
      </c>
      <c r="B10" s="84" t="s">
        <v>315</v>
      </c>
      <c r="C10" s="82">
        <v>0</v>
      </c>
    </row>
    <row r="11" spans="1:3" x14ac:dyDescent="0.2">
      <c r="A11" s="83" t="s">
        <v>486</v>
      </c>
      <c r="B11" s="84" t="s">
        <v>316</v>
      </c>
      <c r="C11" s="82">
        <v>0</v>
      </c>
    </row>
    <row r="12" spans="1:3" x14ac:dyDescent="0.2">
      <c r="A12" s="83" t="s">
        <v>487</v>
      </c>
      <c r="B12" s="84" t="s">
        <v>317</v>
      </c>
      <c r="C12" s="82">
        <v>208406</v>
      </c>
    </row>
    <row r="13" spans="1:3" x14ac:dyDescent="0.2">
      <c r="A13" s="85" t="s">
        <v>488</v>
      </c>
      <c r="B13" s="86" t="s">
        <v>489</v>
      </c>
      <c r="C13" s="82">
        <v>0</v>
      </c>
    </row>
    <row r="14" spans="1:3" x14ac:dyDescent="0.2">
      <c r="B14" s="87"/>
      <c r="C14" s="88"/>
    </row>
    <row r="15" spans="1:3" x14ac:dyDescent="0.2">
      <c r="A15" s="78" t="s">
        <v>490</v>
      </c>
      <c r="B15" s="76"/>
      <c r="C15" s="79">
        <f>SUM(C16:C18)</f>
        <v>0</v>
      </c>
    </row>
    <row r="16" spans="1:3" x14ac:dyDescent="0.2">
      <c r="A16" s="89">
        <v>3.1</v>
      </c>
      <c r="B16" s="84" t="s">
        <v>491</v>
      </c>
      <c r="C16" s="82">
        <v>0</v>
      </c>
    </row>
    <row r="17" spans="1:3" x14ac:dyDescent="0.2">
      <c r="A17" s="90">
        <v>3.2</v>
      </c>
      <c r="B17" s="84" t="s">
        <v>492</v>
      </c>
      <c r="C17" s="82">
        <v>0</v>
      </c>
    </row>
    <row r="18" spans="1:3" x14ac:dyDescent="0.2">
      <c r="A18" s="90">
        <v>3.3</v>
      </c>
      <c r="B18" s="86" t="s">
        <v>493</v>
      </c>
      <c r="C18" s="91">
        <v>0</v>
      </c>
    </row>
    <row r="19" spans="1:3" x14ac:dyDescent="0.2">
      <c r="B19" s="92"/>
      <c r="C19" s="93"/>
    </row>
    <row r="20" spans="1:3" x14ac:dyDescent="0.2">
      <c r="A20" s="94" t="s">
        <v>494</v>
      </c>
      <c r="B20" s="94"/>
      <c r="C20" s="74">
        <f>C5+C7-C15</f>
        <v>144547211.17999998</v>
      </c>
    </row>
  </sheetData>
  <mergeCells count="4">
    <mergeCell ref="A1:C1"/>
    <mergeCell ref="A2:C2"/>
    <mergeCell ref="A3:C3"/>
    <mergeCell ref="A4:C4"/>
  </mergeCells>
  <pageMargins left="0.7" right="0.7" top="0.75" bottom="0.75" header="0.3" footer="0.3"/>
  <pageSetup paperSize="9"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5" customWidth="1"/>
    <col min="2" max="2" width="62.140625" style="75" customWidth="1"/>
    <col min="3" max="3" width="17.7109375" style="75" customWidth="1"/>
    <col min="4" max="4" width="11.42578125" style="75" customWidth="1"/>
    <col min="5" max="16384" width="11.42578125" style="75"/>
  </cols>
  <sheetData>
    <row r="1" spans="1:3" s="95" customFormat="1" ht="18.95" customHeight="1" x14ac:dyDescent="0.25">
      <c r="A1" s="897" t="s">
        <v>2316</v>
      </c>
      <c r="B1" s="889"/>
      <c r="C1" s="890"/>
    </row>
    <row r="2" spans="1:3" s="95" customFormat="1" ht="18.95" customHeight="1" x14ac:dyDescent="0.25">
      <c r="A2" s="898" t="s">
        <v>495</v>
      </c>
      <c r="B2" s="899"/>
      <c r="C2" s="893"/>
    </row>
    <row r="3" spans="1:3" s="95" customFormat="1" ht="18.95" customHeight="1" x14ac:dyDescent="0.25">
      <c r="A3" s="898" t="s">
        <v>1956</v>
      </c>
      <c r="B3" s="899"/>
      <c r="C3" s="893"/>
    </row>
    <row r="4" spans="1:3" ht="15" x14ac:dyDescent="0.25">
      <c r="A4" s="894" t="s">
        <v>479</v>
      </c>
      <c r="B4" s="895"/>
      <c r="C4" s="896"/>
    </row>
    <row r="5" spans="1:3" x14ac:dyDescent="0.2">
      <c r="A5" s="96" t="s">
        <v>496</v>
      </c>
      <c r="B5" s="73"/>
      <c r="C5" s="97">
        <v>151819779.54719999</v>
      </c>
    </row>
    <row r="6" spans="1:3" x14ac:dyDescent="0.2">
      <c r="A6" s="98"/>
      <c r="B6" s="76"/>
      <c r="C6" s="99"/>
    </row>
    <row r="7" spans="1:3" x14ac:dyDescent="0.2">
      <c r="A7" s="78" t="s">
        <v>497</v>
      </c>
      <c r="B7" s="100"/>
      <c r="C7" s="79">
        <f>SUM(C8:C28)</f>
        <v>19723155.380000003</v>
      </c>
    </row>
    <row r="8" spans="1:3" x14ac:dyDescent="0.2">
      <c r="A8" s="101">
        <v>2.1</v>
      </c>
      <c r="B8" s="102" t="s">
        <v>338</v>
      </c>
      <c r="C8" s="103">
        <v>0</v>
      </c>
    </row>
    <row r="9" spans="1:3" x14ac:dyDescent="0.2">
      <c r="A9" s="101">
        <v>2.2000000000000002</v>
      </c>
      <c r="B9" s="102" t="s">
        <v>335</v>
      </c>
      <c r="C9" s="103">
        <v>0</v>
      </c>
    </row>
    <row r="10" spans="1:3" x14ac:dyDescent="0.2">
      <c r="A10" s="104">
        <v>2.2999999999999998</v>
      </c>
      <c r="B10" s="105" t="s">
        <v>167</v>
      </c>
      <c r="C10" s="103">
        <v>516838.12000000011</v>
      </c>
    </row>
    <row r="11" spans="1:3" x14ac:dyDescent="0.2">
      <c r="A11" s="104">
        <v>2.4</v>
      </c>
      <c r="B11" s="105" t="s">
        <v>168</v>
      </c>
      <c r="C11" s="103">
        <v>527807.39</v>
      </c>
    </row>
    <row r="12" spans="1:3" x14ac:dyDescent="0.2">
      <c r="A12" s="104">
        <v>2.5</v>
      </c>
      <c r="B12" s="105" t="s">
        <v>169</v>
      </c>
      <c r="C12" s="103">
        <v>83520</v>
      </c>
    </row>
    <row r="13" spans="1:3" x14ac:dyDescent="0.2">
      <c r="A13" s="104">
        <v>2.6</v>
      </c>
      <c r="B13" s="105" t="s">
        <v>170</v>
      </c>
      <c r="C13" s="103">
        <v>27972830.100000001</v>
      </c>
    </row>
    <row r="14" spans="1:3" x14ac:dyDescent="0.2">
      <c r="A14" s="104">
        <v>2.7</v>
      </c>
      <c r="B14" s="105" t="s">
        <v>171</v>
      </c>
      <c r="C14" s="103">
        <v>-8887.58</v>
      </c>
    </row>
    <row r="15" spans="1:3" x14ac:dyDescent="0.2">
      <c r="A15" s="104">
        <v>2.8</v>
      </c>
      <c r="B15" s="105" t="s">
        <v>172</v>
      </c>
      <c r="C15" s="103">
        <v>-15089831.720000001</v>
      </c>
    </row>
    <row r="16" spans="1:3" x14ac:dyDescent="0.2">
      <c r="A16" s="104">
        <v>2.9</v>
      </c>
      <c r="B16" s="105" t="s">
        <v>174</v>
      </c>
      <c r="C16" s="103">
        <v>0</v>
      </c>
    </row>
    <row r="17" spans="1:3" x14ac:dyDescent="0.2">
      <c r="A17" s="104" t="s">
        <v>498</v>
      </c>
      <c r="B17" s="321" t="s">
        <v>499</v>
      </c>
      <c r="C17" s="322">
        <v>0</v>
      </c>
    </row>
    <row r="18" spans="1:3" x14ac:dyDescent="0.2">
      <c r="A18" s="104" t="s">
        <v>500</v>
      </c>
      <c r="B18" s="105" t="s">
        <v>178</v>
      </c>
      <c r="C18" s="103">
        <v>611853.43000000005</v>
      </c>
    </row>
    <row r="19" spans="1:3" x14ac:dyDescent="0.2">
      <c r="A19" s="104" t="s">
        <v>501</v>
      </c>
      <c r="B19" s="105" t="s">
        <v>502</v>
      </c>
      <c r="C19" s="103">
        <v>0</v>
      </c>
    </row>
    <row r="20" spans="1:3" x14ac:dyDescent="0.2">
      <c r="A20" s="104" t="s">
        <v>503</v>
      </c>
      <c r="B20" s="105" t="s">
        <v>504</v>
      </c>
      <c r="C20" s="103">
        <v>0</v>
      </c>
    </row>
    <row r="21" spans="1:3" x14ac:dyDescent="0.2">
      <c r="A21" s="104" t="s">
        <v>505</v>
      </c>
      <c r="B21" s="105" t="s">
        <v>506</v>
      </c>
      <c r="C21" s="103">
        <v>0</v>
      </c>
    </row>
    <row r="22" spans="1:3" x14ac:dyDescent="0.2">
      <c r="A22" s="104" t="s">
        <v>507</v>
      </c>
      <c r="B22" s="105" t="s">
        <v>508</v>
      </c>
      <c r="C22" s="103">
        <v>0</v>
      </c>
    </row>
    <row r="23" spans="1:3" x14ac:dyDescent="0.2">
      <c r="A23" s="104" t="s">
        <v>509</v>
      </c>
      <c r="B23" s="105" t="s">
        <v>510</v>
      </c>
      <c r="C23" s="103">
        <v>0</v>
      </c>
    </row>
    <row r="24" spans="1:3" x14ac:dyDescent="0.2">
      <c r="A24" s="104" t="s">
        <v>511</v>
      </c>
      <c r="B24" s="105" t="s">
        <v>512</v>
      </c>
      <c r="C24" s="103">
        <v>0</v>
      </c>
    </row>
    <row r="25" spans="1:3" x14ac:dyDescent="0.2">
      <c r="A25" s="104" t="s">
        <v>513</v>
      </c>
      <c r="B25" s="105" t="s">
        <v>514</v>
      </c>
      <c r="C25" s="103">
        <v>0</v>
      </c>
    </row>
    <row r="26" spans="1:3" x14ac:dyDescent="0.2">
      <c r="A26" s="104" t="s">
        <v>515</v>
      </c>
      <c r="B26" s="105" t="s">
        <v>516</v>
      </c>
      <c r="C26" s="103">
        <v>0</v>
      </c>
    </row>
    <row r="27" spans="1:3" x14ac:dyDescent="0.2">
      <c r="A27" s="104" t="s">
        <v>517</v>
      </c>
      <c r="B27" s="105" t="s">
        <v>518</v>
      </c>
      <c r="C27" s="103">
        <v>5109025.6400000006</v>
      </c>
    </row>
    <row r="28" spans="1:3" x14ac:dyDescent="0.2">
      <c r="A28" s="104" t="s">
        <v>519</v>
      </c>
      <c r="B28" s="102" t="s">
        <v>520</v>
      </c>
      <c r="C28" s="103">
        <v>0</v>
      </c>
    </row>
    <row r="29" spans="1:3" x14ac:dyDescent="0.2">
      <c r="A29" s="106"/>
      <c r="B29" s="107"/>
      <c r="C29" s="108"/>
    </row>
    <row r="30" spans="1:3" x14ac:dyDescent="0.2">
      <c r="A30" s="109" t="s">
        <v>521</v>
      </c>
      <c r="B30" s="110"/>
      <c r="C30" s="111">
        <f>SUM(C31:C37)</f>
        <v>6565669.6200000001</v>
      </c>
    </row>
    <row r="31" spans="1:3" x14ac:dyDescent="0.2">
      <c r="A31" s="104" t="s">
        <v>522</v>
      </c>
      <c r="B31" s="105" t="s">
        <v>408</v>
      </c>
      <c r="C31" s="103">
        <v>6146838.0700000003</v>
      </c>
    </row>
    <row r="32" spans="1:3" x14ac:dyDescent="0.2">
      <c r="A32" s="104" t="s">
        <v>523</v>
      </c>
      <c r="B32" s="105" t="s">
        <v>417</v>
      </c>
      <c r="C32" s="103">
        <v>0</v>
      </c>
    </row>
    <row r="33" spans="1:3" x14ac:dyDescent="0.2">
      <c r="A33" s="104" t="s">
        <v>524</v>
      </c>
      <c r="B33" s="105" t="s">
        <v>420</v>
      </c>
      <c r="C33" s="103">
        <v>0</v>
      </c>
    </row>
    <row r="34" spans="1:3" x14ac:dyDescent="0.2">
      <c r="A34" s="104" t="s">
        <v>525</v>
      </c>
      <c r="B34" s="105" t="s">
        <v>526</v>
      </c>
      <c r="C34" s="103">
        <v>0</v>
      </c>
    </row>
    <row r="35" spans="1:3" x14ac:dyDescent="0.2">
      <c r="A35" s="104" t="s">
        <v>527</v>
      </c>
      <c r="B35" s="105" t="s">
        <v>528</v>
      </c>
      <c r="C35" s="103">
        <v>0</v>
      </c>
    </row>
    <row r="36" spans="1:3" x14ac:dyDescent="0.2">
      <c r="A36" s="104" t="s">
        <v>529</v>
      </c>
      <c r="B36" s="105" t="s">
        <v>428</v>
      </c>
      <c r="C36" s="103">
        <v>123266.62</v>
      </c>
    </row>
    <row r="37" spans="1:3" x14ac:dyDescent="0.2">
      <c r="A37" s="104" t="s">
        <v>530</v>
      </c>
      <c r="B37" s="102" t="s">
        <v>531</v>
      </c>
      <c r="C37" s="112">
        <v>295564.93</v>
      </c>
    </row>
    <row r="38" spans="1:3" x14ac:dyDescent="0.2">
      <c r="A38" s="98"/>
      <c r="B38" s="113"/>
      <c r="C38" s="114"/>
    </row>
    <row r="39" spans="1:3" x14ac:dyDescent="0.2">
      <c r="A39" s="115" t="s">
        <v>532</v>
      </c>
      <c r="B39" s="73"/>
      <c r="C39" s="74">
        <f>C5-C7+C30</f>
        <v>138662293.7872</v>
      </c>
    </row>
    <row r="40" spans="1:3" x14ac:dyDescent="0.2">
      <c r="C40" s="122"/>
    </row>
    <row r="41" spans="1:3" x14ac:dyDescent="0.2">
      <c r="C41" s="122"/>
    </row>
  </sheetData>
  <mergeCells count="4">
    <mergeCell ref="A1:C1"/>
    <mergeCell ref="A2:C2"/>
    <mergeCell ref="A3:C3"/>
    <mergeCell ref="A4:C4"/>
  </mergeCells>
  <pageMargins left="0.7" right="0.7" top="0.75" bottom="0.75" header="0.3" footer="0.3"/>
  <pageSetup paperSize="9"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60" customWidth="1"/>
    <col min="2" max="2" width="68.5703125" style="60" bestFit="1" customWidth="1"/>
    <col min="3" max="3" width="17.42578125" style="60" bestFit="1" customWidth="1"/>
    <col min="4" max="5" width="23.7109375" style="60" bestFit="1" customWidth="1"/>
    <col min="6" max="6" width="19.28515625" style="60" customWidth="1"/>
    <col min="7" max="7" width="20.5703125" style="60" customWidth="1"/>
    <col min="8" max="10" width="20.28515625" style="60" customWidth="1"/>
    <col min="11" max="11" width="9.140625" style="60" customWidth="1"/>
    <col min="12" max="16384" width="9.140625" style="60"/>
  </cols>
  <sheetData>
    <row r="1" spans="1:10" ht="18.95" customHeight="1" x14ac:dyDescent="0.2">
      <c r="A1" s="830" t="s">
        <v>1954</v>
      </c>
      <c r="B1" s="886"/>
      <c r="C1" s="886"/>
      <c r="D1" s="886"/>
      <c r="E1" s="886"/>
      <c r="F1" s="886"/>
      <c r="G1" s="58" t="s">
        <v>98</v>
      </c>
      <c r="H1" s="59" t="s">
        <v>1955</v>
      </c>
    </row>
    <row r="2" spans="1:10" ht="18.95" customHeight="1" x14ac:dyDescent="0.2">
      <c r="A2" s="830" t="s">
        <v>533</v>
      </c>
      <c r="B2" s="886"/>
      <c r="C2" s="886"/>
      <c r="D2" s="886"/>
      <c r="E2" s="886"/>
      <c r="F2" s="886"/>
      <c r="G2" s="58" t="s">
        <v>100</v>
      </c>
      <c r="H2" s="59" t="str">
        <f>'[4]Notas a los Edos Financieros'!D2</f>
        <v>Trimestral</v>
      </c>
    </row>
    <row r="3" spans="1:10" ht="18.95" customHeight="1" x14ac:dyDescent="0.2">
      <c r="A3" s="848" t="s">
        <v>1956</v>
      </c>
      <c r="B3" s="886"/>
      <c r="C3" s="886"/>
      <c r="D3" s="886"/>
      <c r="E3" s="886"/>
      <c r="F3" s="886"/>
      <c r="G3" s="58" t="s">
        <v>102</v>
      </c>
      <c r="H3" s="59">
        <f>'[4]Notas a los Edos Financieros'!D3</f>
        <v>4</v>
      </c>
    </row>
    <row r="4" spans="1:10" x14ac:dyDescent="0.2">
      <c r="A4" s="61" t="s">
        <v>103</v>
      </c>
      <c r="B4" s="62"/>
      <c r="C4" s="62"/>
      <c r="D4" s="62"/>
      <c r="E4" s="62"/>
      <c r="F4" s="62"/>
      <c r="G4" s="62"/>
      <c r="H4" s="62"/>
    </row>
    <row r="7" spans="1:10" x14ac:dyDescent="0.2">
      <c r="A7" s="63" t="s">
        <v>105</v>
      </c>
      <c r="B7" s="63" t="s">
        <v>534</v>
      </c>
      <c r="C7" s="63" t="s">
        <v>465</v>
      </c>
      <c r="D7" s="63" t="s">
        <v>535</v>
      </c>
      <c r="E7" s="63" t="s">
        <v>536</v>
      </c>
      <c r="F7" s="63" t="s">
        <v>464</v>
      </c>
      <c r="G7" s="63" t="s">
        <v>537</v>
      </c>
      <c r="H7" s="63" t="s">
        <v>538</v>
      </c>
      <c r="I7" s="63" t="s">
        <v>539</v>
      </c>
      <c r="J7" s="63" t="s">
        <v>540</v>
      </c>
    </row>
    <row r="8" spans="1:10" s="68" customFormat="1" x14ac:dyDescent="0.2">
      <c r="A8" s="67">
        <v>7000</v>
      </c>
      <c r="B8" s="68" t="s">
        <v>541</v>
      </c>
    </row>
    <row r="9" spans="1:10" x14ac:dyDescent="0.2">
      <c r="A9" s="60">
        <v>7110</v>
      </c>
      <c r="B9" s="60" t="s">
        <v>537</v>
      </c>
      <c r="C9" s="65">
        <v>0</v>
      </c>
      <c r="D9" s="65">
        <v>0</v>
      </c>
      <c r="E9" s="65">
        <v>0</v>
      </c>
      <c r="F9" s="65">
        <v>0</v>
      </c>
    </row>
    <row r="10" spans="1:10" x14ac:dyDescent="0.2">
      <c r="A10" s="60">
        <v>7120</v>
      </c>
      <c r="B10" s="60" t="s">
        <v>542</v>
      </c>
      <c r="C10" s="65">
        <v>0</v>
      </c>
      <c r="D10" s="65">
        <v>0</v>
      </c>
      <c r="E10" s="65">
        <v>0</v>
      </c>
      <c r="F10" s="65">
        <v>0</v>
      </c>
    </row>
    <row r="11" spans="1:10" x14ac:dyDescent="0.2">
      <c r="A11" s="60">
        <v>7130</v>
      </c>
      <c r="B11" s="60" t="s">
        <v>543</v>
      </c>
      <c r="C11" s="65">
        <v>0</v>
      </c>
      <c r="D11" s="65">
        <v>0</v>
      </c>
      <c r="E11" s="65">
        <v>0</v>
      </c>
      <c r="F11" s="65">
        <v>0</v>
      </c>
    </row>
    <row r="12" spans="1:10" x14ac:dyDescent="0.2">
      <c r="A12" s="60">
        <v>7140</v>
      </c>
      <c r="B12" s="60" t="s">
        <v>544</v>
      </c>
      <c r="C12" s="65">
        <v>0</v>
      </c>
      <c r="D12" s="65">
        <v>0</v>
      </c>
      <c r="E12" s="65">
        <v>0</v>
      </c>
      <c r="F12" s="65">
        <v>0</v>
      </c>
    </row>
    <row r="13" spans="1:10" x14ac:dyDescent="0.2">
      <c r="A13" s="60">
        <v>7150</v>
      </c>
      <c r="B13" s="60" t="s">
        <v>545</v>
      </c>
      <c r="C13" s="65">
        <v>0</v>
      </c>
      <c r="D13" s="65">
        <v>0</v>
      </c>
      <c r="E13" s="65">
        <v>0</v>
      </c>
      <c r="F13" s="65">
        <v>0</v>
      </c>
    </row>
    <row r="14" spans="1:10" x14ac:dyDescent="0.2">
      <c r="A14" s="60">
        <v>7160</v>
      </c>
      <c r="B14" s="60" t="s">
        <v>546</v>
      </c>
      <c r="C14" s="65">
        <v>0</v>
      </c>
      <c r="D14" s="65">
        <v>0</v>
      </c>
      <c r="E14" s="65">
        <v>0</v>
      </c>
      <c r="F14" s="65">
        <v>0</v>
      </c>
    </row>
    <row r="15" spans="1:10" x14ac:dyDescent="0.2">
      <c r="A15" s="60">
        <v>7210</v>
      </c>
      <c r="B15" s="60" t="s">
        <v>547</v>
      </c>
      <c r="C15" s="65">
        <v>0</v>
      </c>
      <c r="D15" s="65">
        <v>0</v>
      </c>
      <c r="E15" s="65">
        <v>0</v>
      </c>
      <c r="F15" s="65">
        <v>0</v>
      </c>
    </row>
    <row r="16" spans="1:10" x14ac:dyDescent="0.2">
      <c r="A16" s="60">
        <v>7220</v>
      </c>
      <c r="B16" s="60" t="s">
        <v>548</v>
      </c>
      <c r="C16" s="65">
        <v>0</v>
      </c>
      <c r="D16" s="65">
        <v>0</v>
      </c>
      <c r="E16" s="65">
        <v>0</v>
      </c>
      <c r="F16" s="65">
        <v>0</v>
      </c>
    </row>
    <row r="17" spans="1:6" x14ac:dyDescent="0.2">
      <c r="A17" s="60">
        <v>7230</v>
      </c>
      <c r="B17" s="60" t="s">
        <v>549</v>
      </c>
      <c r="C17" s="65">
        <v>0</v>
      </c>
      <c r="D17" s="65">
        <v>0</v>
      </c>
      <c r="E17" s="65">
        <v>0</v>
      </c>
      <c r="F17" s="65">
        <v>0</v>
      </c>
    </row>
    <row r="18" spans="1:6" x14ac:dyDescent="0.2">
      <c r="A18" s="60">
        <v>7240</v>
      </c>
      <c r="B18" s="60" t="s">
        <v>550</v>
      </c>
      <c r="C18" s="65">
        <v>0</v>
      </c>
      <c r="D18" s="65">
        <v>0</v>
      </c>
      <c r="E18" s="65">
        <v>0</v>
      </c>
      <c r="F18" s="65">
        <v>0</v>
      </c>
    </row>
    <row r="19" spans="1:6" x14ac:dyDescent="0.2">
      <c r="A19" s="60">
        <v>7250</v>
      </c>
      <c r="B19" s="60" t="s">
        <v>551</v>
      </c>
      <c r="C19" s="65">
        <v>0</v>
      </c>
      <c r="D19" s="65">
        <v>0</v>
      </c>
      <c r="E19" s="65">
        <v>0</v>
      </c>
      <c r="F19" s="65">
        <v>0</v>
      </c>
    </row>
    <row r="20" spans="1:6" x14ac:dyDescent="0.2">
      <c r="A20" s="60">
        <v>7260</v>
      </c>
      <c r="B20" s="60" t="s">
        <v>552</v>
      </c>
      <c r="C20" s="65">
        <v>0</v>
      </c>
      <c r="D20" s="65">
        <v>0</v>
      </c>
      <c r="E20" s="65">
        <v>0</v>
      </c>
      <c r="F20" s="65">
        <v>0</v>
      </c>
    </row>
    <row r="21" spans="1:6" x14ac:dyDescent="0.2">
      <c r="A21" s="60">
        <v>7310</v>
      </c>
      <c r="B21" s="60" t="s">
        <v>553</v>
      </c>
      <c r="C21" s="65">
        <v>0</v>
      </c>
      <c r="D21" s="65">
        <v>0</v>
      </c>
      <c r="E21" s="65">
        <v>0</v>
      </c>
      <c r="F21" s="65">
        <v>0</v>
      </c>
    </row>
    <row r="22" spans="1:6" x14ac:dyDescent="0.2">
      <c r="A22" s="60">
        <v>7320</v>
      </c>
      <c r="B22" s="60" t="s">
        <v>554</v>
      </c>
      <c r="C22" s="65">
        <v>0</v>
      </c>
      <c r="D22" s="65">
        <v>0</v>
      </c>
      <c r="E22" s="65">
        <v>0</v>
      </c>
      <c r="F22" s="65">
        <v>0</v>
      </c>
    </row>
    <row r="23" spans="1:6" x14ac:dyDescent="0.2">
      <c r="A23" s="60">
        <v>7330</v>
      </c>
      <c r="B23" s="60" t="s">
        <v>555</v>
      </c>
      <c r="C23" s="65">
        <v>0</v>
      </c>
      <c r="D23" s="65">
        <v>0</v>
      </c>
      <c r="E23" s="65">
        <v>0</v>
      </c>
      <c r="F23" s="65">
        <v>0</v>
      </c>
    </row>
    <row r="24" spans="1:6" x14ac:dyDescent="0.2">
      <c r="A24" s="60">
        <v>7340</v>
      </c>
      <c r="B24" s="60" t="s">
        <v>556</v>
      </c>
      <c r="C24" s="65">
        <v>0</v>
      </c>
      <c r="D24" s="65">
        <v>0</v>
      </c>
      <c r="E24" s="65">
        <v>0</v>
      </c>
      <c r="F24" s="65">
        <v>0</v>
      </c>
    </row>
    <row r="25" spans="1:6" x14ac:dyDescent="0.2">
      <c r="A25" s="60">
        <v>7350</v>
      </c>
      <c r="B25" s="60" t="s">
        <v>557</v>
      </c>
      <c r="C25" s="65">
        <v>0</v>
      </c>
      <c r="D25" s="65">
        <v>0</v>
      </c>
      <c r="E25" s="65">
        <v>0</v>
      </c>
      <c r="F25" s="65">
        <v>0</v>
      </c>
    </row>
    <row r="26" spans="1:6" x14ac:dyDescent="0.2">
      <c r="A26" s="60">
        <v>7360</v>
      </c>
      <c r="B26" s="60" t="s">
        <v>558</v>
      </c>
      <c r="C26" s="65">
        <v>0</v>
      </c>
      <c r="D26" s="65">
        <v>0</v>
      </c>
      <c r="E26" s="65">
        <v>0</v>
      </c>
      <c r="F26" s="65">
        <v>0</v>
      </c>
    </row>
    <row r="27" spans="1:6" x14ac:dyDescent="0.2">
      <c r="A27" s="60">
        <v>7410</v>
      </c>
      <c r="B27" s="60" t="s">
        <v>559</v>
      </c>
      <c r="C27" s="65">
        <v>0</v>
      </c>
      <c r="D27" s="65">
        <v>0</v>
      </c>
      <c r="E27" s="65">
        <v>0</v>
      </c>
      <c r="F27" s="65">
        <v>0</v>
      </c>
    </row>
    <row r="28" spans="1:6" x14ac:dyDescent="0.2">
      <c r="A28" s="60">
        <v>7420</v>
      </c>
      <c r="B28" s="60" t="s">
        <v>560</v>
      </c>
      <c r="C28" s="65">
        <v>0</v>
      </c>
      <c r="D28" s="65">
        <v>0</v>
      </c>
      <c r="E28" s="65">
        <v>0</v>
      </c>
      <c r="F28" s="65">
        <v>0</v>
      </c>
    </row>
    <row r="29" spans="1:6" x14ac:dyDescent="0.2">
      <c r="A29" s="60">
        <v>7510</v>
      </c>
      <c r="B29" s="60" t="s">
        <v>561</v>
      </c>
      <c r="C29" s="65">
        <v>0</v>
      </c>
      <c r="D29" s="65">
        <v>0</v>
      </c>
      <c r="E29" s="65">
        <v>0</v>
      </c>
      <c r="F29" s="65">
        <v>0</v>
      </c>
    </row>
    <row r="30" spans="1:6" x14ac:dyDescent="0.2">
      <c r="A30" s="60">
        <v>7520</v>
      </c>
      <c r="B30" s="60" t="s">
        <v>562</v>
      </c>
      <c r="C30" s="65">
        <v>0</v>
      </c>
      <c r="D30" s="65">
        <v>0</v>
      </c>
      <c r="E30" s="65">
        <v>0</v>
      </c>
      <c r="F30" s="65">
        <v>0</v>
      </c>
    </row>
    <row r="31" spans="1:6" x14ac:dyDescent="0.2">
      <c r="A31" s="60">
        <v>7610</v>
      </c>
      <c r="B31" s="60" t="s">
        <v>563</v>
      </c>
      <c r="C31" s="65">
        <v>0</v>
      </c>
      <c r="D31" s="65">
        <v>0</v>
      </c>
      <c r="E31" s="65">
        <v>0</v>
      </c>
      <c r="F31" s="65">
        <v>0</v>
      </c>
    </row>
    <row r="32" spans="1:6" x14ac:dyDescent="0.2">
      <c r="A32" s="60">
        <v>7620</v>
      </c>
      <c r="B32" s="60" t="s">
        <v>564</v>
      </c>
      <c r="C32" s="65">
        <v>0</v>
      </c>
      <c r="D32" s="65">
        <v>0</v>
      </c>
      <c r="E32" s="65">
        <v>0</v>
      </c>
      <c r="F32" s="65">
        <v>0</v>
      </c>
    </row>
    <row r="33" spans="1:6" x14ac:dyDescent="0.2">
      <c r="A33" s="60">
        <v>7630</v>
      </c>
      <c r="B33" s="60" t="s">
        <v>565</v>
      </c>
      <c r="C33" s="65">
        <v>0</v>
      </c>
      <c r="D33" s="65">
        <v>0</v>
      </c>
      <c r="E33" s="65">
        <v>0</v>
      </c>
      <c r="F33" s="65">
        <v>0</v>
      </c>
    </row>
    <row r="34" spans="1:6" x14ac:dyDescent="0.2">
      <c r="A34" s="60">
        <v>7640</v>
      </c>
      <c r="B34" s="60" t="s">
        <v>566</v>
      </c>
      <c r="C34" s="65">
        <v>0</v>
      </c>
      <c r="D34" s="65">
        <v>0</v>
      </c>
      <c r="E34" s="65">
        <v>0</v>
      </c>
      <c r="F34" s="65">
        <v>0</v>
      </c>
    </row>
    <row r="35" spans="1:6" s="68" customFormat="1" x14ac:dyDescent="0.2">
      <c r="A35" s="67">
        <v>8000</v>
      </c>
      <c r="B35" s="68" t="s">
        <v>567</v>
      </c>
    </row>
    <row r="36" spans="1:6" x14ac:dyDescent="0.2">
      <c r="A36" s="60">
        <v>8110</v>
      </c>
      <c r="B36" s="60" t="s">
        <v>568</v>
      </c>
      <c r="C36" s="65">
        <v>0</v>
      </c>
      <c r="D36" s="65">
        <v>39134149.399999999</v>
      </c>
      <c r="E36" s="65">
        <v>0</v>
      </c>
      <c r="F36" s="65">
        <v>39134149.399999999</v>
      </c>
    </row>
    <row r="37" spans="1:6" x14ac:dyDescent="0.2">
      <c r="A37" s="60">
        <v>8120</v>
      </c>
      <c r="B37" s="60" t="s">
        <v>569</v>
      </c>
      <c r="C37" s="65">
        <v>0</v>
      </c>
      <c r="D37" s="65">
        <v>149371684.78</v>
      </c>
      <c r="E37" s="65">
        <v>175759396.24000001</v>
      </c>
      <c r="F37" s="65">
        <v>26387711.460000001</v>
      </c>
    </row>
    <row r="38" spans="1:6" x14ac:dyDescent="0.2">
      <c r="A38" s="60">
        <v>8130</v>
      </c>
      <c r="B38" s="60" t="s">
        <v>570</v>
      </c>
      <c r="C38" s="65">
        <v>0</v>
      </c>
      <c r="D38" s="65">
        <v>136614251.80000001</v>
      </c>
      <c r="E38" s="65">
        <v>6010886.8799999999</v>
      </c>
      <c r="F38" s="65">
        <v>130603364.92</v>
      </c>
    </row>
    <row r="39" spans="1:6" x14ac:dyDescent="0.2">
      <c r="A39" s="60">
        <v>8140</v>
      </c>
      <c r="B39" s="60" t="s">
        <v>571</v>
      </c>
      <c r="C39" s="65">
        <v>0</v>
      </c>
      <c r="D39" s="65">
        <v>144565232.72</v>
      </c>
      <c r="E39" s="65">
        <v>143365980.97999999</v>
      </c>
      <c r="F39" s="65">
        <v>1199251.74</v>
      </c>
    </row>
    <row r="40" spans="1:6" x14ac:dyDescent="0.2">
      <c r="A40" s="60">
        <v>8150</v>
      </c>
      <c r="B40" s="60" t="s">
        <v>572</v>
      </c>
      <c r="C40" s="65">
        <v>0</v>
      </c>
      <c r="D40" s="65">
        <v>5183.08</v>
      </c>
      <c r="E40" s="65">
        <v>144554237.68000001</v>
      </c>
      <c r="F40" s="65">
        <v>-144549054.59999999</v>
      </c>
    </row>
    <row r="41" spans="1:6" x14ac:dyDescent="0.2">
      <c r="A41" s="60">
        <v>8210</v>
      </c>
      <c r="B41" s="60" t="s">
        <v>573</v>
      </c>
      <c r="C41" s="65">
        <v>0</v>
      </c>
      <c r="D41" s="65">
        <v>0</v>
      </c>
      <c r="E41" s="65">
        <v>39134149.494700007</v>
      </c>
      <c r="F41" s="65">
        <v>39134149.494700007</v>
      </c>
    </row>
    <row r="42" spans="1:6" x14ac:dyDescent="0.2">
      <c r="A42" s="60">
        <v>8220</v>
      </c>
      <c r="B42" s="60" t="s">
        <v>574</v>
      </c>
      <c r="C42" s="65">
        <v>0</v>
      </c>
      <c r="D42" s="65">
        <v>175748401.2947</v>
      </c>
      <c r="E42" s="65">
        <v>159173282.84799999</v>
      </c>
      <c r="F42" s="65">
        <v>16575118.446699999</v>
      </c>
    </row>
    <row r="43" spans="1:6" x14ac:dyDescent="0.2">
      <c r="A43" s="60">
        <v>8230</v>
      </c>
      <c r="B43" s="60" t="s">
        <v>575</v>
      </c>
      <c r="C43" s="65">
        <v>0</v>
      </c>
      <c r="D43" s="65">
        <v>5902747.2800000003</v>
      </c>
      <c r="E43" s="65">
        <v>136614251.80000001</v>
      </c>
      <c r="F43" s="65">
        <v>130711504.52</v>
      </c>
    </row>
    <row r="44" spans="1:6" x14ac:dyDescent="0.2">
      <c r="A44" s="60">
        <v>8240</v>
      </c>
      <c r="B44" s="60" t="s">
        <v>576</v>
      </c>
      <c r="C44" s="65">
        <v>0</v>
      </c>
      <c r="D44" s="65">
        <v>153270535.56799999</v>
      </c>
      <c r="E44" s="65">
        <v>151819779.54719999</v>
      </c>
      <c r="F44" s="65">
        <v>1450756.0208000001</v>
      </c>
    </row>
    <row r="45" spans="1:6" x14ac:dyDescent="0.2">
      <c r="A45" s="60">
        <v>8250</v>
      </c>
      <c r="B45" s="60" t="s">
        <v>577</v>
      </c>
      <c r="C45" s="65">
        <v>0</v>
      </c>
      <c r="D45" s="65">
        <v>151819779.54719999</v>
      </c>
      <c r="E45" s="65">
        <v>151402121.9172</v>
      </c>
      <c r="F45" s="65">
        <v>417657.63000000012</v>
      </c>
    </row>
    <row r="46" spans="1:6" x14ac:dyDescent="0.2">
      <c r="A46" s="60">
        <v>8260</v>
      </c>
      <c r="B46" s="60" t="s">
        <v>578</v>
      </c>
      <c r="C46" s="65">
        <v>0</v>
      </c>
      <c r="D46" s="65">
        <v>151402121.9172</v>
      </c>
      <c r="E46" s="65">
        <v>151402121.9172</v>
      </c>
      <c r="F46" s="65">
        <v>0</v>
      </c>
    </row>
    <row r="47" spans="1:6" x14ac:dyDescent="0.2">
      <c r="A47" s="60">
        <v>8270</v>
      </c>
      <c r="B47" s="60" t="s">
        <v>579</v>
      </c>
      <c r="C47" s="65">
        <v>0</v>
      </c>
      <c r="D47" s="65">
        <v>151402121.9172</v>
      </c>
      <c r="E47" s="65">
        <v>0</v>
      </c>
      <c r="F47" s="65">
        <v>151402121.9172</v>
      </c>
    </row>
  </sheetData>
  <mergeCells count="3">
    <mergeCell ref="A1:F1"/>
    <mergeCell ref="A2:F2"/>
    <mergeCell ref="A3:F3"/>
  </mergeCells>
  <pageMargins left="0.7" right="0.7" top="0.75" bottom="0.75" header="0.3" footer="0.3"/>
  <pageSetup paperSize="9" scale="53" fitToHeight="0" orientation="landscape"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8" style="41" customWidth="1"/>
    <col min="6" max="6" width="22.7109375" style="41" customWidth="1"/>
    <col min="7" max="8" width="16.7109375" style="41" customWidth="1"/>
    <col min="9" max="16384" width="9.140625" style="41"/>
  </cols>
  <sheetData>
    <row r="1" spans="1:8" s="371" customFormat="1" ht="18.95" customHeight="1" x14ac:dyDescent="0.25">
      <c r="A1" s="828" t="s">
        <v>2319</v>
      </c>
      <c r="B1" s="829"/>
      <c r="C1" s="829"/>
      <c r="D1" s="829"/>
      <c r="E1" s="829"/>
      <c r="F1" s="829"/>
      <c r="G1" s="36" t="s">
        <v>98</v>
      </c>
      <c r="H1" s="37">
        <f>'[5]Notas a los Edos Financieros'!D1</f>
        <v>2020</v>
      </c>
    </row>
    <row r="2" spans="1:8" s="371" customFormat="1" ht="18.95" customHeight="1" x14ac:dyDescent="0.25">
      <c r="A2" s="828" t="s">
        <v>99</v>
      </c>
      <c r="B2" s="829"/>
      <c r="C2" s="829"/>
      <c r="D2" s="829"/>
      <c r="E2" s="829"/>
      <c r="F2" s="829"/>
      <c r="G2" s="36" t="s">
        <v>100</v>
      </c>
      <c r="H2" s="37" t="str">
        <f>'[5]Notas a los Edos Financieros'!D2</f>
        <v>Trimestral</v>
      </c>
    </row>
    <row r="3" spans="1:8" s="371" customFormat="1" ht="18.95" customHeight="1" x14ac:dyDescent="0.25">
      <c r="A3" s="828" t="str">
        <f>'[5]Notas a los Edos Financieros'!A3</f>
        <v>Correspondiente del 1 Enero al 31 Diciembre 2020</v>
      </c>
      <c r="B3" s="829"/>
      <c r="C3" s="829"/>
      <c r="D3" s="829"/>
      <c r="E3" s="829"/>
      <c r="F3" s="829"/>
      <c r="G3" s="36" t="s">
        <v>102</v>
      </c>
      <c r="H3" s="37">
        <f>'[5]Notas a los Edos Financieros'!D3</f>
        <v>4</v>
      </c>
    </row>
    <row r="4" spans="1:8" x14ac:dyDescent="0.2">
      <c r="A4" s="39" t="s">
        <v>103</v>
      </c>
      <c r="B4" s="40"/>
      <c r="C4" s="40"/>
      <c r="D4" s="40"/>
      <c r="E4" s="40"/>
      <c r="F4" s="40"/>
      <c r="G4" s="40"/>
      <c r="H4" s="40"/>
    </row>
    <row r="6" spans="1:8" x14ac:dyDescent="0.2">
      <c r="A6" s="40" t="s">
        <v>104</v>
      </c>
      <c r="B6" s="40"/>
      <c r="C6" s="40"/>
      <c r="D6" s="40"/>
      <c r="E6" s="40"/>
      <c r="F6" s="40"/>
      <c r="G6" s="40"/>
      <c r="H6" s="40"/>
    </row>
    <row r="7" spans="1:8" x14ac:dyDescent="0.2">
      <c r="A7" s="42" t="s">
        <v>105</v>
      </c>
      <c r="B7" s="42" t="s">
        <v>106</v>
      </c>
      <c r="C7" s="42" t="s">
        <v>107</v>
      </c>
      <c r="D7" s="42" t="s">
        <v>108</v>
      </c>
      <c r="E7" s="42"/>
      <c r="F7" s="42"/>
      <c r="G7" s="42"/>
      <c r="H7" s="42"/>
    </row>
    <row r="8" spans="1:8" x14ac:dyDescent="0.2">
      <c r="A8" s="43">
        <v>1114</v>
      </c>
      <c r="B8" s="41" t="s">
        <v>109</v>
      </c>
      <c r="C8" s="44">
        <v>0</v>
      </c>
    </row>
    <row r="9" spans="1:8" ht="45" x14ac:dyDescent="0.2">
      <c r="A9" s="372">
        <v>1115</v>
      </c>
      <c r="B9" s="371" t="s">
        <v>110</v>
      </c>
      <c r="C9" s="423">
        <v>0</v>
      </c>
      <c r="D9" s="371" t="s">
        <v>2229</v>
      </c>
      <c r="E9" s="371"/>
      <c r="F9" s="371"/>
      <c r="G9" s="371"/>
      <c r="H9" s="424" t="s">
        <v>2230</v>
      </c>
    </row>
    <row r="10" spans="1:8" x14ac:dyDescent="0.2">
      <c r="A10" s="43">
        <v>1121</v>
      </c>
      <c r="B10" s="41" t="s">
        <v>111</v>
      </c>
      <c r="C10" s="44">
        <v>0</v>
      </c>
    </row>
    <row r="11" spans="1:8" x14ac:dyDescent="0.2">
      <c r="A11" s="43">
        <v>1211</v>
      </c>
      <c r="B11" s="41" t="s">
        <v>112</v>
      </c>
      <c r="C11" s="44">
        <v>0</v>
      </c>
    </row>
    <row r="13" spans="1:8" x14ac:dyDescent="0.2">
      <c r="A13" s="40" t="s">
        <v>113</v>
      </c>
      <c r="B13" s="40"/>
      <c r="C13" s="40"/>
      <c r="D13" s="40"/>
      <c r="E13" s="40"/>
      <c r="F13" s="40"/>
      <c r="G13" s="40"/>
      <c r="H13" s="40"/>
    </row>
    <row r="14" spans="1:8" x14ac:dyDescent="0.2">
      <c r="A14" s="42" t="s">
        <v>105</v>
      </c>
      <c r="B14" s="42" t="s">
        <v>106</v>
      </c>
      <c r="C14" s="42" t="s">
        <v>107</v>
      </c>
      <c r="D14" s="42">
        <v>2019</v>
      </c>
      <c r="E14" s="42">
        <f>D14-1</f>
        <v>2018</v>
      </c>
      <c r="F14" s="42">
        <f>E14-1</f>
        <v>2017</v>
      </c>
      <c r="G14" s="42">
        <f>F14-1</f>
        <v>2016</v>
      </c>
      <c r="H14" s="42" t="s">
        <v>114</v>
      </c>
    </row>
    <row r="15" spans="1:8" ht="45" x14ac:dyDescent="0.2">
      <c r="A15" s="372">
        <v>1122</v>
      </c>
      <c r="B15" s="371" t="s">
        <v>115</v>
      </c>
      <c r="C15" s="423">
        <v>0</v>
      </c>
      <c r="D15" s="423">
        <v>9206712.4199999999</v>
      </c>
      <c r="E15" s="423">
        <v>7701589.7400000002</v>
      </c>
      <c r="F15" s="423">
        <v>50564782.039999999</v>
      </c>
      <c r="G15" s="423">
        <v>45986688.75</v>
      </c>
      <c r="H15" s="424" t="s">
        <v>2230</v>
      </c>
    </row>
    <row r="16" spans="1:8" x14ac:dyDescent="0.2">
      <c r="A16" s="43">
        <v>1124</v>
      </c>
      <c r="B16" s="41" t="s">
        <v>116</v>
      </c>
      <c r="C16" s="44">
        <v>0</v>
      </c>
      <c r="D16" s="44">
        <v>0</v>
      </c>
      <c r="E16" s="44">
        <v>0</v>
      </c>
      <c r="F16" s="44">
        <v>0</v>
      </c>
      <c r="G16" s="44">
        <v>0</v>
      </c>
      <c r="H16" s="196"/>
    </row>
    <row r="17" spans="1:8" x14ac:dyDescent="0.2">
      <c r="H17" s="196"/>
    </row>
    <row r="18" spans="1:8" x14ac:dyDescent="0.2">
      <c r="A18" s="40" t="s">
        <v>117</v>
      </c>
      <c r="B18" s="40"/>
      <c r="C18" s="40"/>
      <c r="D18" s="40"/>
      <c r="E18" s="40"/>
      <c r="F18" s="40"/>
      <c r="G18" s="40"/>
      <c r="H18" s="40"/>
    </row>
    <row r="19" spans="1:8" x14ac:dyDescent="0.2">
      <c r="A19" s="42" t="s">
        <v>105</v>
      </c>
      <c r="B19" s="42" t="s">
        <v>106</v>
      </c>
      <c r="C19" s="42" t="s">
        <v>107</v>
      </c>
      <c r="D19" s="42" t="s">
        <v>118</v>
      </c>
      <c r="E19" s="42" t="s">
        <v>119</v>
      </c>
      <c r="F19" s="42" t="s">
        <v>120</v>
      </c>
      <c r="G19" s="42" t="s">
        <v>121</v>
      </c>
      <c r="H19" s="42" t="s">
        <v>122</v>
      </c>
    </row>
    <row r="20" spans="1:8" ht="45" x14ac:dyDescent="0.2">
      <c r="A20" s="43">
        <v>1123</v>
      </c>
      <c r="B20" s="41" t="s">
        <v>123</v>
      </c>
      <c r="C20" s="44">
        <v>0</v>
      </c>
      <c r="D20" s="44">
        <v>0</v>
      </c>
      <c r="E20" s="44">
        <v>0</v>
      </c>
      <c r="F20" s="44">
        <v>0</v>
      </c>
      <c r="G20" s="44">
        <v>0</v>
      </c>
      <c r="H20" s="196" t="s">
        <v>2230</v>
      </c>
    </row>
    <row r="21" spans="1:8" x14ac:dyDescent="0.2">
      <c r="A21" s="43">
        <v>1125</v>
      </c>
      <c r="B21" s="41" t="s">
        <v>124</v>
      </c>
      <c r="C21" s="44">
        <v>0</v>
      </c>
      <c r="D21" s="44">
        <v>0</v>
      </c>
      <c r="E21" s="44">
        <v>0</v>
      </c>
      <c r="F21" s="44">
        <v>0</v>
      </c>
      <c r="G21" s="44">
        <v>0</v>
      </c>
    </row>
    <row r="22" spans="1:8" x14ac:dyDescent="0.2">
      <c r="A22" s="45">
        <v>1126</v>
      </c>
      <c r="B22" s="46" t="s">
        <v>125</v>
      </c>
      <c r="C22" s="44">
        <v>0</v>
      </c>
      <c r="D22" s="44">
        <v>0</v>
      </c>
      <c r="E22" s="44">
        <v>0</v>
      </c>
      <c r="F22" s="44">
        <v>0</v>
      </c>
      <c r="G22" s="44">
        <v>0</v>
      </c>
    </row>
    <row r="23" spans="1:8" ht="45" x14ac:dyDescent="0.2">
      <c r="A23" s="45">
        <v>1129</v>
      </c>
      <c r="B23" s="46" t="s">
        <v>126</v>
      </c>
      <c r="C23" s="44">
        <v>0</v>
      </c>
      <c r="D23" s="44">
        <v>0</v>
      </c>
      <c r="E23" s="44">
        <v>0</v>
      </c>
      <c r="F23" s="44">
        <v>0</v>
      </c>
      <c r="G23" s="44">
        <v>0</v>
      </c>
      <c r="H23" s="196" t="s">
        <v>2230</v>
      </c>
    </row>
    <row r="24" spans="1:8" x14ac:dyDescent="0.2">
      <c r="A24" s="43">
        <v>1131</v>
      </c>
      <c r="B24" s="41" t="s">
        <v>127</v>
      </c>
      <c r="C24" s="44">
        <v>0</v>
      </c>
      <c r="D24" s="44">
        <v>0</v>
      </c>
      <c r="E24" s="44">
        <v>0</v>
      </c>
      <c r="F24" s="44">
        <v>0</v>
      </c>
      <c r="G24" s="44">
        <v>0</v>
      </c>
    </row>
    <row r="25" spans="1:8" x14ac:dyDescent="0.2">
      <c r="A25" s="43">
        <v>1132</v>
      </c>
      <c r="B25" s="41" t="s">
        <v>128</v>
      </c>
      <c r="C25" s="44">
        <v>0</v>
      </c>
      <c r="D25" s="44">
        <v>0</v>
      </c>
      <c r="E25" s="44">
        <v>0</v>
      </c>
      <c r="F25" s="44">
        <v>0</v>
      </c>
      <c r="G25" s="44">
        <v>0</v>
      </c>
    </row>
    <row r="26" spans="1:8" x14ac:dyDescent="0.2">
      <c r="A26" s="43">
        <v>1133</v>
      </c>
      <c r="B26" s="41" t="s">
        <v>129</v>
      </c>
      <c r="C26" s="44">
        <v>0</v>
      </c>
      <c r="D26" s="44">
        <v>0</v>
      </c>
      <c r="E26" s="44">
        <v>0</v>
      </c>
      <c r="F26" s="44">
        <v>0</v>
      </c>
      <c r="G26" s="44">
        <v>0</v>
      </c>
    </row>
    <row r="27" spans="1:8" ht="45" x14ac:dyDescent="0.2">
      <c r="A27" s="43">
        <v>1134</v>
      </c>
      <c r="B27" s="41" t="s">
        <v>130</v>
      </c>
      <c r="C27" s="44">
        <v>0</v>
      </c>
      <c r="D27" s="44">
        <v>0</v>
      </c>
      <c r="E27" s="44">
        <v>0</v>
      </c>
      <c r="F27" s="44">
        <v>0</v>
      </c>
      <c r="G27" s="44">
        <v>0</v>
      </c>
      <c r="H27" s="196" t="s">
        <v>2230</v>
      </c>
    </row>
    <row r="28" spans="1:8" x14ac:dyDescent="0.2">
      <c r="A28" s="43">
        <v>1139</v>
      </c>
      <c r="B28" s="41" t="s">
        <v>131</v>
      </c>
      <c r="C28" s="44">
        <v>0</v>
      </c>
      <c r="D28" s="44">
        <v>0</v>
      </c>
      <c r="E28" s="44">
        <v>0</v>
      </c>
      <c r="F28" s="44">
        <v>0</v>
      </c>
      <c r="G28" s="44">
        <v>0</v>
      </c>
    </row>
    <row r="30" spans="1:8" x14ac:dyDescent="0.2">
      <c r="A30" s="40" t="s">
        <v>132</v>
      </c>
      <c r="B30" s="40"/>
      <c r="C30" s="40"/>
      <c r="D30" s="40"/>
      <c r="E30" s="40"/>
      <c r="F30" s="40"/>
      <c r="G30" s="40"/>
      <c r="H30" s="40"/>
    </row>
    <row r="31" spans="1:8" x14ac:dyDescent="0.2">
      <c r="A31" s="42" t="s">
        <v>105</v>
      </c>
      <c r="B31" s="42" t="s">
        <v>106</v>
      </c>
      <c r="C31" s="42" t="s">
        <v>107</v>
      </c>
      <c r="D31" s="42" t="s">
        <v>133</v>
      </c>
      <c r="E31" s="42" t="s">
        <v>134</v>
      </c>
      <c r="F31" s="42" t="s">
        <v>135</v>
      </c>
      <c r="G31" s="42" t="s">
        <v>136</v>
      </c>
      <c r="H31" s="42"/>
    </row>
    <row r="32" spans="1:8" x14ac:dyDescent="0.2">
      <c r="A32" s="43">
        <v>1140</v>
      </c>
      <c r="B32" s="41" t="s">
        <v>137</v>
      </c>
      <c r="C32" s="44">
        <v>0</v>
      </c>
    </row>
    <row r="33" spans="1:8" x14ac:dyDescent="0.2">
      <c r="A33" s="43">
        <v>1141</v>
      </c>
      <c r="B33" s="41" t="s">
        <v>138</v>
      </c>
      <c r="C33" s="44">
        <v>0</v>
      </c>
    </row>
    <row r="34" spans="1:8" x14ac:dyDescent="0.2">
      <c r="A34" s="43">
        <v>1142</v>
      </c>
      <c r="B34" s="41" t="s">
        <v>139</v>
      </c>
      <c r="C34" s="44">
        <v>0</v>
      </c>
    </row>
    <row r="35" spans="1:8" x14ac:dyDescent="0.2">
      <c r="A35" s="43">
        <v>1143</v>
      </c>
      <c r="B35" s="41" t="s">
        <v>140</v>
      </c>
      <c r="C35" s="44">
        <v>0</v>
      </c>
    </row>
    <row r="36" spans="1:8" x14ac:dyDescent="0.2">
      <c r="A36" s="43">
        <v>1144</v>
      </c>
      <c r="B36" s="41" t="s">
        <v>141</v>
      </c>
      <c r="C36" s="44">
        <v>0</v>
      </c>
    </row>
    <row r="37" spans="1:8" x14ac:dyDescent="0.2">
      <c r="A37" s="43">
        <v>1145</v>
      </c>
      <c r="B37" s="41" t="s">
        <v>142</v>
      </c>
      <c r="C37" s="44">
        <v>0</v>
      </c>
    </row>
    <row r="39" spans="1:8" x14ac:dyDescent="0.2">
      <c r="A39" s="40" t="s">
        <v>143</v>
      </c>
      <c r="B39" s="40"/>
      <c r="C39" s="40"/>
      <c r="D39" s="40"/>
      <c r="E39" s="40"/>
      <c r="F39" s="40"/>
      <c r="G39" s="40"/>
      <c r="H39" s="40"/>
    </row>
    <row r="40" spans="1:8" x14ac:dyDescent="0.2">
      <c r="A40" s="42" t="s">
        <v>105</v>
      </c>
      <c r="B40" s="42" t="s">
        <v>106</v>
      </c>
      <c r="C40" s="42" t="s">
        <v>107</v>
      </c>
      <c r="D40" s="42" t="s">
        <v>144</v>
      </c>
      <c r="E40" s="42" t="s">
        <v>145</v>
      </c>
      <c r="F40" s="42" t="s">
        <v>146</v>
      </c>
      <c r="G40" s="42"/>
      <c r="H40" s="42"/>
    </row>
    <row r="41" spans="1:8" x14ac:dyDescent="0.2">
      <c r="A41" s="43">
        <v>1150</v>
      </c>
      <c r="B41" s="41" t="s">
        <v>147</v>
      </c>
      <c r="C41" s="44">
        <v>0</v>
      </c>
    </row>
    <row r="42" spans="1:8" x14ac:dyDescent="0.2">
      <c r="A42" s="43">
        <v>1151</v>
      </c>
      <c r="B42" s="41" t="s">
        <v>148</v>
      </c>
      <c r="C42" s="44">
        <v>0</v>
      </c>
    </row>
    <row r="44" spans="1:8" x14ac:dyDescent="0.2">
      <c r="A44" s="40" t="s">
        <v>149</v>
      </c>
      <c r="B44" s="40"/>
      <c r="C44" s="40"/>
      <c r="D44" s="40"/>
      <c r="E44" s="40"/>
      <c r="F44" s="40"/>
      <c r="G44" s="40"/>
      <c r="H44" s="40"/>
    </row>
    <row r="45" spans="1:8" x14ac:dyDescent="0.2">
      <c r="A45" s="42" t="s">
        <v>105</v>
      </c>
      <c r="B45" s="42" t="s">
        <v>106</v>
      </c>
      <c r="C45" s="42" t="s">
        <v>107</v>
      </c>
      <c r="D45" s="42" t="s">
        <v>108</v>
      </c>
      <c r="E45" s="42" t="s">
        <v>122</v>
      </c>
      <c r="F45" s="42"/>
      <c r="G45" s="42"/>
      <c r="H45" s="42"/>
    </row>
    <row r="46" spans="1:8" x14ac:dyDescent="0.2">
      <c r="A46" s="43">
        <v>1213</v>
      </c>
      <c r="B46" s="41" t="s">
        <v>150</v>
      </c>
      <c r="C46" s="44">
        <v>0</v>
      </c>
    </row>
    <row r="48" spans="1:8" x14ac:dyDescent="0.2">
      <c r="A48" s="40" t="s">
        <v>151</v>
      </c>
      <c r="B48" s="40"/>
      <c r="C48" s="40"/>
      <c r="D48" s="40"/>
      <c r="E48" s="40"/>
      <c r="F48" s="40"/>
      <c r="G48" s="40"/>
      <c r="H48" s="40"/>
    </row>
    <row r="49" spans="1:8" x14ac:dyDescent="0.2">
      <c r="A49" s="42" t="s">
        <v>105</v>
      </c>
      <c r="B49" s="42" t="s">
        <v>106</v>
      </c>
      <c r="C49" s="42" t="s">
        <v>107</v>
      </c>
      <c r="D49" s="42"/>
      <c r="E49" s="42"/>
      <c r="F49" s="42"/>
      <c r="G49" s="42"/>
      <c r="H49" s="42"/>
    </row>
    <row r="50" spans="1:8" x14ac:dyDescent="0.2">
      <c r="A50" s="43">
        <v>1214</v>
      </c>
      <c r="B50" s="41" t="s">
        <v>152</v>
      </c>
      <c r="C50" s="44">
        <v>0</v>
      </c>
    </row>
    <row r="52" spans="1:8" x14ac:dyDescent="0.2">
      <c r="A52" s="40" t="s">
        <v>153</v>
      </c>
      <c r="B52" s="40"/>
      <c r="C52" s="40"/>
      <c r="D52" s="40"/>
      <c r="E52" s="40"/>
      <c r="F52" s="40"/>
      <c r="G52" s="40"/>
      <c r="H52" s="40"/>
    </row>
    <row r="53" spans="1:8" x14ac:dyDescent="0.2">
      <c r="A53" s="42" t="s">
        <v>105</v>
      </c>
      <c r="B53" s="42" t="s">
        <v>106</v>
      </c>
      <c r="C53" s="42" t="s">
        <v>107</v>
      </c>
      <c r="D53" s="42" t="s">
        <v>154</v>
      </c>
      <c r="E53" s="42" t="s">
        <v>155</v>
      </c>
      <c r="F53" s="42" t="s">
        <v>144</v>
      </c>
      <c r="G53" s="42" t="s">
        <v>156</v>
      </c>
      <c r="H53" s="42" t="s">
        <v>157</v>
      </c>
    </row>
    <row r="54" spans="1:8" ht="45" x14ac:dyDescent="0.2">
      <c r="A54" s="43">
        <v>1230</v>
      </c>
      <c r="B54" s="41" t="s">
        <v>158</v>
      </c>
      <c r="C54" s="44">
        <v>0</v>
      </c>
      <c r="D54" s="44">
        <v>0</v>
      </c>
      <c r="E54" s="44">
        <v>0</v>
      </c>
      <c r="H54" s="196" t="s">
        <v>2230</v>
      </c>
    </row>
    <row r="55" spans="1:8" x14ac:dyDescent="0.2">
      <c r="A55" s="43">
        <v>1231</v>
      </c>
      <c r="B55" s="41" t="s">
        <v>159</v>
      </c>
      <c r="C55" s="44">
        <v>0</v>
      </c>
      <c r="D55" s="44">
        <v>0</v>
      </c>
      <c r="E55" s="44">
        <v>0</v>
      </c>
    </row>
    <row r="56" spans="1:8" x14ac:dyDescent="0.2">
      <c r="A56" s="43">
        <v>1232</v>
      </c>
      <c r="B56" s="41" t="s">
        <v>160</v>
      </c>
      <c r="C56" s="44">
        <v>0</v>
      </c>
      <c r="D56" s="44">
        <v>0</v>
      </c>
      <c r="E56" s="44">
        <v>0</v>
      </c>
    </row>
    <row r="57" spans="1:8" x14ac:dyDescent="0.2">
      <c r="A57" s="43">
        <v>1233</v>
      </c>
      <c r="B57" s="41" t="s">
        <v>161</v>
      </c>
      <c r="C57" s="44">
        <v>0</v>
      </c>
      <c r="D57" s="44">
        <v>0</v>
      </c>
      <c r="E57" s="44">
        <v>0</v>
      </c>
    </row>
    <row r="58" spans="1:8" ht="45" x14ac:dyDescent="0.2">
      <c r="A58" s="43">
        <v>1234</v>
      </c>
      <c r="B58" s="41" t="s">
        <v>162</v>
      </c>
      <c r="C58" s="44">
        <v>0</v>
      </c>
      <c r="D58" s="44">
        <v>0</v>
      </c>
      <c r="E58" s="44">
        <v>0</v>
      </c>
      <c r="H58" s="196" t="s">
        <v>2230</v>
      </c>
    </row>
    <row r="59" spans="1:8" x14ac:dyDescent="0.2">
      <c r="A59" s="43">
        <v>1235</v>
      </c>
      <c r="B59" s="41" t="s">
        <v>163</v>
      </c>
      <c r="C59" s="44">
        <v>0</v>
      </c>
      <c r="D59" s="44">
        <v>0</v>
      </c>
      <c r="E59" s="44">
        <v>0</v>
      </c>
    </row>
    <row r="60" spans="1:8" ht="45" x14ac:dyDescent="0.2">
      <c r="A60" s="43">
        <v>1236</v>
      </c>
      <c r="B60" s="41" t="s">
        <v>164</v>
      </c>
      <c r="C60" s="44">
        <v>0</v>
      </c>
      <c r="D60" s="44">
        <v>0</v>
      </c>
      <c r="E60" s="44">
        <v>0</v>
      </c>
      <c r="H60" s="196" t="s">
        <v>2230</v>
      </c>
    </row>
    <row r="61" spans="1:8" x14ac:dyDescent="0.2">
      <c r="A61" s="43">
        <v>1239</v>
      </c>
      <c r="B61" s="41" t="s">
        <v>165</v>
      </c>
      <c r="C61" s="44">
        <v>0</v>
      </c>
      <c r="D61" s="44">
        <v>0</v>
      </c>
      <c r="E61" s="44">
        <v>0</v>
      </c>
    </row>
    <row r="62" spans="1:8" x14ac:dyDescent="0.2">
      <c r="A62" s="43">
        <v>1240</v>
      </c>
      <c r="B62" s="41" t="s">
        <v>166</v>
      </c>
      <c r="C62" s="44">
        <v>0</v>
      </c>
      <c r="D62" s="44">
        <v>0</v>
      </c>
      <c r="E62" s="44">
        <v>0</v>
      </c>
    </row>
    <row r="63" spans="1:8" x14ac:dyDescent="0.2">
      <c r="A63" s="43">
        <v>1241</v>
      </c>
      <c r="B63" s="41" t="s">
        <v>167</v>
      </c>
      <c r="C63" s="44">
        <v>0</v>
      </c>
      <c r="D63" s="44">
        <v>0</v>
      </c>
      <c r="E63" s="44">
        <v>0</v>
      </c>
    </row>
    <row r="64" spans="1:8" x14ac:dyDescent="0.2">
      <c r="A64" s="43">
        <v>1242</v>
      </c>
      <c r="B64" s="41" t="s">
        <v>168</v>
      </c>
      <c r="C64" s="44">
        <v>0</v>
      </c>
      <c r="D64" s="44">
        <v>0</v>
      </c>
      <c r="E64" s="44">
        <v>0</v>
      </c>
    </row>
    <row r="65" spans="1:8" x14ac:dyDescent="0.2">
      <c r="A65" s="43">
        <v>1243</v>
      </c>
      <c r="B65" s="41" t="s">
        <v>169</v>
      </c>
      <c r="C65" s="44">
        <v>0</v>
      </c>
      <c r="D65" s="44">
        <v>0</v>
      </c>
      <c r="E65" s="44">
        <v>0</v>
      </c>
    </row>
    <row r="66" spans="1:8" x14ac:dyDescent="0.2">
      <c r="A66" s="43">
        <v>1244</v>
      </c>
      <c r="B66" s="41" t="s">
        <v>170</v>
      </c>
      <c r="C66" s="44">
        <v>0</v>
      </c>
      <c r="D66" s="44">
        <v>0</v>
      </c>
      <c r="E66" s="44">
        <v>0</v>
      </c>
    </row>
    <row r="67" spans="1:8" x14ac:dyDescent="0.2">
      <c r="A67" s="43">
        <v>1245</v>
      </c>
      <c r="B67" s="41" t="s">
        <v>171</v>
      </c>
      <c r="C67" s="44">
        <v>0</v>
      </c>
      <c r="D67" s="44">
        <v>0</v>
      </c>
      <c r="E67" s="44">
        <v>0</v>
      </c>
    </row>
    <row r="68" spans="1:8" x14ac:dyDescent="0.2">
      <c r="A68" s="43">
        <v>1246</v>
      </c>
      <c r="B68" s="41" t="s">
        <v>172</v>
      </c>
      <c r="C68" s="44">
        <v>0</v>
      </c>
      <c r="D68" s="44">
        <v>0</v>
      </c>
      <c r="E68" s="44">
        <v>0</v>
      </c>
    </row>
    <row r="69" spans="1:8" x14ac:dyDescent="0.2">
      <c r="A69" s="43">
        <v>1247</v>
      </c>
      <c r="B69" s="41" t="s">
        <v>173</v>
      </c>
      <c r="C69" s="44">
        <v>0</v>
      </c>
      <c r="D69" s="44">
        <v>0</v>
      </c>
      <c r="E69" s="44">
        <v>0</v>
      </c>
    </row>
    <row r="70" spans="1:8" x14ac:dyDescent="0.2">
      <c r="A70" s="43">
        <v>1248</v>
      </c>
      <c r="B70" s="41" t="s">
        <v>174</v>
      </c>
      <c r="C70" s="44">
        <v>0</v>
      </c>
      <c r="D70" s="44">
        <v>0</v>
      </c>
      <c r="E70" s="44">
        <v>0</v>
      </c>
    </row>
    <row r="72" spans="1:8" x14ac:dyDescent="0.2">
      <c r="A72" s="40" t="s">
        <v>175</v>
      </c>
      <c r="B72" s="40"/>
      <c r="C72" s="40"/>
      <c r="D72" s="40"/>
      <c r="E72" s="40"/>
      <c r="F72" s="40"/>
      <c r="G72" s="40"/>
      <c r="H72" s="40"/>
    </row>
    <row r="73" spans="1:8" x14ac:dyDescent="0.2">
      <c r="A73" s="42" t="s">
        <v>105</v>
      </c>
      <c r="B73" s="42" t="s">
        <v>106</v>
      </c>
      <c r="C73" s="42" t="s">
        <v>107</v>
      </c>
      <c r="D73" s="42" t="s">
        <v>176</v>
      </c>
      <c r="E73" s="42" t="s">
        <v>177</v>
      </c>
      <c r="F73" s="42" t="s">
        <v>144</v>
      </c>
      <c r="G73" s="42" t="s">
        <v>156</v>
      </c>
      <c r="H73" s="42" t="s">
        <v>157</v>
      </c>
    </row>
    <row r="74" spans="1:8" x14ac:dyDescent="0.2">
      <c r="A74" s="43">
        <v>1250</v>
      </c>
      <c r="B74" s="41" t="s">
        <v>178</v>
      </c>
      <c r="C74" s="44">
        <v>0</v>
      </c>
      <c r="D74" s="44">
        <v>0</v>
      </c>
      <c r="E74" s="44">
        <v>0</v>
      </c>
    </row>
    <row r="75" spans="1:8" x14ac:dyDescent="0.2">
      <c r="A75" s="43">
        <v>1251</v>
      </c>
      <c r="B75" s="41" t="s">
        <v>179</v>
      </c>
      <c r="C75" s="44">
        <v>0</v>
      </c>
      <c r="D75" s="44">
        <v>0</v>
      </c>
      <c r="E75" s="44">
        <v>0</v>
      </c>
    </row>
    <row r="76" spans="1:8" x14ac:dyDescent="0.2">
      <c r="A76" s="43">
        <v>1252</v>
      </c>
      <c r="B76" s="41" t="s">
        <v>180</v>
      </c>
      <c r="C76" s="44">
        <v>0</v>
      </c>
      <c r="D76" s="44">
        <v>0</v>
      </c>
      <c r="E76" s="44">
        <v>0</v>
      </c>
    </row>
    <row r="77" spans="1:8" x14ac:dyDescent="0.2">
      <c r="A77" s="43">
        <v>1253</v>
      </c>
      <c r="B77" s="41" t="s">
        <v>181</v>
      </c>
      <c r="C77" s="44">
        <v>0</v>
      </c>
      <c r="D77" s="44">
        <v>0</v>
      </c>
      <c r="E77" s="44">
        <v>0</v>
      </c>
    </row>
    <row r="78" spans="1:8" x14ac:dyDescent="0.2">
      <c r="A78" s="43">
        <v>1254</v>
      </c>
      <c r="B78" s="41" t="s">
        <v>182</v>
      </c>
      <c r="C78" s="44">
        <v>0</v>
      </c>
      <c r="D78" s="44">
        <v>0</v>
      </c>
      <c r="E78" s="44">
        <v>0</v>
      </c>
    </row>
    <row r="79" spans="1:8" x14ac:dyDescent="0.2">
      <c r="A79" s="43">
        <v>1259</v>
      </c>
      <c r="B79" s="41" t="s">
        <v>183</v>
      </c>
      <c r="C79" s="44">
        <v>0</v>
      </c>
      <c r="D79" s="44">
        <v>0</v>
      </c>
      <c r="E79" s="44">
        <v>0</v>
      </c>
    </row>
    <row r="80" spans="1:8" x14ac:dyDescent="0.2">
      <c r="A80" s="43">
        <v>1270</v>
      </c>
      <c r="B80" s="41" t="s">
        <v>184</v>
      </c>
      <c r="C80" s="44">
        <v>0</v>
      </c>
      <c r="D80" s="44">
        <v>0</v>
      </c>
      <c r="E80" s="44">
        <v>0</v>
      </c>
    </row>
    <row r="81" spans="1:8" x14ac:dyDescent="0.2">
      <c r="A81" s="43">
        <v>1271</v>
      </c>
      <c r="B81" s="41" t="s">
        <v>185</v>
      </c>
      <c r="C81" s="44">
        <v>0</v>
      </c>
      <c r="D81" s="44">
        <v>0</v>
      </c>
      <c r="E81" s="44">
        <v>0</v>
      </c>
    </row>
    <row r="82" spans="1:8" x14ac:dyDescent="0.2">
      <c r="A82" s="43">
        <v>1272</v>
      </c>
      <c r="B82" s="41" t="s">
        <v>186</v>
      </c>
      <c r="C82" s="44">
        <v>0</v>
      </c>
      <c r="D82" s="44">
        <v>0</v>
      </c>
      <c r="E82" s="44">
        <v>0</v>
      </c>
    </row>
    <row r="83" spans="1:8" x14ac:dyDescent="0.2">
      <c r="A83" s="43">
        <v>1273</v>
      </c>
      <c r="B83" s="41" t="s">
        <v>187</v>
      </c>
      <c r="C83" s="44">
        <v>0</v>
      </c>
      <c r="D83" s="44">
        <v>0</v>
      </c>
      <c r="E83" s="44">
        <v>0</v>
      </c>
    </row>
    <row r="84" spans="1:8" x14ac:dyDescent="0.2">
      <c r="A84" s="43">
        <v>1274</v>
      </c>
      <c r="B84" s="41" t="s">
        <v>188</v>
      </c>
      <c r="C84" s="44">
        <v>0</v>
      </c>
      <c r="D84" s="44">
        <v>0</v>
      </c>
      <c r="E84" s="44">
        <v>0</v>
      </c>
    </row>
    <row r="85" spans="1:8" x14ac:dyDescent="0.2">
      <c r="A85" s="43">
        <v>1275</v>
      </c>
      <c r="B85" s="41" t="s">
        <v>189</v>
      </c>
      <c r="C85" s="44">
        <v>0</v>
      </c>
      <c r="D85" s="44">
        <v>0</v>
      </c>
      <c r="E85" s="44">
        <v>0</v>
      </c>
    </row>
    <row r="86" spans="1:8" x14ac:dyDescent="0.2">
      <c r="A86" s="43">
        <v>1279</v>
      </c>
      <c r="B86" s="41" t="s">
        <v>190</v>
      </c>
      <c r="C86" s="44">
        <v>0</v>
      </c>
      <c r="D86" s="44">
        <v>0</v>
      </c>
      <c r="E86" s="44">
        <v>0</v>
      </c>
    </row>
    <row r="88" spans="1:8" x14ac:dyDescent="0.2">
      <c r="A88" s="40" t="s">
        <v>191</v>
      </c>
      <c r="B88" s="40"/>
      <c r="C88" s="40"/>
      <c r="D88" s="40"/>
      <c r="E88" s="40"/>
      <c r="F88" s="40"/>
      <c r="G88" s="40"/>
      <c r="H88" s="40"/>
    </row>
    <row r="89" spans="1:8" x14ac:dyDescent="0.2">
      <c r="A89" s="42" t="s">
        <v>105</v>
      </c>
      <c r="B89" s="42" t="s">
        <v>106</v>
      </c>
      <c r="C89" s="42" t="s">
        <v>107</v>
      </c>
      <c r="D89" s="42" t="s">
        <v>192</v>
      </c>
      <c r="E89" s="42"/>
      <c r="F89" s="42"/>
      <c r="G89" s="42"/>
      <c r="H89" s="42"/>
    </row>
    <row r="90" spans="1:8" x14ac:dyDescent="0.2">
      <c r="A90" s="43">
        <v>1160</v>
      </c>
      <c r="B90" s="41" t="s">
        <v>193</v>
      </c>
      <c r="C90" s="44">
        <v>0</v>
      </c>
    </row>
    <row r="91" spans="1:8" ht="33.75" x14ac:dyDescent="0.2">
      <c r="A91" s="43">
        <v>1161</v>
      </c>
      <c r="B91" s="41" t="s">
        <v>194</v>
      </c>
      <c r="C91" s="44">
        <v>0</v>
      </c>
      <c r="D91" s="196" t="s">
        <v>2230</v>
      </c>
    </row>
    <row r="92" spans="1:8" x14ac:dyDescent="0.2">
      <c r="A92" s="43">
        <v>1162</v>
      </c>
      <c r="B92" s="41" t="s">
        <v>195</v>
      </c>
      <c r="C92" s="44">
        <v>0</v>
      </c>
    </row>
    <row r="94" spans="1:8" x14ac:dyDescent="0.2">
      <c r="A94" s="40" t="s">
        <v>196</v>
      </c>
      <c r="B94" s="40"/>
      <c r="C94" s="40"/>
      <c r="D94" s="40"/>
      <c r="E94" s="40"/>
      <c r="F94" s="40"/>
      <c r="G94" s="40"/>
      <c r="H94" s="40"/>
    </row>
    <row r="95" spans="1:8" x14ac:dyDescent="0.2">
      <c r="A95" s="42" t="s">
        <v>105</v>
      </c>
      <c r="B95" s="42" t="s">
        <v>106</v>
      </c>
      <c r="C95" s="42" t="s">
        <v>107</v>
      </c>
      <c r="D95" s="42" t="s">
        <v>122</v>
      </c>
      <c r="E95" s="42"/>
      <c r="F95" s="42"/>
      <c r="G95" s="42"/>
      <c r="H95" s="42"/>
    </row>
    <row r="96" spans="1:8" x14ac:dyDescent="0.2">
      <c r="A96" s="43">
        <v>1290</v>
      </c>
      <c r="B96" s="41" t="s">
        <v>197</v>
      </c>
      <c r="C96" s="44">
        <v>0</v>
      </c>
    </row>
    <row r="97" spans="1:8" x14ac:dyDescent="0.2">
      <c r="A97" s="43">
        <v>1291</v>
      </c>
      <c r="B97" s="41" t="s">
        <v>198</v>
      </c>
      <c r="C97" s="44">
        <v>0</v>
      </c>
    </row>
    <row r="98" spans="1:8" x14ac:dyDescent="0.2">
      <c r="A98" s="43">
        <v>1292</v>
      </c>
      <c r="B98" s="41" t="s">
        <v>199</v>
      </c>
      <c r="C98" s="44">
        <v>0</v>
      </c>
    </row>
    <row r="99" spans="1:8" x14ac:dyDescent="0.2">
      <c r="A99" s="43">
        <v>1293</v>
      </c>
      <c r="B99" s="41" t="s">
        <v>200</v>
      </c>
      <c r="C99" s="44">
        <v>0</v>
      </c>
    </row>
    <row r="101" spans="1:8" x14ac:dyDescent="0.2">
      <c r="A101" s="40" t="s">
        <v>201</v>
      </c>
      <c r="B101" s="40"/>
      <c r="C101" s="40"/>
      <c r="D101" s="40"/>
      <c r="E101" s="40"/>
      <c r="F101" s="40"/>
      <c r="G101" s="40"/>
      <c r="H101" s="40"/>
    </row>
    <row r="102" spans="1:8" x14ac:dyDescent="0.2">
      <c r="A102" s="42" t="s">
        <v>105</v>
      </c>
      <c r="B102" s="42" t="s">
        <v>106</v>
      </c>
      <c r="C102" s="42" t="s">
        <v>107</v>
      </c>
      <c r="D102" s="42" t="s">
        <v>118</v>
      </c>
      <c r="E102" s="42" t="s">
        <v>119</v>
      </c>
      <c r="F102" s="42" t="s">
        <v>120</v>
      </c>
      <c r="G102" s="42" t="s">
        <v>202</v>
      </c>
      <c r="H102" s="42" t="s">
        <v>203</v>
      </c>
    </row>
    <row r="103" spans="1:8" ht="45" x14ac:dyDescent="0.2">
      <c r="A103" s="43">
        <v>2110</v>
      </c>
      <c r="B103" s="41" t="s">
        <v>204</v>
      </c>
      <c r="C103" s="44">
        <v>0</v>
      </c>
      <c r="D103" s="44">
        <v>0</v>
      </c>
      <c r="E103" s="44">
        <v>0</v>
      </c>
      <c r="F103" s="44">
        <v>0</v>
      </c>
      <c r="G103" s="44">
        <v>0</v>
      </c>
      <c r="H103" s="196" t="s">
        <v>2230</v>
      </c>
    </row>
    <row r="104" spans="1:8" x14ac:dyDescent="0.2">
      <c r="A104" s="43">
        <v>2111</v>
      </c>
      <c r="B104" s="41" t="s">
        <v>205</v>
      </c>
      <c r="C104" s="44">
        <v>0</v>
      </c>
      <c r="D104" s="44">
        <v>0</v>
      </c>
      <c r="E104" s="44">
        <v>0</v>
      </c>
      <c r="F104" s="44">
        <v>0</v>
      </c>
      <c r="G104" s="44">
        <v>0</v>
      </c>
    </row>
    <row r="105" spans="1:8" ht="45" x14ac:dyDescent="0.2">
      <c r="A105" s="43">
        <v>2112</v>
      </c>
      <c r="B105" s="41" t="s">
        <v>206</v>
      </c>
      <c r="C105" s="44">
        <v>0</v>
      </c>
      <c r="D105" s="44">
        <v>0</v>
      </c>
      <c r="E105" s="44">
        <v>0</v>
      </c>
      <c r="F105" s="44">
        <v>0</v>
      </c>
      <c r="G105" s="44">
        <v>0</v>
      </c>
      <c r="H105" s="196" t="s">
        <v>2230</v>
      </c>
    </row>
    <row r="106" spans="1:8" ht="45" x14ac:dyDescent="0.2">
      <c r="A106" s="43">
        <v>2113</v>
      </c>
      <c r="B106" s="41" t="s">
        <v>207</v>
      </c>
      <c r="C106" s="44">
        <v>0</v>
      </c>
      <c r="D106" s="44">
        <v>0</v>
      </c>
      <c r="E106" s="44">
        <v>0</v>
      </c>
      <c r="F106" s="44">
        <v>0</v>
      </c>
      <c r="G106" s="44">
        <v>0</v>
      </c>
      <c r="H106" s="196" t="s">
        <v>2230</v>
      </c>
    </row>
    <row r="107" spans="1:8" x14ac:dyDescent="0.2">
      <c r="A107" s="43">
        <v>2114</v>
      </c>
      <c r="B107" s="41" t="s">
        <v>208</v>
      </c>
      <c r="C107" s="44">
        <v>0</v>
      </c>
      <c r="D107" s="44">
        <v>0</v>
      </c>
      <c r="E107" s="44">
        <v>0</v>
      </c>
      <c r="F107" s="44">
        <v>0</v>
      </c>
      <c r="G107" s="44">
        <v>0</v>
      </c>
    </row>
    <row r="108" spans="1:8" x14ac:dyDescent="0.2">
      <c r="A108" s="43">
        <v>2115</v>
      </c>
      <c r="B108" s="41" t="s">
        <v>209</v>
      </c>
      <c r="C108" s="44">
        <v>0</v>
      </c>
      <c r="D108" s="44">
        <v>0</v>
      </c>
      <c r="E108" s="44">
        <v>0</v>
      </c>
      <c r="F108" s="44">
        <v>0</v>
      </c>
      <c r="G108" s="44">
        <v>0</v>
      </c>
    </row>
    <row r="109" spans="1:8" x14ac:dyDescent="0.2">
      <c r="A109" s="43">
        <v>2116</v>
      </c>
      <c r="B109" s="41" t="s">
        <v>210</v>
      </c>
      <c r="C109" s="44">
        <v>0</v>
      </c>
      <c r="D109" s="44">
        <v>0</v>
      </c>
      <c r="E109" s="44">
        <v>0</v>
      </c>
      <c r="F109" s="44">
        <v>0</v>
      </c>
      <c r="G109" s="44">
        <v>0</v>
      </c>
    </row>
    <row r="110" spans="1:8" x14ac:dyDescent="0.2">
      <c r="A110" s="43">
        <v>2117</v>
      </c>
      <c r="B110" s="41" t="s">
        <v>211</v>
      </c>
      <c r="C110" s="44">
        <v>0</v>
      </c>
      <c r="D110" s="44">
        <v>0</v>
      </c>
      <c r="E110" s="44">
        <v>0</v>
      </c>
      <c r="F110" s="44">
        <v>0</v>
      </c>
      <c r="G110" s="44">
        <v>0</v>
      </c>
    </row>
    <row r="111" spans="1:8" x14ac:dyDescent="0.2">
      <c r="A111" s="43">
        <v>2118</v>
      </c>
      <c r="B111" s="41" t="s">
        <v>212</v>
      </c>
      <c r="C111" s="44">
        <v>0</v>
      </c>
      <c r="D111" s="44">
        <v>0</v>
      </c>
      <c r="E111" s="44">
        <v>0</v>
      </c>
      <c r="F111" s="44">
        <v>0</v>
      </c>
      <c r="G111" s="44">
        <v>0</v>
      </c>
    </row>
    <row r="112" spans="1:8" x14ac:dyDescent="0.2">
      <c r="A112" s="43">
        <v>2119</v>
      </c>
      <c r="B112" s="41" t="s">
        <v>213</v>
      </c>
      <c r="C112" s="44">
        <v>0</v>
      </c>
      <c r="D112" s="44">
        <v>0</v>
      </c>
      <c r="E112" s="44">
        <v>0</v>
      </c>
      <c r="F112" s="44">
        <v>0</v>
      </c>
      <c r="G112" s="44">
        <v>0</v>
      </c>
    </row>
    <row r="113" spans="1:8" x14ac:dyDescent="0.2">
      <c r="A113" s="43">
        <v>2120</v>
      </c>
      <c r="B113" s="41" t="s">
        <v>214</v>
      </c>
      <c r="C113" s="44">
        <v>0</v>
      </c>
      <c r="D113" s="44">
        <v>0</v>
      </c>
      <c r="E113" s="44">
        <v>0</v>
      </c>
      <c r="F113" s="44">
        <v>0</v>
      </c>
      <c r="G113" s="44">
        <v>0</v>
      </c>
    </row>
    <row r="114" spans="1:8" x14ac:dyDescent="0.2">
      <c r="A114" s="43">
        <v>2121</v>
      </c>
      <c r="B114" s="41" t="s">
        <v>215</v>
      </c>
      <c r="C114" s="44">
        <v>0</v>
      </c>
      <c r="D114" s="44">
        <v>0</v>
      </c>
      <c r="E114" s="44">
        <v>0</v>
      </c>
      <c r="F114" s="44">
        <v>0</v>
      </c>
      <c r="G114" s="44">
        <v>0</v>
      </c>
    </row>
    <row r="115" spans="1:8" x14ac:dyDescent="0.2">
      <c r="A115" s="43">
        <v>2122</v>
      </c>
      <c r="B115" s="41" t="s">
        <v>216</v>
      </c>
      <c r="C115" s="44">
        <v>0</v>
      </c>
      <c r="D115" s="44">
        <v>0</v>
      </c>
      <c r="E115" s="44">
        <v>0</v>
      </c>
      <c r="F115" s="44">
        <v>0</v>
      </c>
      <c r="G115" s="44">
        <v>0</v>
      </c>
    </row>
    <row r="116" spans="1:8" x14ac:dyDescent="0.2">
      <c r="A116" s="43">
        <v>2129</v>
      </c>
      <c r="B116" s="41" t="s">
        <v>217</v>
      </c>
      <c r="C116" s="44">
        <v>0</v>
      </c>
      <c r="D116" s="44">
        <v>0</v>
      </c>
      <c r="E116" s="44">
        <v>0</v>
      </c>
      <c r="F116" s="44">
        <v>0</v>
      </c>
      <c r="G116" s="44">
        <v>0</v>
      </c>
    </row>
    <row r="118" spans="1:8" x14ac:dyDescent="0.2">
      <c r="A118" s="40" t="s">
        <v>218</v>
      </c>
      <c r="B118" s="40"/>
      <c r="C118" s="40"/>
      <c r="D118" s="40"/>
      <c r="E118" s="40"/>
      <c r="F118" s="40"/>
      <c r="G118" s="40"/>
      <c r="H118" s="40"/>
    </row>
    <row r="119" spans="1:8" x14ac:dyDescent="0.2">
      <c r="A119" s="42" t="s">
        <v>105</v>
      </c>
      <c r="B119" s="42" t="s">
        <v>106</v>
      </c>
      <c r="C119" s="42" t="s">
        <v>107</v>
      </c>
      <c r="D119" s="42" t="s">
        <v>219</v>
      </c>
      <c r="E119" s="42" t="s">
        <v>122</v>
      </c>
      <c r="F119" s="42"/>
      <c r="G119" s="42"/>
      <c r="H119" s="42"/>
    </row>
    <row r="120" spans="1:8" x14ac:dyDescent="0.2">
      <c r="A120" s="43">
        <v>2160</v>
      </c>
      <c r="B120" s="41" t="s">
        <v>220</v>
      </c>
      <c r="C120" s="44">
        <v>0</v>
      </c>
    </row>
    <row r="121" spans="1:8" x14ac:dyDescent="0.2">
      <c r="A121" s="43">
        <v>2161</v>
      </c>
      <c r="B121" s="41" t="s">
        <v>221</v>
      </c>
      <c r="C121" s="44">
        <v>0</v>
      </c>
    </row>
    <row r="122" spans="1:8" x14ac:dyDescent="0.2">
      <c r="A122" s="43">
        <v>2162</v>
      </c>
      <c r="B122" s="41" t="s">
        <v>222</v>
      </c>
      <c r="C122" s="44">
        <v>0</v>
      </c>
    </row>
    <row r="123" spans="1:8" x14ac:dyDescent="0.2">
      <c r="A123" s="43">
        <v>2163</v>
      </c>
      <c r="B123" s="41" t="s">
        <v>223</v>
      </c>
      <c r="C123" s="44">
        <v>0</v>
      </c>
    </row>
    <row r="124" spans="1:8" x14ac:dyDescent="0.2">
      <c r="A124" s="43">
        <v>2164</v>
      </c>
      <c r="B124" s="41" t="s">
        <v>224</v>
      </c>
      <c r="C124" s="44">
        <v>0</v>
      </c>
    </row>
    <row r="125" spans="1:8" x14ac:dyDescent="0.2">
      <c r="A125" s="43">
        <v>2165</v>
      </c>
      <c r="B125" s="41" t="s">
        <v>225</v>
      </c>
      <c r="C125" s="44">
        <v>0</v>
      </c>
    </row>
    <row r="126" spans="1:8" x14ac:dyDescent="0.2">
      <c r="A126" s="43">
        <v>2166</v>
      </c>
      <c r="B126" s="41" t="s">
        <v>226</v>
      </c>
      <c r="C126" s="44">
        <v>0</v>
      </c>
    </row>
    <row r="127" spans="1:8" x14ac:dyDescent="0.2">
      <c r="A127" s="43">
        <v>2250</v>
      </c>
      <c r="B127" s="41" t="s">
        <v>227</v>
      </c>
      <c r="C127" s="44">
        <v>0</v>
      </c>
    </row>
    <row r="128" spans="1:8" x14ac:dyDescent="0.2">
      <c r="A128" s="43">
        <v>2251</v>
      </c>
      <c r="B128" s="41" t="s">
        <v>228</v>
      </c>
      <c r="C128" s="44">
        <v>0</v>
      </c>
    </row>
    <row r="129" spans="1:8" x14ac:dyDescent="0.2">
      <c r="A129" s="43">
        <v>2252</v>
      </c>
      <c r="B129" s="41" t="s">
        <v>229</v>
      </c>
      <c r="C129" s="44">
        <v>0</v>
      </c>
    </row>
    <row r="130" spans="1:8" x14ac:dyDescent="0.2">
      <c r="A130" s="43">
        <v>2253</v>
      </c>
      <c r="B130" s="41" t="s">
        <v>230</v>
      </c>
      <c r="C130" s="44">
        <v>0</v>
      </c>
    </row>
    <row r="131" spans="1:8" x14ac:dyDescent="0.2">
      <c r="A131" s="43">
        <v>2254</v>
      </c>
      <c r="B131" s="41" t="s">
        <v>231</v>
      </c>
      <c r="C131" s="44">
        <v>0</v>
      </c>
    </row>
    <row r="132" spans="1:8" x14ac:dyDescent="0.2">
      <c r="A132" s="43">
        <v>2255</v>
      </c>
      <c r="B132" s="41" t="s">
        <v>232</v>
      </c>
      <c r="C132" s="44">
        <v>0</v>
      </c>
    </row>
    <row r="133" spans="1:8" x14ac:dyDescent="0.2">
      <c r="A133" s="43">
        <v>2256</v>
      </c>
      <c r="B133" s="41" t="s">
        <v>233</v>
      </c>
      <c r="C133" s="44">
        <v>0</v>
      </c>
    </row>
    <row r="135" spans="1:8" x14ac:dyDescent="0.2">
      <c r="A135" s="40" t="s">
        <v>234</v>
      </c>
      <c r="B135" s="40"/>
      <c r="C135" s="40"/>
      <c r="D135" s="40"/>
      <c r="E135" s="40"/>
      <c r="F135" s="40"/>
      <c r="G135" s="40"/>
      <c r="H135" s="40"/>
    </row>
    <row r="136" spans="1:8" x14ac:dyDescent="0.2">
      <c r="A136" s="47" t="s">
        <v>105</v>
      </c>
      <c r="B136" s="47" t="s">
        <v>106</v>
      </c>
      <c r="C136" s="47" t="s">
        <v>107</v>
      </c>
      <c r="D136" s="47" t="s">
        <v>219</v>
      </c>
      <c r="E136" s="47" t="s">
        <v>122</v>
      </c>
      <c r="F136" s="47"/>
      <c r="G136" s="47"/>
      <c r="H136" s="47"/>
    </row>
    <row r="137" spans="1:8" x14ac:dyDescent="0.2">
      <c r="A137" s="43">
        <v>2159</v>
      </c>
      <c r="B137" s="41" t="s">
        <v>235</v>
      </c>
      <c r="C137" s="44">
        <v>0</v>
      </c>
    </row>
    <row r="138" spans="1:8" x14ac:dyDescent="0.2">
      <c r="A138" s="43">
        <v>2199</v>
      </c>
      <c r="B138" s="41" t="s">
        <v>236</v>
      </c>
      <c r="C138" s="44">
        <v>0</v>
      </c>
    </row>
    <row r="139" spans="1:8" x14ac:dyDescent="0.2">
      <c r="A139" s="43">
        <v>2240</v>
      </c>
      <c r="B139" s="41" t="s">
        <v>237</v>
      </c>
      <c r="C139" s="44">
        <v>0</v>
      </c>
    </row>
    <row r="140" spans="1:8" x14ac:dyDescent="0.2">
      <c r="A140" s="43">
        <v>2241</v>
      </c>
      <c r="B140" s="41" t="s">
        <v>238</v>
      </c>
      <c r="C140" s="44">
        <v>0</v>
      </c>
    </row>
    <row r="141" spans="1:8" x14ac:dyDescent="0.2">
      <c r="A141" s="43">
        <v>2242</v>
      </c>
      <c r="B141" s="41" t="s">
        <v>239</v>
      </c>
      <c r="C141" s="44">
        <v>0</v>
      </c>
    </row>
    <row r="142" spans="1:8" x14ac:dyDescent="0.2">
      <c r="A142" s="43">
        <v>2249</v>
      </c>
      <c r="B142" s="41" t="s">
        <v>240</v>
      </c>
      <c r="C142" s="44">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60" orientation="landscape"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16384" width="9.140625" style="41"/>
  </cols>
  <sheetData>
    <row r="1" spans="1:5" s="372" customFormat="1" ht="18.95" customHeight="1" x14ac:dyDescent="0.25">
      <c r="A1" s="809" t="s">
        <v>2319</v>
      </c>
      <c r="B1" s="809"/>
      <c r="C1" s="809"/>
      <c r="D1" s="36" t="s">
        <v>98</v>
      </c>
      <c r="E1" s="37">
        <f>'[5]Notas a los Edos Financieros'!D1</f>
        <v>2020</v>
      </c>
    </row>
    <row r="2" spans="1:5" s="371" customFormat="1" ht="18.95" customHeight="1" x14ac:dyDescent="0.25">
      <c r="A2" s="809" t="s">
        <v>242</v>
      </c>
      <c r="B2" s="809"/>
      <c r="C2" s="809"/>
      <c r="D2" s="36" t="s">
        <v>100</v>
      </c>
      <c r="E2" s="37" t="str">
        <f>'[5]Notas a los Edos Financieros'!D2</f>
        <v>Trimestral</v>
      </c>
    </row>
    <row r="3" spans="1:5" s="371" customFormat="1" ht="18.95" customHeight="1" x14ac:dyDescent="0.25">
      <c r="A3" s="809" t="str">
        <f>'[5]ESF-SR'!A3</f>
        <v>Correspondiente del 1 Enero al 31 Diciembre 2020</v>
      </c>
      <c r="B3" s="809"/>
      <c r="C3" s="809"/>
      <c r="D3" s="36" t="s">
        <v>102</v>
      </c>
      <c r="E3" s="37">
        <f>'[5]Notas a los Edos Financieros'!D3</f>
        <v>4</v>
      </c>
    </row>
    <row r="4" spans="1:5" x14ac:dyDescent="0.2">
      <c r="A4" s="39" t="s">
        <v>103</v>
      </c>
      <c r="B4" s="40"/>
      <c r="C4" s="40"/>
      <c r="D4" s="40"/>
      <c r="E4" s="40"/>
    </row>
    <row r="6" spans="1:5" x14ac:dyDescent="0.2">
      <c r="A6" s="49" t="s">
        <v>243</v>
      </c>
      <c r="B6" s="49"/>
      <c r="C6" s="49"/>
      <c r="D6" s="49"/>
      <c r="E6" s="49"/>
    </row>
    <row r="7" spans="1:5" x14ac:dyDescent="0.2">
      <c r="A7" s="50" t="s">
        <v>105</v>
      </c>
      <c r="B7" s="50" t="s">
        <v>106</v>
      </c>
      <c r="C7" s="50" t="s">
        <v>107</v>
      </c>
      <c r="D7" s="50" t="s">
        <v>244</v>
      </c>
      <c r="E7" s="50"/>
    </row>
    <row r="8" spans="1:5" ht="33.75" x14ac:dyDescent="0.2">
      <c r="A8" s="51">
        <v>4100</v>
      </c>
      <c r="B8" s="52" t="s">
        <v>245</v>
      </c>
      <c r="C8" s="53">
        <v>0</v>
      </c>
      <c r="D8" s="52"/>
      <c r="E8" s="196" t="s">
        <v>2230</v>
      </c>
    </row>
    <row r="9" spans="1:5" x14ac:dyDescent="0.2">
      <c r="A9" s="51">
        <v>4110</v>
      </c>
      <c r="B9" s="52" t="s">
        <v>246</v>
      </c>
      <c r="C9" s="53">
        <v>0</v>
      </c>
      <c r="D9" s="52"/>
      <c r="E9" s="54"/>
    </row>
    <row r="10" spans="1:5" x14ac:dyDescent="0.2">
      <c r="A10" s="51">
        <v>4111</v>
      </c>
      <c r="B10" s="52" t="s">
        <v>247</v>
      </c>
      <c r="C10" s="53">
        <v>0</v>
      </c>
      <c r="D10" s="52"/>
      <c r="E10" s="54"/>
    </row>
    <row r="11" spans="1:5" x14ac:dyDescent="0.2">
      <c r="A11" s="51">
        <v>4112</v>
      </c>
      <c r="B11" s="52" t="s">
        <v>248</v>
      </c>
      <c r="C11" s="53">
        <v>0</v>
      </c>
      <c r="D11" s="52"/>
      <c r="E11" s="54"/>
    </row>
    <row r="12" spans="1:5" x14ac:dyDescent="0.2">
      <c r="A12" s="51">
        <v>4113</v>
      </c>
      <c r="B12" s="52" t="s">
        <v>249</v>
      </c>
      <c r="C12" s="53">
        <v>0</v>
      </c>
      <c r="D12" s="52"/>
      <c r="E12" s="54"/>
    </row>
    <row r="13" spans="1:5" x14ac:dyDescent="0.2">
      <c r="A13" s="51">
        <v>4114</v>
      </c>
      <c r="B13" s="52" t="s">
        <v>250</v>
      </c>
      <c r="C13" s="53">
        <v>0</v>
      </c>
      <c r="D13" s="52"/>
      <c r="E13" s="54"/>
    </row>
    <row r="14" spans="1:5" x14ac:dyDescent="0.2">
      <c r="A14" s="51">
        <v>4115</v>
      </c>
      <c r="B14" s="52" t="s">
        <v>251</v>
      </c>
      <c r="C14" s="53">
        <v>0</v>
      </c>
      <c r="D14" s="52"/>
      <c r="E14" s="54"/>
    </row>
    <row r="15" spans="1:5" x14ac:dyDescent="0.2">
      <c r="A15" s="51">
        <v>4116</v>
      </c>
      <c r="B15" s="52" t="s">
        <v>252</v>
      </c>
      <c r="C15" s="53">
        <v>0</v>
      </c>
      <c r="D15" s="52"/>
      <c r="E15" s="54"/>
    </row>
    <row r="16" spans="1:5" x14ac:dyDescent="0.2">
      <c r="A16" s="51">
        <v>4117</v>
      </c>
      <c r="B16" s="52" t="s">
        <v>253</v>
      </c>
      <c r="C16" s="53">
        <v>0</v>
      </c>
      <c r="D16" s="52"/>
      <c r="E16" s="54"/>
    </row>
    <row r="17" spans="1:5" ht="22.5" x14ac:dyDescent="0.2">
      <c r="A17" s="51">
        <v>4118</v>
      </c>
      <c r="B17" s="55" t="s">
        <v>254</v>
      </c>
      <c r="C17" s="53">
        <v>0</v>
      </c>
      <c r="D17" s="52"/>
      <c r="E17" s="54"/>
    </row>
    <row r="18" spans="1:5" x14ac:dyDescent="0.2">
      <c r="A18" s="51">
        <v>4119</v>
      </c>
      <c r="B18" s="52" t="s">
        <v>255</v>
      </c>
      <c r="C18" s="53">
        <v>0</v>
      </c>
      <c r="D18" s="52"/>
      <c r="E18" s="54"/>
    </row>
    <row r="19" spans="1:5" x14ac:dyDescent="0.2">
      <c r="A19" s="51">
        <v>4120</v>
      </c>
      <c r="B19" s="52" t="s">
        <v>256</v>
      </c>
      <c r="C19" s="53">
        <v>0</v>
      </c>
      <c r="D19" s="52"/>
      <c r="E19" s="54"/>
    </row>
    <row r="20" spans="1:5" x14ac:dyDescent="0.2">
      <c r="A20" s="51">
        <v>4121</v>
      </c>
      <c r="B20" s="52" t="s">
        <v>257</v>
      </c>
      <c r="C20" s="53">
        <v>0</v>
      </c>
      <c r="D20" s="52"/>
      <c r="E20" s="54"/>
    </row>
    <row r="21" spans="1:5" x14ac:dyDescent="0.2">
      <c r="A21" s="51">
        <v>4122</v>
      </c>
      <c r="B21" s="52" t="s">
        <v>258</v>
      </c>
      <c r="C21" s="53">
        <v>0</v>
      </c>
      <c r="D21" s="52"/>
      <c r="E21" s="54"/>
    </row>
    <row r="22" spans="1:5" x14ac:dyDescent="0.2">
      <c r="A22" s="51">
        <v>4123</v>
      </c>
      <c r="B22" s="52" t="s">
        <v>259</v>
      </c>
      <c r="C22" s="53">
        <v>0</v>
      </c>
      <c r="D22" s="52"/>
      <c r="E22" s="54"/>
    </row>
    <row r="23" spans="1:5" x14ac:dyDescent="0.2">
      <c r="A23" s="51">
        <v>4124</v>
      </c>
      <c r="B23" s="52" t="s">
        <v>260</v>
      </c>
      <c r="C23" s="53">
        <v>0</v>
      </c>
      <c r="D23" s="52"/>
      <c r="E23" s="54"/>
    </row>
    <row r="24" spans="1:5" x14ac:dyDescent="0.2">
      <c r="A24" s="51">
        <v>4129</v>
      </c>
      <c r="B24" s="52" t="s">
        <v>261</v>
      </c>
      <c r="C24" s="53">
        <v>0</v>
      </c>
      <c r="D24" s="52"/>
      <c r="E24" s="54"/>
    </row>
    <row r="25" spans="1:5" x14ac:dyDescent="0.2">
      <c r="A25" s="51">
        <v>4130</v>
      </c>
      <c r="B25" s="52" t="s">
        <v>262</v>
      </c>
      <c r="C25" s="53">
        <v>0</v>
      </c>
      <c r="D25" s="52"/>
      <c r="E25" s="54"/>
    </row>
    <row r="26" spans="1:5" x14ac:dyDescent="0.2">
      <c r="A26" s="51">
        <v>4131</v>
      </c>
      <c r="B26" s="52" t="s">
        <v>263</v>
      </c>
      <c r="C26" s="53">
        <v>0</v>
      </c>
      <c r="D26" s="52"/>
      <c r="E26" s="54"/>
    </row>
    <row r="27" spans="1:5" ht="22.5" x14ac:dyDescent="0.2">
      <c r="A27" s="51">
        <v>4132</v>
      </c>
      <c r="B27" s="55" t="s">
        <v>264</v>
      </c>
      <c r="C27" s="53">
        <v>0</v>
      </c>
      <c r="D27" s="52"/>
      <c r="E27" s="54"/>
    </row>
    <row r="28" spans="1:5" x14ac:dyDescent="0.2">
      <c r="A28" s="51">
        <v>4140</v>
      </c>
      <c r="B28" s="52" t="s">
        <v>265</v>
      </c>
      <c r="C28" s="53">
        <v>0</v>
      </c>
      <c r="D28" s="52"/>
      <c r="E28" s="54"/>
    </row>
    <row r="29" spans="1:5" x14ac:dyDescent="0.2">
      <c r="A29" s="51">
        <v>4141</v>
      </c>
      <c r="B29" s="52" t="s">
        <v>266</v>
      </c>
      <c r="C29" s="53">
        <v>0</v>
      </c>
      <c r="D29" s="52"/>
      <c r="E29" s="54"/>
    </row>
    <row r="30" spans="1:5" x14ac:dyDescent="0.2">
      <c r="A30" s="51">
        <v>4143</v>
      </c>
      <c r="B30" s="52" t="s">
        <v>267</v>
      </c>
      <c r="C30" s="53">
        <v>0</v>
      </c>
      <c r="D30" s="52"/>
      <c r="E30" s="54"/>
    </row>
    <row r="31" spans="1:5" x14ac:dyDescent="0.2">
      <c r="A31" s="51">
        <v>4144</v>
      </c>
      <c r="B31" s="52" t="s">
        <v>268</v>
      </c>
      <c r="C31" s="53">
        <v>0</v>
      </c>
      <c r="D31" s="52"/>
      <c r="E31" s="54"/>
    </row>
    <row r="32" spans="1:5" ht="22.5" x14ac:dyDescent="0.2">
      <c r="A32" s="51">
        <v>4145</v>
      </c>
      <c r="B32" s="55" t="s">
        <v>269</v>
      </c>
      <c r="C32" s="53">
        <v>0</v>
      </c>
      <c r="D32" s="52"/>
      <c r="E32" s="54"/>
    </row>
    <row r="33" spans="1:5" x14ac:dyDescent="0.2">
      <c r="A33" s="51">
        <v>4149</v>
      </c>
      <c r="B33" s="52" t="s">
        <v>270</v>
      </c>
      <c r="C33" s="53">
        <v>0</v>
      </c>
      <c r="D33" s="52"/>
      <c r="E33" s="54"/>
    </row>
    <row r="34" spans="1:5" x14ac:dyDescent="0.2">
      <c r="A34" s="51">
        <v>4150</v>
      </c>
      <c r="B34" s="52" t="s">
        <v>271</v>
      </c>
      <c r="C34" s="53">
        <v>0</v>
      </c>
      <c r="D34" s="52"/>
      <c r="E34" s="54"/>
    </row>
    <row r="35" spans="1:5" x14ac:dyDescent="0.2">
      <c r="A35" s="51">
        <v>4151</v>
      </c>
      <c r="B35" s="52" t="s">
        <v>271</v>
      </c>
      <c r="C35" s="53">
        <v>0</v>
      </c>
      <c r="D35" s="52"/>
      <c r="E35" s="54"/>
    </row>
    <row r="36" spans="1:5" ht="22.5" x14ac:dyDescent="0.2">
      <c r="A36" s="51">
        <v>4154</v>
      </c>
      <c r="B36" s="55" t="s">
        <v>272</v>
      </c>
      <c r="C36" s="53">
        <v>0</v>
      </c>
      <c r="D36" s="52"/>
      <c r="E36" s="54"/>
    </row>
    <row r="37" spans="1:5" x14ac:dyDescent="0.2">
      <c r="A37" s="51">
        <v>4160</v>
      </c>
      <c r="B37" s="52" t="s">
        <v>273</v>
      </c>
      <c r="C37" s="53">
        <v>0</v>
      </c>
      <c r="D37" s="52"/>
      <c r="E37" s="54"/>
    </row>
    <row r="38" spans="1:5" x14ac:dyDescent="0.2">
      <c r="A38" s="51">
        <v>4161</v>
      </c>
      <c r="B38" s="52" t="s">
        <v>274</v>
      </c>
      <c r="C38" s="53">
        <v>0</v>
      </c>
      <c r="D38" s="52"/>
      <c r="E38" s="54"/>
    </row>
    <row r="39" spans="1:5" x14ac:dyDescent="0.2">
      <c r="A39" s="51">
        <v>4162</v>
      </c>
      <c r="B39" s="52" t="s">
        <v>275</v>
      </c>
      <c r="C39" s="53">
        <v>0</v>
      </c>
      <c r="D39" s="52"/>
      <c r="E39" s="54"/>
    </row>
    <row r="40" spans="1:5" x14ac:dyDescent="0.2">
      <c r="A40" s="51">
        <v>4163</v>
      </c>
      <c r="B40" s="52" t="s">
        <v>276</v>
      </c>
      <c r="C40" s="53">
        <v>0</v>
      </c>
      <c r="D40" s="52"/>
      <c r="E40" s="54"/>
    </row>
    <row r="41" spans="1:5" x14ac:dyDescent="0.2">
      <c r="A41" s="51">
        <v>4164</v>
      </c>
      <c r="B41" s="52" t="s">
        <v>277</v>
      </c>
      <c r="C41" s="53">
        <v>0</v>
      </c>
      <c r="D41" s="52"/>
      <c r="E41" s="54"/>
    </row>
    <row r="42" spans="1:5" x14ac:dyDescent="0.2">
      <c r="A42" s="51">
        <v>4165</v>
      </c>
      <c r="B42" s="52" t="s">
        <v>278</v>
      </c>
      <c r="C42" s="53">
        <v>0</v>
      </c>
      <c r="D42" s="52"/>
      <c r="E42" s="54"/>
    </row>
    <row r="43" spans="1:5" ht="22.5" x14ac:dyDescent="0.2">
      <c r="A43" s="51">
        <v>4166</v>
      </c>
      <c r="B43" s="55" t="s">
        <v>279</v>
      </c>
      <c r="C43" s="53">
        <v>0</v>
      </c>
      <c r="D43" s="52"/>
      <c r="E43" s="54"/>
    </row>
    <row r="44" spans="1:5" x14ac:dyDescent="0.2">
      <c r="A44" s="51">
        <v>4168</v>
      </c>
      <c r="B44" s="52" t="s">
        <v>280</v>
      </c>
      <c r="C44" s="53">
        <v>0</v>
      </c>
      <c r="D44" s="52"/>
      <c r="E44" s="54"/>
    </row>
    <row r="45" spans="1:5" x14ac:dyDescent="0.2">
      <c r="A45" s="51">
        <v>4169</v>
      </c>
      <c r="B45" s="52" t="s">
        <v>281</v>
      </c>
      <c r="C45" s="53">
        <v>0</v>
      </c>
      <c r="D45" s="52"/>
      <c r="E45" s="54"/>
    </row>
    <row r="46" spans="1:5" x14ac:dyDescent="0.2">
      <c r="A46" s="51">
        <v>4170</v>
      </c>
      <c r="B46" s="52" t="s">
        <v>282</v>
      </c>
      <c r="C46" s="53">
        <v>0</v>
      </c>
      <c r="D46" s="52"/>
      <c r="E46" s="54"/>
    </row>
    <row r="47" spans="1:5" x14ac:dyDescent="0.2">
      <c r="A47" s="51">
        <v>4171</v>
      </c>
      <c r="B47" s="52" t="s">
        <v>283</v>
      </c>
      <c r="C47" s="53">
        <v>0</v>
      </c>
      <c r="D47" s="52"/>
      <c r="E47" s="54"/>
    </row>
    <row r="48" spans="1:5" x14ac:dyDescent="0.2">
      <c r="A48" s="51">
        <v>4172</v>
      </c>
      <c r="B48" s="52" t="s">
        <v>284</v>
      </c>
      <c r="C48" s="53">
        <v>0</v>
      </c>
      <c r="D48" s="52"/>
      <c r="E48" s="54"/>
    </row>
    <row r="49" spans="1:5" ht="22.5" x14ac:dyDescent="0.2">
      <c r="A49" s="51">
        <v>4173</v>
      </c>
      <c r="B49" s="55" t="s">
        <v>285</v>
      </c>
      <c r="C49" s="53">
        <v>0</v>
      </c>
      <c r="D49" s="52"/>
      <c r="E49" s="54"/>
    </row>
    <row r="50" spans="1:5" ht="22.5" x14ac:dyDescent="0.2">
      <c r="A50" s="51">
        <v>4174</v>
      </c>
      <c r="B50" s="55" t="s">
        <v>286</v>
      </c>
      <c r="C50" s="53">
        <v>0</v>
      </c>
      <c r="D50" s="52"/>
      <c r="E50" s="54"/>
    </row>
    <row r="51" spans="1:5" ht="22.5" x14ac:dyDescent="0.2">
      <c r="A51" s="51">
        <v>4175</v>
      </c>
      <c r="B51" s="55" t="s">
        <v>287</v>
      </c>
      <c r="C51" s="53">
        <v>0</v>
      </c>
      <c r="D51" s="52"/>
      <c r="E51" s="54"/>
    </row>
    <row r="52" spans="1:5" ht="22.5" x14ac:dyDescent="0.2">
      <c r="A52" s="51">
        <v>4176</v>
      </c>
      <c r="B52" s="55" t="s">
        <v>288</v>
      </c>
      <c r="C52" s="53">
        <v>0</v>
      </c>
      <c r="D52" s="52"/>
      <c r="E52" s="54"/>
    </row>
    <row r="53" spans="1:5" ht="22.5" x14ac:dyDescent="0.2">
      <c r="A53" s="51">
        <v>4177</v>
      </c>
      <c r="B53" s="55" t="s">
        <v>289</v>
      </c>
      <c r="C53" s="53">
        <v>0</v>
      </c>
      <c r="D53" s="52"/>
      <c r="E53" s="54"/>
    </row>
    <row r="54" spans="1:5" ht="22.5" x14ac:dyDescent="0.2">
      <c r="A54" s="51">
        <v>4178</v>
      </c>
      <c r="B54" s="55" t="s">
        <v>290</v>
      </c>
      <c r="C54" s="53">
        <v>0</v>
      </c>
      <c r="D54" s="52"/>
      <c r="E54" s="54"/>
    </row>
    <row r="55" spans="1:5" x14ac:dyDescent="0.2">
      <c r="A55" s="51"/>
      <c r="B55" s="55"/>
      <c r="C55" s="53"/>
      <c r="D55" s="52"/>
      <c r="E55" s="54"/>
    </row>
    <row r="56" spans="1:5" x14ac:dyDescent="0.2">
      <c r="A56" s="49" t="s">
        <v>291</v>
      </c>
      <c r="B56" s="49"/>
      <c r="C56" s="49"/>
      <c r="D56" s="49"/>
      <c r="E56" s="49"/>
    </row>
    <row r="57" spans="1:5" x14ac:dyDescent="0.2">
      <c r="A57" s="50" t="s">
        <v>105</v>
      </c>
      <c r="B57" s="50" t="s">
        <v>106</v>
      </c>
      <c r="C57" s="50" t="s">
        <v>107</v>
      </c>
      <c r="D57" s="50" t="s">
        <v>244</v>
      </c>
      <c r="E57" s="50"/>
    </row>
    <row r="58" spans="1:5" ht="33.75" x14ac:dyDescent="0.2">
      <c r="A58" s="51">
        <v>4200</v>
      </c>
      <c r="B58" s="55" t="s">
        <v>292</v>
      </c>
      <c r="C58" s="53">
        <v>0</v>
      </c>
      <c r="D58" s="52"/>
      <c r="E58" s="196" t="s">
        <v>2230</v>
      </c>
    </row>
    <row r="59" spans="1:5" ht="22.5" x14ac:dyDescent="0.2">
      <c r="A59" s="51">
        <v>4210</v>
      </c>
      <c r="B59" s="55" t="s">
        <v>293</v>
      </c>
      <c r="C59" s="53">
        <v>0</v>
      </c>
      <c r="D59" s="52"/>
      <c r="E59" s="54"/>
    </row>
    <row r="60" spans="1:5" x14ac:dyDescent="0.2">
      <c r="A60" s="51">
        <v>4211</v>
      </c>
      <c r="B60" s="52" t="s">
        <v>294</v>
      </c>
      <c r="C60" s="53">
        <v>0</v>
      </c>
      <c r="D60" s="52"/>
      <c r="E60" s="54"/>
    </row>
    <row r="61" spans="1:5" x14ac:dyDescent="0.2">
      <c r="A61" s="51">
        <v>4212</v>
      </c>
      <c r="B61" s="52" t="s">
        <v>295</v>
      </c>
      <c r="C61" s="53">
        <v>0</v>
      </c>
      <c r="D61" s="52"/>
      <c r="E61" s="54"/>
    </row>
    <row r="62" spans="1:5" x14ac:dyDescent="0.2">
      <c r="A62" s="51">
        <v>4213</v>
      </c>
      <c r="B62" s="52" t="s">
        <v>296</v>
      </c>
      <c r="C62" s="53">
        <v>0</v>
      </c>
      <c r="D62" s="52"/>
      <c r="E62" s="54"/>
    </row>
    <row r="63" spans="1:5" x14ac:dyDescent="0.2">
      <c r="A63" s="51">
        <v>4214</v>
      </c>
      <c r="B63" s="52" t="s">
        <v>297</v>
      </c>
      <c r="C63" s="53">
        <v>0</v>
      </c>
      <c r="D63" s="52"/>
      <c r="E63" s="54"/>
    </row>
    <row r="64" spans="1:5" x14ac:dyDescent="0.2">
      <c r="A64" s="51">
        <v>4215</v>
      </c>
      <c r="B64" s="52" t="s">
        <v>298</v>
      </c>
      <c r="C64" s="53">
        <v>0</v>
      </c>
      <c r="D64" s="52"/>
      <c r="E64" s="54"/>
    </row>
    <row r="65" spans="1:5" x14ac:dyDescent="0.2">
      <c r="A65" s="51">
        <v>4220</v>
      </c>
      <c r="B65" s="52" t="s">
        <v>299</v>
      </c>
      <c r="C65" s="53">
        <v>0</v>
      </c>
      <c r="D65" s="52"/>
      <c r="E65" s="54"/>
    </row>
    <row r="66" spans="1:5" x14ac:dyDescent="0.2">
      <c r="A66" s="51">
        <v>4221</v>
      </c>
      <c r="B66" s="52" t="s">
        <v>300</v>
      </c>
      <c r="C66" s="53">
        <v>0</v>
      </c>
      <c r="D66" s="52"/>
      <c r="E66" s="54"/>
    </row>
    <row r="67" spans="1:5" x14ac:dyDescent="0.2">
      <c r="A67" s="51">
        <v>4223</v>
      </c>
      <c r="B67" s="52" t="s">
        <v>301</v>
      </c>
      <c r="C67" s="53">
        <v>0</v>
      </c>
      <c r="D67" s="52"/>
      <c r="E67" s="54"/>
    </row>
    <row r="68" spans="1:5" x14ac:dyDescent="0.2">
      <c r="A68" s="51">
        <v>4225</v>
      </c>
      <c r="B68" s="52" t="s">
        <v>302</v>
      </c>
      <c r="C68" s="53">
        <v>0</v>
      </c>
      <c r="D68" s="52"/>
      <c r="E68" s="54"/>
    </row>
    <row r="69" spans="1:5" x14ac:dyDescent="0.2">
      <c r="A69" s="51">
        <v>4227</v>
      </c>
      <c r="B69" s="52" t="s">
        <v>303</v>
      </c>
      <c r="C69" s="53">
        <v>0</v>
      </c>
      <c r="D69" s="52"/>
      <c r="E69" s="54"/>
    </row>
    <row r="70" spans="1:5" x14ac:dyDescent="0.2">
      <c r="A70" s="54"/>
      <c r="B70" s="54"/>
      <c r="C70" s="54"/>
      <c r="D70" s="54"/>
      <c r="E70" s="54"/>
    </row>
    <row r="71" spans="1:5" x14ac:dyDescent="0.2">
      <c r="A71" s="49" t="s">
        <v>304</v>
      </c>
      <c r="B71" s="49"/>
      <c r="C71" s="49"/>
      <c r="D71" s="49"/>
      <c r="E71" s="49"/>
    </row>
    <row r="72" spans="1:5" x14ac:dyDescent="0.2">
      <c r="A72" s="50" t="s">
        <v>105</v>
      </c>
      <c r="B72" s="50" t="s">
        <v>106</v>
      </c>
      <c r="C72" s="50" t="s">
        <v>107</v>
      </c>
      <c r="D72" s="50" t="s">
        <v>219</v>
      </c>
      <c r="E72" s="50" t="s">
        <v>122</v>
      </c>
    </row>
    <row r="73" spans="1:5" ht="33.75" x14ac:dyDescent="0.2">
      <c r="A73" s="56">
        <v>4300</v>
      </c>
      <c r="B73" s="52" t="s">
        <v>305</v>
      </c>
      <c r="C73" s="53">
        <v>0</v>
      </c>
      <c r="D73" s="52"/>
      <c r="E73" s="196" t="s">
        <v>2230</v>
      </c>
    </row>
    <row r="74" spans="1:5" x14ac:dyDescent="0.2">
      <c r="A74" s="56">
        <v>4310</v>
      </c>
      <c r="B74" s="52" t="s">
        <v>306</v>
      </c>
      <c r="C74" s="53">
        <v>0</v>
      </c>
      <c r="D74" s="52"/>
      <c r="E74" s="52"/>
    </row>
    <row r="75" spans="1:5" x14ac:dyDescent="0.2">
      <c r="A75" s="56">
        <v>4311</v>
      </c>
      <c r="B75" s="52" t="s">
        <v>307</v>
      </c>
      <c r="C75" s="53">
        <v>0</v>
      </c>
      <c r="D75" s="52"/>
      <c r="E75" s="52"/>
    </row>
    <row r="76" spans="1:5" x14ac:dyDescent="0.2">
      <c r="A76" s="56">
        <v>4319</v>
      </c>
      <c r="B76" s="52" t="s">
        <v>308</v>
      </c>
      <c r="C76" s="53">
        <v>0</v>
      </c>
      <c r="D76" s="52"/>
      <c r="E76" s="52"/>
    </row>
    <row r="77" spans="1:5" x14ac:dyDescent="0.2">
      <c r="A77" s="56">
        <v>4320</v>
      </c>
      <c r="B77" s="52" t="s">
        <v>309</v>
      </c>
      <c r="C77" s="53">
        <v>0</v>
      </c>
      <c r="D77" s="52"/>
      <c r="E77" s="52"/>
    </row>
    <row r="78" spans="1:5" x14ac:dyDescent="0.2">
      <c r="A78" s="56">
        <v>4321</v>
      </c>
      <c r="B78" s="52" t="s">
        <v>310</v>
      </c>
      <c r="C78" s="53">
        <v>0</v>
      </c>
      <c r="D78" s="52"/>
      <c r="E78" s="52"/>
    </row>
    <row r="79" spans="1:5" x14ac:dyDescent="0.2">
      <c r="A79" s="56">
        <v>4322</v>
      </c>
      <c r="B79" s="52" t="s">
        <v>311</v>
      </c>
      <c r="C79" s="53">
        <v>0</v>
      </c>
      <c r="D79" s="52"/>
      <c r="E79" s="52"/>
    </row>
    <row r="80" spans="1:5" x14ac:dyDescent="0.2">
      <c r="A80" s="56">
        <v>4323</v>
      </c>
      <c r="B80" s="52" t="s">
        <v>312</v>
      </c>
      <c r="C80" s="53">
        <v>0</v>
      </c>
      <c r="D80" s="52"/>
      <c r="E80" s="52"/>
    </row>
    <row r="81" spans="1:5" x14ac:dyDescent="0.2">
      <c r="A81" s="56">
        <v>4324</v>
      </c>
      <c r="B81" s="52" t="s">
        <v>313</v>
      </c>
      <c r="C81" s="53">
        <v>0</v>
      </c>
      <c r="D81" s="52"/>
      <c r="E81" s="52"/>
    </row>
    <row r="82" spans="1:5" x14ac:dyDescent="0.2">
      <c r="A82" s="56">
        <v>4325</v>
      </c>
      <c r="B82" s="52" t="s">
        <v>314</v>
      </c>
      <c r="C82" s="53">
        <v>0</v>
      </c>
      <c r="D82" s="52"/>
      <c r="E82" s="52"/>
    </row>
    <row r="83" spans="1:5" x14ac:dyDescent="0.2">
      <c r="A83" s="56">
        <v>4330</v>
      </c>
      <c r="B83" s="52" t="s">
        <v>315</v>
      </c>
      <c r="C83" s="53">
        <v>0</v>
      </c>
      <c r="D83" s="52"/>
      <c r="E83" s="52"/>
    </row>
    <row r="84" spans="1:5" x14ac:dyDescent="0.2">
      <c r="A84" s="56">
        <v>4331</v>
      </c>
      <c r="B84" s="52" t="s">
        <v>315</v>
      </c>
      <c r="C84" s="53">
        <v>0</v>
      </c>
      <c r="D84" s="52"/>
      <c r="E84" s="52"/>
    </row>
    <row r="85" spans="1:5" x14ac:dyDescent="0.2">
      <c r="A85" s="56">
        <v>4340</v>
      </c>
      <c r="B85" s="52" t="s">
        <v>316</v>
      </c>
      <c r="C85" s="53">
        <v>0</v>
      </c>
      <c r="D85" s="52"/>
      <c r="E85" s="52"/>
    </row>
    <row r="86" spans="1:5" x14ac:dyDescent="0.2">
      <c r="A86" s="56">
        <v>4341</v>
      </c>
      <c r="B86" s="52" t="s">
        <v>316</v>
      </c>
      <c r="C86" s="53">
        <v>0</v>
      </c>
      <c r="D86" s="52"/>
      <c r="E86" s="52"/>
    </row>
    <row r="87" spans="1:5" x14ac:dyDescent="0.2">
      <c r="A87" s="56">
        <v>4390</v>
      </c>
      <c r="B87" s="52" t="s">
        <v>317</v>
      </c>
      <c r="C87" s="53">
        <v>0</v>
      </c>
      <c r="D87" s="52"/>
      <c r="E87" s="52"/>
    </row>
    <row r="88" spans="1:5" x14ac:dyDescent="0.2">
      <c r="A88" s="56">
        <v>4392</v>
      </c>
      <c r="B88" s="52" t="s">
        <v>318</v>
      </c>
      <c r="C88" s="53">
        <v>0</v>
      </c>
      <c r="D88" s="52"/>
      <c r="E88" s="52"/>
    </row>
    <row r="89" spans="1:5" x14ac:dyDescent="0.2">
      <c r="A89" s="56">
        <v>4393</v>
      </c>
      <c r="B89" s="52" t="s">
        <v>319</v>
      </c>
      <c r="C89" s="53">
        <v>0</v>
      </c>
      <c r="D89" s="52"/>
      <c r="E89" s="52"/>
    </row>
    <row r="90" spans="1:5" x14ac:dyDescent="0.2">
      <c r="A90" s="56">
        <v>4394</v>
      </c>
      <c r="B90" s="52" t="s">
        <v>320</v>
      </c>
      <c r="C90" s="53">
        <v>0</v>
      </c>
      <c r="D90" s="52"/>
      <c r="E90" s="52"/>
    </row>
    <row r="91" spans="1:5" x14ac:dyDescent="0.2">
      <c r="A91" s="56">
        <v>4395</v>
      </c>
      <c r="B91" s="52" t="s">
        <v>321</v>
      </c>
      <c r="C91" s="53">
        <v>0</v>
      </c>
      <c r="D91" s="52"/>
      <c r="E91" s="52"/>
    </row>
    <row r="92" spans="1:5" x14ac:dyDescent="0.2">
      <c r="A92" s="56">
        <v>4396</v>
      </c>
      <c r="B92" s="52" t="s">
        <v>322</v>
      </c>
      <c r="C92" s="53">
        <v>0</v>
      </c>
      <c r="D92" s="52"/>
      <c r="E92" s="52"/>
    </row>
    <row r="93" spans="1:5" x14ac:dyDescent="0.2">
      <c r="A93" s="56">
        <v>4397</v>
      </c>
      <c r="B93" s="52" t="s">
        <v>323</v>
      </c>
      <c r="C93" s="53">
        <v>0</v>
      </c>
      <c r="D93" s="52"/>
      <c r="E93" s="52"/>
    </row>
    <row r="94" spans="1:5" x14ac:dyDescent="0.2">
      <c r="A94" s="56">
        <v>4399</v>
      </c>
      <c r="B94" s="52" t="s">
        <v>317</v>
      </c>
      <c r="C94" s="53">
        <v>0</v>
      </c>
      <c r="D94" s="52"/>
      <c r="E94" s="52"/>
    </row>
    <row r="95" spans="1:5" x14ac:dyDescent="0.2">
      <c r="A95" s="54"/>
      <c r="B95" s="54"/>
      <c r="C95" s="54"/>
      <c r="D95" s="54"/>
      <c r="E95" s="54"/>
    </row>
    <row r="96" spans="1:5" x14ac:dyDescent="0.2">
      <c r="A96" s="49" t="s">
        <v>324</v>
      </c>
      <c r="B96" s="49"/>
      <c r="C96" s="49"/>
      <c r="D96" s="49"/>
      <c r="E96" s="49"/>
    </row>
    <row r="97" spans="1:5" x14ac:dyDescent="0.2">
      <c r="A97" s="50" t="s">
        <v>105</v>
      </c>
      <c r="B97" s="50" t="s">
        <v>106</v>
      </c>
      <c r="C97" s="50" t="s">
        <v>107</v>
      </c>
      <c r="D97" s="50" t="s">
        <v>325</v>
      </c>
      <c r="E97" s="50" t="s">
        <v>122</v>
      </c>
    </row>
    <row r="98" spans="1:5" ht="33.75" x14ac:dyDescent="0.2">
      <c r="A98" s="56">
        <v>5000</v>
      </c>
      <c r="B98" s="52" t="s">
        <v>326</v>
      </c>
      <c r="C98" s="53">
        <v>0</v>
      </c>
      <c r="D98" s="57" t="e">
        <f>C98/C98</f>
        <v>#DIV/0!</v>
      </c>
      <c r="E98" s="196" t="s">
        <v>2230</v>
      </c>
    </row>
    <row r="99" spans="1:5" x14ac:dyDescent="0.2">
      <c r="A99" s="56">
        <v>5100</v>
      </c>
      <c r="B99" s="52" t="s">
        <v>327</v>
      </c>
      <c r="C99" s="212">
        <v>0</v>
      </c>
      <c r="D99" s="57" t="e">
        <f>C99/$C$99</f>
        <v>#DIV/0!</v>
      </c>
      <c r="E99" s="52"/>
    </row>
    <row r="100" spans="1:5" x14ac:dyDescent="0.2">
      <c r="A100" s="56">
        <v>5110</v>
      </c>
      <c r="B100" s="52" t="s">
        <v>328</v>
      </c>
      <c r="C100" s="53">
        <v>0</v>
      </c>
      <c r="D100" s="57" t="e">
        <f t="shared" ref="D100:D163" si="0">C100/$C$99</f>
        <v>#DIV/0!</v>
      </c>
      <c r="E100" s="52"/>
    </row>
    <row r="101" spans="1:5" x14ac:dyDescent="0.2">
      <c r="A101" s="56">
        <v>5111</v>
      </c>
      <c r="B101" s="52" t="s">
        <v>329</v>
      </c>
      <c r="C101" s="53">
        <v>0</v>
      </c>
      <c r="D101" s="57" t="e">
        <f t="shared" si="0"/>
        <v>#DIV/0!</v>
      </c>
      <c r="E101" s="52"/>
    </row>
    <row r="102" spans="1:5" x14ac:dyDescent="0.2">
      <c r="A102" s="56">
        <v>5112</v>
      </c>
      <c r="B102" s="52" t="s">
        <v>330</v>
      </c>
      <c r="C102" s="53">
        <v>0</v>
      </c>
      <c r="D102" s="57" t="e">
        <f t="shared" si="0"/>
        <v>#DIV/0!</v>
      </c>
      <c r="E102" s="52"/>
    </row>
    <row r="103" spans="1:5" x14ac:dyDescent="0.2">
      <c r="A103" s="56">
        <v>5113</v>
      </c>
      <c r="B103" s="52" t="s">
        <v>331</v>
      </c>
      <c r="C103" s="53">
        <v>0</v>
      </c>
      <c r="D103" s="57" t="e">
        <f t="shared" si="0"/>
        <v>#DIV/0!</v>
      </c>
      <c r="E103" s="52"/>
    </row>
    <row r="104" spans="1:5" x14ac:dyDescent="0.2">
      <c r="A104" s="56">
        <v>5114</v>
      </c>
      <c r="B104" s="52" t="s">
        <v>332</v>
      </c>
      <c r="C104" s="53">
        <v>0</v>
      </c>
      <c r="D104" s="57" t="e">
        <f t="shared" si="0"/>
        <v>#DIV/0!</v>
      </c>
      <c r="E104" s="52"/>
    </row>
    <row r="105" spans="1:5" x14ac:dyDescent="0.2">
      <c r="A105" s="56">
        <v>5115</v>
      </c>
      <c r="B105" s="52" t="s">
        <v>333</v>
      </c>
      <c r="C105" s="53">
        <v>0</v>
      </c>
      <c r="D105" s="57" t="e">
        <f t="shared" si="0"/>
        <v>#DIV/0!</v>
      </c>
      <c r="E105" s="52"/>
    </row>
    <row r="106" spans="1:5" x14ac:dyDescent="0.2">
      <c r="A106" s="56">
        <v>5116</v>
      </c>
      <c r="B106" s="52" t="s">
        <v>334</v>
      </c>
      <c r="C106" s="53">
        <v>0</v>
      </c>
      <c r="D106" s="57" t="e">
        <f t="shared" si="0"/>
        <v>#DIV/0!</v>
      </c>
      <c r="E106" s="52"/>
    </row>
    <row r="107" spans="1:5" x14ac:dyDescent="0.2">
      <c r="A107" s="56">
        <v>5120</v>
      </c>
      <c r="B107" s="52" t="s">
        <v>335</v>
      </c>
      <c r="C107" s="53">
        <v>0</v>
      </c>
      <c r="D107" s="57" t="e">
        <f t="shared" si="0"/>
        <v>#DIV/0!</v>
      </c>
      <c r="E107" s="52"/>
    </row>
    <row r="108" spans="1:5" x14ac:dyDescent="0.2">
      <c r="A108" s="56">
        <v>5121</v>
      </c>
      <c r="B108" s="52" t="s">
        <v>336</v>
      </c>
      <c r="C108" s="53">
        <v>0</v>
      </c>
      <c r="D108" s="57" t="e">
        <f t="shared" si="0"/>
        <v>#DIV/0!</v>
      </c>
      <c r="E108" s="52"/>
    </row>
    <row r="109" spans="1:5" x14ac:dyDescent="0.2">
      <c r="A109" s="56">
        <v>5122</v>
      </c>
      <c r="B109" s="52" t="s">
        <v>337</v>
      </c>
      <c r="C109" s="53">
        <v>0</v>
      </c>
      <c r="D109" s="57" t="e">
        <f t="shared" si="0"/>
        <v>#DIV/0!</v>
      </c>
      <c r="E109" s="52"/>
    </row>
    <row r="110" spans="1:5" x14ac:dyDescent="0.2">
      <c r="A110" s="56">
        <v>5123</v>
      </c>
      <c r="B110" s="52" t="s">
        <v>338</v>
      </c>
      <c r="C110" s="53">
        <v>0</v>
      </c>
      <c r="D110" s="57" t="e">
        <f t="shared" si="0"/>
        <v>#DIV/0!</v>
      </c>
      <c r="E110" s="52"/>
    </row>
    <row r="111" spans="1:5" x14ac:dyDescent="0.2">
      <c r="A111" s="56">
        <v>5124</v>
      </c>
      <c r="B111" s="52" t="s">
        <v>339</v>
      </c>
      <c r="C111" s="53">
        <v>0</v>
      </c>
      <c r="D111" s="57" t="e">
        <f t="shared" si="0"/>
        <v>#DIV/0!</v>
      </c>
      <c r="E111" s="52"/>
    </row>
    <row r="112" spans="1:5" x14ac:dyDescent="0.2">
      <c r="A112" s="56">
        <v>5125</v>
      </c>
      <c r="B112" s="52" t="s">
        <v>340</v>
      </c>
      <c r="C112" s="53">
        <v>0</v>
      </c>
      <c r="D112" s="57" t="e">
        <f t="shared" si="0"/>
        <v>#DIV/0!</v>
      </c>
      <c r="E112" s="52"/>
    </row>
    <row r="113" spans="1:5" x14ac:dyDescent="0.2">
      <c r="A113" s="56">
        <v>5126</v>
      </c>
      <c r="B113" s="52" t="s">
        <v>341</v>
      </c>
      <c r="C113" s="53">
        <v>0</v>
      </c>
      <c r="D113" s="57" t="e">
        <f t="shared" si="0"/>
        <v>#DIV/0!</v>
      </c>
      <c r="E113" s="52"/>
    </row>
    <row r="114" spans="1:5" x14ac:dyDescent="0.2">
      <c r="A114" s="56">
        <v>5127</v>
      </c>
      <c r="B114" s="52" t="s">
        <v>342</v>
      </c>
      <c r="C114" s="53">
        <v>0</v>
      </c>
      <c r="D114" s="57" t="e">
        <f t="shared" si="0"/>
        <v>#DIV/0!</v>
      </c>
      <c r="E114" s="52"/>
    </row>
    <row r="115" spans="1:5" x14ac:dyDescent="0.2">
      <c r="A115" s="56">
        <v>5128</v>
      </c>
      <c r="B115" s="52" t="s">
        <v>343</v>
      </c>
      <c r="C115" s="53">
        <v>0</v>
      </c>
      <c r="D115" s="57" t="e">
        <f t="shared" si="0"/>
        <v>#DIV/0!</v>
      </c>
      <c r="E115" s="52"/>
    </row>
    <row r="116" spans="1:5" x14ac:dyDescent="0.2">
      <c r="A116" s="56">
        <v>5129</v>
      </c>
      <c r="B116" s="52" t="s">
        <v>344</v>
      </c>
      <c r="C116" s="53">
        <v>0</v>
      </c>
      <c r="D116" s="57" t="e">
        <f t="shared" si="0"/>
        <v>#DIV/0!</v>
      </c>
      <c r="E116" s="52"/>
    </row>
    <row r="117" spans="1:5" x14ac:dyDescent="0.2">
      <c r="A117" s="56">
        <v>5130</v>
      </c>
      <c r="B117" s="52" t="s">
        <v>345</v>
      </c>
      <c r="C117" s="53">
        <v>0</v>
      </c>
      <c r="D117" s="57" t="e">
        <f t="shared" si="0"/>
        <v>#DIV/0!</v>
      </c>
      <c r="E117" s="52"/>
    </row>
    <row r="118" spans="1:5" x14ac:dyDescent="0.2">
      <c r="A118" s="56">
        <v>5131</v>
      </c>
      <c r="B118" s="52" t="s">
        <v>346</v>
      </c>
      <c r="C118" s="53">
        <v>0</v>
      </c>
      <c r="D118" s="57" t="e">
        <f t="shared" si="0"/>
        <v>#DIV/0!</v>
      </c>
      <c r="E118" s="52"/>
    </row>
    <row r="119" spans="1:5" x14ac:dyDescent="0.2">
      <c r="A119" s="56">
        <v>5132</v>
      </c>
      <c r="B119" s="52" t="s">
        <v>347</v>
      </c>
      <c r="C119" s="53">
        <v>0</v>
      </c>
      <c r="D119" s="57" t="e">
        <f t="shared" si="0"/>
        <v>#DIV/0!</v>
      </c>
      <c r="E119" s="52"/>
    </row>
    <row r="120" spans="1:5" x14ac:dyDescent="0.2">
      <c r="A120" s="56">
        <v>5133</v>
      </c>
      <c r="B120" s="52" t="s">
        <v>348</v>
      </c>
      <c r="C120" s="53">
        <v>0</v>
      </c>
      <c r="D120" s="57" t="e">
        <f t="shared" si="0"/>
        <v>#DIV/0!</v>
      </c>
      <c r="E120" s="52"/>
    </row>
    <row r="121" spans="1:5" x14ac:dyDescent="0.2">
      <c r="A121" s="56">
        <v>5134</v>
      </c>
      <c r="B121" s="52" t="s">
        <v>349</v>
      </c>
      <c r="C121" s="53">
        <v>0</v>
      </c>
      <c r="D121" s="57" t="e">
        <f t="shared" si="0"/>
        <v>#DIV/0!</v>
      </c>
      <c r="E121" s="52"/>
    </row>
    <row r="122" spans="1:5" x14ac:dyDescent="0.2">
      <c r="A122" s="56">
        <v>5135</v>
      </c>
      <c r="B122" s="52" t="s">
        <v>350</v>
      </c>
      <c r="C122" s="53">
        <v>0</v>
      </c>
      <c r="D122" s="57" t="e">
        <f t="shared" si="0"/>
        <v>#DIV/0!</v>
      </c>
      <c r="E122" s="52"/>
    </row>
    <row r="123" spans="1:5" x14ac:dyDescent="0.2">
      <c r="A123" s="56">
        <v>5136</v>
      </c>
      <c r="B123" s="52" t="s">
        <v>351</v>
      </c>
      <c r="C123" s="53">
        <v>0</v>
      </c>
      <c r="D123" s="57" t="e">
        <f t="shared" si="0"/>
        <v>#DIV/0!</v>
      </c>
      <c r="E123" s="52"/>
    </row>
    <row r="124" spans="1:5" x14ac:dyDescent="0.2">
      <c r="A124" s="56">
        <v>5137</v>
      </c>
      <c r="B124" s="52" t="s">
        <v>352</v>
      </c>
      <c r="C124" s="53">
        <v>0</v>
      </c>
      <c r="D124" s="57" t="e">
        <f t="shared" si="0"/>
        <v>#DIV/0!</v>
      </c>
      <c r="E124" s="52"/>
    </row>
    <row r="125" spans="1:5" x14ac:dyDescent="0.2">
      <c r="A125" s="56">
        <v>5138</v>
      </c>
      <c r="B125" s="52" t="s">
        <v>353</v>
      </c>
      <c r="C125" s="53">
        <v>0</v>
      </c>
      <c r="D125" s="57" t="e">
        <f t="shared" si="0"/>
        <v>#DIV/0!</v>
      </c>
      <c r="E125" s="52"/>
    </row>
    <row r="126" spans="1:5" x14ac:dyDescent="0.2">
      <c r="A126" s="56">
        <v>5139</v>
      </c>
      <c r="B126" s="52" t="s">
        <v>354</v>
      </c>
      <c r="C126" s="53">
        <v>0</v>
      </c>
      <c r="D126" s="57" t="e">
        <f t="shared" si="0"/>
        <v>#DIV/0!</v>
      </c>
      <c r="E126" s="52"/>
    </row>
    <row r="127" spans="1:5" ht="33.75" x14ac:dyDescent="0.2">
      <c r="A127" s="56">
        <v>5200</v>
      </c>
      <c r="B127" s="52" t="s">
        <v>355</v>
      </c>
      <c r="C127" s="212">
        <v>0</v>
      </c>
      <c r="D127" s="57" t="e">
        <f t="shared" si="0"/>
        <v>#DIV/0!</v>
      </c>
      <c r="E127" s="196" t="s">
        <v>2230</v>
      </c>
    </row>
    <row r="128" spans="1:5" x14ac:dyDescent="0.2">
      <c r="A128" s="56">
        <v>5210</v>
      </c>
      <c r="B128" s="52" t="s">
        <v>356</v>
      </c>
      <c r="C128" s="53">
        <v>0</v>
      </c>
      <c r="D128" s="57" t="e">
        <f t="shared" si="0"/>
        <v>#DIV/0!</v>
      </c>
      <c r="E128" s="52"/>
    </row>
    <row r="129" spans="1:5" x14ac:dyDescent="0.2">
      <c r="A129" s="56">
        <v>5211</v>
      </c>
      <c r="B129" s="52" t="s">
        <v>357</v>
      </c>
      <c r="C129" s="53">
        <v>0</v>
      </c>
      <c r="D129" s="57" t="e">
        <f t="shared" si="0"/>
        <v>#DIV/0!</v>
      </c>
      <c r="E129" s="52"/>
    </row>
    <row r="130" spans="1:5" x14ac:dyDescent="0.2">
      <c r="A130" s="56">
        <v>5212</v>
      </c>
      <c r="B130" s="52" t="s">
        <v>358</v>
      </c>
      <c r="C130" s="53">
        <v>0</v>
      </c>
      <c r="D130" s="57" t="e">
        <f t="shared" si="0"/>
        <v>#DIV/0!</v>
      </c>
      <c r="E130" s="52"/>
    </row>
    <row r="131" spans="1:5" x14ac:dyDescent="0.2">
      <c r="A131" s="56">
        <v>5220</v>
      </c>
      <c r="B131" s="52" t="s">
        <v>359</v>
      </c>
      <c r="C131" s="53">
        <v>0</v>
      </c>
      <c r="D131" s="57" t="e">
        <f t="shared" si="0"/>
        <v>#DIV/0!</v>
      </c>
      <c r="E131" s="52"/>
    </row>
    <row r="132" spans="1:5" x14ac:dyDescent="0.2">
      <c r="A132" s="56">
        <v>5221</v>
      </c>
      <c r="B132" s="52" t="s">
        <v>360</v>
      </c>
      <c r="C132" s="53">
        <v>0</v>
      </c>
      <c r="D132" s="57" t="e">
        <f t="shared" si="0"/>
        <v>#DIV/0!</v>
      </c>
      <c r="E132" s="52"/>
    </row>
    <row r="133" spans="1:5" x14ac:dyDescent="0.2">
      <c r="A133" s="56">
        <v>5222</v>
      </c>
      <c r="B133" s="52" t="s">
        <v>361</v>
      </c>
      <c r="C133" s="53">
        <v>0</v>
      </c>
      <c r="D133" s="57" t="e">
        <f t="shared" si="0"/>
        <v>#DIV/0!</v>
      </c>
      <c r="E133" s="52"/>
    </row>
    <row r="134" spans="1:5" x14ac:dyDescent="0.2">
      <c r="A134" s="56">
        <v>5230</v>
      </c>
      <c r="B134" s="52" t="s">
        <v>301</v>
      </c>
      <c r="C134" s="53">
        <v>0</v>
      </c>
      <c r="D134" s="57" t="e">
        <f t="shared" si="0"/>
        <v>#DIV/0!</v>
      </c>
      <c r="E134" s="52"/>
    </row>
    <row r="135" spans="1:5" x14ac:dyDescent="0.2">
      <c r="A135" s="56">
        <v>5231</v>
      </c>
      <c r="B135" s="52" t="s">
        <v>362</v>
      </c>
      <c r="C135" s="53">
        <v>0</v>
      </c>
      <c r="D135" s="57" t="e">
        <f t="shared" si="0"/>
        <v>#DIV/0!</v>
      </c>
      <c r="E135" s="52"/>
    </row>
    <row r="136" spans="1:5" x14ac:dyDescent="0.2">
      <c r="A136" s="56">
        <v>5232</v>
      </c>
      <c r="B136" s="52" t="s">
        <v>363</v>
      </c>
      <c r="C136" s="53">
        <v>0</v>
      </c>
      <c r="D136" s="57" t="e">
        <f t="shared" si="0"/>
        <v>#DIV/0!</v>
      </c>
      <c r="E136" s="52"/>
    </row>
    <row r="137" spans="1:5" x14ac:dyDescent="0.2">
      <c r="A137" s="56">
        <v>5240</v>
      </c>
      <c r="B137" s="52" t="s">
        <v>364</v>
      </c>
      <c r="C137" s="53">
        <v>0</v>
      </c>
      <c r="D137" s="57" t="e">
        <f t="shared" si="0"/>
        <v>#DIV/0!</v>
      </c>
      <c r="E137" s="52"/>
    </row>
    <row r="138" spans="1:5" x14ac:dyDescent="0.2">
      <c r="A138" s="56">
        <v>5241</v>
      </c>
      <c r="B138" s="52" t="s">
        <v>365</v>
      </c>
      <c r="C138" s="53">
        <v>0</v>
      </c>
      <c r="D138" s="57" t="e">
        <f t="shared" si="0"/>
        <v>#DIV/0!</v>
      </c>
      <c r="E138" s="52"/>
    </row>
    <row r="139" spans="1:5" x14ac:dyDescent="0.2">
      <c r="A139" s="56">
        <v>5242</v>
      </c>
      <c r="B139" s="52" t="s">
        <v>366</v>
      </c>
      <c r="C139" s="53">
        <v>0</v>
      </c>
      <c r="D139" s="57" t="e">
        <f t="shared" si="0"/>
        <v>#DIV/0!</v>
      </c>
      <c r="E139" s="52"/>
    </row>
    <row r="140" spans="1:5" x14ac:dyDescent="0.2">
      <c r="A140" s="56">
        <v>5243</v>
      </c>
      <c r="B140" s="52" t="s">
        <v>367</v>
      </c>
      <c r="C140" s="53">
        <v>0</v>
      </c>
      <c r="D140" s="57" t="e">
        <f t="shared" si="0"/>
        <v>#DIV/0!</v>
      </c>
      <c r="E140" s="52"/>
    </row>
    <row r="141" spans="1:5" x14ac:dyDescent="0.2">
      <c r="A141" s="56">
        <v>5244</v>
      </c>
      <c r="B141" s="52" t="s">
        <v>368</v>
      </c>
      <c r="C141" s="53">
        <v>0</v>
      </c>
      <c r="D141" s="57" t="e">
        <f t="shared" si="0"/>
        <v>#DIV/0!</v>
      </c>
      <c r="E141" s="52"/>
    </row>
    <row r="142" spans="1:5" x14ac:dyDescent="0.2">
      <c r="A142" s="56">
        <v>5250</v>
      </c>
      <c r="B142" s="52" t="s">
        <v>302</v>
      </c>
      <c r="C142" s="53">
        <v>0</v>
      </c>
      <c r="D142" s="57" t="e">
        <f t="shared" si="0"/>
        <v>#DIV/0!</v>
      </c>
      <c r="E142" s="52"/>
    </row>
    <row r="143" spans="1:5" x14ac:dyDescent="0.2">
      <c r="A143" s="56">
        <v>5251</v>
      </c>
      <c r="B143" s="52" t="s">
        <v>369</v>
      </c>
      <c r="C143" s="53">
        <v>0</v>
      </c>
      <c r="D143" s="57" t="e">
        <f t="shared" si="0"/>
        <v>#DIV/0!</v>
      </c>
      <c r="E143" s="52"/>
    </row>
    <row r="144" spans="1:5" x14ac:dyDescent="0.2">
      <c r="A144" s="56">
        <v>5252</v>
      </c>
      <c r="B144" s="52" t="s">
        <v>370</v>
      </c>
      <c r="C144" s="53">
        <v>0</v>
      </c>
      <c r="D144" s="57" t="e">
        <f t="shared" si="0"/>
        <v>#DIV/0!</v>
      </c>
      <c r="E144" s="52"/>
    </row>
    <row r="145" spans="1:5" x14ac:dyDescent="0.2">
      <c r="A145" s="56">
        <v>5259</v>
      </c>
      <c r="B145" s="52" t="s">
        <v>371</v>
      </c>
      <c r="C145" s="53">
        <v>0</v>
      </c>
      <c r="D145" s="57" t="e">
        <f t="shared" si="0"/>
        <v>#DIV/0!</v>
      </c>
      <c r="E145" s="52"/>
    </row>
    <row r="146" spans="1:5" x14ac:dyDescent="0.2">
      <c r="A146" s="56">
        <v>5260</v>
      </c>
      <c r="B146" s="52" t="s">
        <v>372</v>
      </c>
      <c r="C146" s="53">
        <v>0</v>
      </c>
      <c r="D146" s="57" t="e">
        <f t="shared" si="0"/>
        <v>#DIV/0!</v>
      </c>
      <c r="E146" s="52"/>
    </row>
    <row r="147" spans="1:5" x14ac:dyDescent="0.2">
      <c r="A147" s="56">
        <v>5261</v>
      </c>
      <c r="B147" s="52" t="s">
        <v>373</v>
      </c>
      <c r="C147" s="53">
        <v>0</v>
      </c>
      <c r="D147" s="57" t="e">
        <f t="shared" si="0"/>
        <v>#DIV/0!</v>
      </c>
      <c r="E147" s="52"/>
    </row>
    <row r="148" spans="1:5" x14ac:dyDescent="0.2">
      <c r="A148" s="56">
        <v>5262</v>
      </c>
      <c r="B148" s="52" t="s">
        <v>374</v>
      </c>
      <c r="C148" s="53">
        <v>0</v>
      </c>
      <c r="D148" s="57" t="e">
        <f t="shared" si="0"/>
        <v>#DIV/0!</v>
      </c>
      <c r="E148" s="52"/>
    </row>
    <row r="149" spans="1:5" x14ac:dyDescent="0.2">
      <c r="A149" s="56">
        <v>5270</v>
      </c>
      <c r="B149" s="52" t="s">
        <v>375</v>
      </c>
      <c r="C149" s="53">
        <v>0</v>
      </c>
      <c r="D149" s="57" t="e">
        <f t="shared" si="0"/>
        <v>#DIV/0!</v>
      </c>
      <c r="E149" s="52"/>
    </row>
    <row r="150" spans="1:5" x14ac:dyDescent="0.2">
      <c r="A150" s="56">
        <v>5271</v>
      </c>
      <c r="B150" s="52" t="s">
        <v>376</v>
      </c>
      <c r="C150" s="53">
        <v>0</v>
      </c>
      <c r="D150" s="57" t="e">
        <f t="shared" si="0"/>
        <v>#DIV/0!</v>
      </c>
      <c r="E150" s="52"/>
    </row>
    <row r="151" spans="1:5" x14ac:dyDescent="0.2">
      <c r="A151" s="56">
        <v>5280</v>
      </c>
      <c r="B151" s="52" t="s">
        <v>377</v>
      </c>
      <c r="C151" s="53">
        <v>0</v>
      </c>
      <c r="D151" s="57" t="e">
        <f t="shared" si="0"/>
        <v>#DIV/0!</v>
      </c>
      <c r="E151" s="52"/>
    </row>
    <row r="152" spans="1:5" x14ac:dyDescent="0.2">
      <c r="A152" s="56">
        <v>5281</v>
      </c>
      <c r="B152" s="52" t="s">
        <v>378</v>
      </c>
      <c r="C152" s="53">
        <v>0</v>
      </c>
      <c r="D152" s="57" t="e">
        <f t="shared" si="0"/>
        <v>#DIV/0!</v>
      </c>
      <c r="E152" s="52"/>
    </row>
    <row r="153" spans="1:5" x14ac:dyDescent="0.2">
      <c r="A153" s="56">
        <v>5282</v>
      </c>
      <c r="B153" s="52" t="s">
        <v>379</v>
      </c>
      <c r="C153" s="53">
        <v>0</v>
      </c>
      <c r="D153" s="57" t="e">
        <f t="shared" si="0"/>
        <v>#DIV/0!</v>
      </c>
      <c r="E153" s="52"/>
    </row>
    <row r="154" spans="1:5" x14ac:dyDescent="0.2">
      <c r="A154" s="56">
        <v>5283</v>
      </c>
      <c r="B154" s="52" t="s">
        <v>380</v>
      </c>
      <c r="C154" s="53">
        <v>0</v>
      </c>
      <c r="D154" s="57" t="e">
        <f t="shared" si="0"/>
        <v>#DIV/0!</v>
      </c>
      <c r="E154" s="52"/>
    </row>
    <row r="155" spans="1:5" x14ac:dyDescent="0.2">
      <c r="A155" s="56">
        <v>5284</v>
      </c>
      <c r="B155" s="52" t="s">
        <v>381</v>
      </c>
      <c r="C155" s="53">
        <v>0</v>
      </c>
      <c r="D155" s="57" t="e">
        <f t="shared" si="0"/>
        <v>#DIV/0!</v>
      </c>
      <c r="E155" s="52"/>
    </row>
    <row r="156" spans="1:5" x14ac:dyDescent="0.2">
      <c r="A156" s="56">
        <v>5285</v>
      </c>
      <c r="B156" s="52" t="s">
        <v>382</v>
      </c>
      <c r="C156" s="53">
        <v>0</v>
      </c>
      <c r="D156" s="57" t="e">
        <f t="shared" si="0"/>
        <v>#DIV/0!</v>
      </c>
      <c r="E156" s="52"/>
    </row>
    <row r="157" spans="1:5" x14ac:dyDescent="0.2">
      <c r="A157" s="56">
        <v>5290</v>
      </c>
      <c r="B157" s="52" t="s">
        <v>383</v>
      </c>
      <c r="C157" s="53">
        <v>0</v>
      </c>
      <c r="D157" s="57" t="e">
        <f t="shared" si="0"/>
        <v>#DIV/0!</v>
      </c>
      <c r="E157" s="52"/>
    </row>
    <row r="158" spans="1:5" x14ac:dyDescent="0.2">
      <c r="A158" s="56">
        <v>5291</v>
      </c>
      <c r="B158" s="52" t="s">
        <v>384</v>
      </c>
      <c r="C158" s="53">
        <v>0</v>
      </c>
      <c r="D158" s="57" t="e">
        <f t="shared" si="0"/>
        <v>#DIV/0!</v>
      </c>
      <c r="E158" s="52"/>
    </row>
    <row r="159" spans="1:5" x14ac:dyDescent="0.2">
      <c r="A159" s="56">
        <v>5292</v>
      </c>
      <c r="B159" s="52" t="s">
        <v>385</v>
      </c>
      <c r="C159" s="53">
        <v>0</v>
      </c>
      <c r="D159" s="57" t="e">
        <f t="shared" si="0"/>
        <v>#DIV/0!</v>
      </c>
      <c r="E159" s="52"/>
    </row>
    <row r="160" spans="1:5" ht="33.75" x14ac:dyDescent="0.2">
      <c r="A160" s="56">
        <v>5300</v>
      </c>
      <c r="B160" s="52" t="s">
        <v>386</v>
      </c>
      <c r="C160" s="212">
        <v>0</v>
      </c>
      <c r="D160" s="57" t="e">
        <f t="shared" si="0"/>
        <v>#DIV/0!</v>
      </c>
      <c r="E160" s="196" t="s">
        <v>2230</v>
      </c>
    </row>
    <row r="161" spans="1:5" x14ac:dyDescent="0.2">
      <c r="A161" s="56">
        <v>5310</v>
      </c>
      <c r="B161" s="52" t="s">
        <v>294</v>
      </c>
      <c r="C161" s="53">
        <v>0</v>
      </c>
      <c r="D161" s="57" t="e">
        <f t="shared" si="0"/>
        <v>#DIV/0!</v>
      </c>
      <c r="E161" s="52"/>
    </row>
    <row r="162" spans="1:5" x14ac:dyDescent="0.2">
      <c r="A162" s="56">
        <v>5311</v>
      </c>
      <c r="B162" s="52" t="s">
        <v>387</v>
      </c>
      <c r="C162" s="53">
        <v>0</v>
      </c>
      <c r="D162" s="57" t="e">
        <f t="shared" si="0"/>
        <v>#DIV/0!</v>
      </c>
      <c r="E162" s="52"/>
    </row>
    <row r="163" spans="1:5" x14ac:dyDescent="0.2">
      <c r="A163" s="56">
        <v>5312</v>
      </c>
      <c r="B163" s="52" t="s">
        <v>388</v>
      </c>
      <c r="C163" s="53">
        <v>0</v>
      </c>
      <c r="D163" s="57" t="e">
        <f t="shared" si="0"/>
        <v>#DIV/0!</v>
      </c>
      <c r="E163" s="52"/>
    </row>
    <row r="164" spans="1:5" x14ac:dyDescent="0.2">
      <c r="A164" s="56">
        <v>5320</v>
      </c>
      <c r="B164" s="52" t="s">
        <v>295</v>
      </c>
      <c r="C164" s="53">
        <v>0</v>
      </c>
      <c r="D164" s="57" t="e">
        <f t="shared" ref="D164:D220" si="1">C164/$C$99</f>
        <v>#DIV/0!</v>
      </c>
      <c r="E164" s="52"/>
    </row>
    <row r="165" spans="1:5" x14ac:dyDescent="0.2">
      <c r="A165" s="56">
        <v>5321</v>
      </c>
      <c r="B165" s="52" t="s">
        <v>389</v>
      </c>
      <c r="C165" s="53">
        <v>0</v>
      </c>
      <c r="D165" s="57" t="e">
        <f t="shared" si="1"/>
        <v>#DIV/0!</v>
      </c>
      <c r="E165" s="52"/>
    </row>
    <row r="166" spans="1:5" x14ac:dyDescent="0.2">
      <c r="A166" s="56">
        <v>5322</v>
      </c>
      <c r="B166" s="52" t="s">
        <v>390</v>
      </c>
      <c r="C166" s="53">
        <v>0</v>
      </c>
      <c r="D166" s="57" t="e">
        <f t="shared" si="1"/>
        <v>#DIV/0!</v>
      </c>
      <c r="E166" s="52"/>
    </row>
    <row r="167" spans="1:5" x14ac:dyDescent="0.2">
      <c r="A167" s="56">
        <v>5330</v>
      </c>
      <c r="B167" s="52" t="s">
        <v>296</v>
      </c>
      <c r="C167" s="53">
        <v>0</v>
      </c>
      <c r="D167" s="57" t="e">
        <f t="shared" si="1"/>
        <v>#DIV/0!</v>
      </c>
      <c r="E167" s="52"/>
    </row>
    <row r="168" spans="1:5" x14ac:dyDescent="0.2">
      <c r="A168" s="56">
        <v>5331</v>
      </c>
      <c r="B168" s="52" t="s">
        <v>391</v>
      </c>
      <c r="C168" s="53">
        <v>0</v>
      </c>
      <c r="D168" s="57" t="e">
        <f t="shared" si="1"/>
        <v>#DIV/0!</v>
      </c>
      <c r="E168" s="52"/>
    </row>
    <row r="169" spans="1:5" x14ac:dyDescent="0.2">
      <c r="A169" s="56">
        <v>5332</v>
      </c>
      <c r="B169" s="52" t="s">
        <v>392</v>
      </c>
      <c r="C169" s="53">
        <v>0</v>
      </c>
      <c r="D169" s="57" t="e">
        <f t="shared" si="1"/>
        <v>#DIV/0!</v>
      </c>
      <c r="E169" s="52"/>
    </row>
    <row r="170" spans="1:5" ht="33.75" x14ac:dyDescent="0.2">
      <c r="A170" s="56">
        <v>5400</v>
      </c>
      <c r="B170" s="52" t="s">
        <v>393</v>
      </c>
      <c r="C170" s="212">
        <v>0</v>
      </c>
      <c r="D170" s="57" t="e">
        <f t="shared" si="1"/>
        <v>#DIV/0!</v>
      </c>
      <c r="E170" s="196" t="s">
        <v>2230</v>
      </c>
    </row>
    <row r="171" spans="1:5" x14ac:dyDescent="0.2">
      <c r="A171" s="56">
        <v>5410</v>
      </c>
      <c r="B171" s="52" t="s">
        <v>394</v>
      </c>
      <c r="C171" s="53">
        <v>0</v>
      </c>
      <c r="D171" s="57" t="e">
        <f t="shared" si="1"/>
        <v>#DIV/0!</v>
      </c>
      <c r="E171" s="52"/>
    </row>
    <row r="172" spans="1:5" x14ac:dyDescent="0.2">
      <c r="A172" s="56">
        <v>5411</v>
      </c>
      <c r="B172" s="52" t="s">
        <v>395</v>
      </c>
      <c r="C172" s="53">
        <v>0</v>
      </c>
      <c r="D172" s="57" t="e">
        <f t="shared" si="1"/>
        <v>#DIV/0!</v>
      </c>
      <c r="E172" s="52"/>
    </row>
    <row r="173" spans="1:5" x14ac:dyDescent="0.2">
      <c r="A173" s="56">
        <v>5412</v>
      </c>
      <c r="B173" s="52" t="s">
        <v>396</v>
      </c>
      <c r="C173" s="53">
        <v>0</v>
      </c>
      <c r="D173" s="57" t="e">
        <f t="shared" si="1"/>
        <v>#DIV/0!</v>
      </c>
      <c r="E173" s="52"/>
    </row>
    <row r="174" spans="1:5" x14ac:dyDescent="0.2">
      <c r="A174" s="56">
        <v>5420</v>
      </c>
      <c r="B174" s="52" t="s">
        <v>397</v>
      </c>
      <c r="C174" s="53">
        <v>0</v>
      </c>
      <c r="D174" s="57" t="e">
        <f t="shared" si="1"/>
        <v>#DIV/0!</v>
      </c>
      <c r="E174" s="52"/>
    </row>
    <row r="175" spans="1:5" x14ac:dyDescent="0.2">
      <c r="A175" s="56">
        <v>5421</v>
      </c>
      <c r="B175" s="52" t="s">
        <v>398</v>
      </c>
      <c r="C175" s="53">
        <v>0</v>
      </c>
      <c r="D175" s="57" t="e">
        <f t="shared" si="1"/>
        <v>#DIV/0!</v>
      </c>
      <c r="E175" s="52"/>
    </row>
    <row r="176" spans="1:5" x14ac:dyDescent="0.2">
      <c r="A176" s="56">
        <v>5422</v>
      </c>
      <c r="B176" s="52" t="s">
        <v>399</v>
      </c>
      <c r="C176" s="53">
        <v>0</v>
      </c>
      <c r="D176" s="57" t="e">
        <f t="shared" si="1"/>
        <v>#DIV/0!</v>
      </c>
      <c r="E176" s="52"/>
    </row>
    <row r="177" spans="1:5" x14ac:dyDescent="0.2">
      <c r="A177" s="56">
        <v>5430</v>
      </c>
      <c r="B177" s="52" t="s">
        <v>400</v>
      </c>
      <c r="C177" s="53">
        <v>0</v>
      </c>
      <c r="D177" s="57" t="e">
        <f t="shared" si="1"/>
        <v>#DIV/0!</v>
      </c>
      <c r="E177" s="52"/>
    </row>
    <row r="178" spans="1:5" x14ac:dyDescent="0.2">
      <c r="A178" s="56">
        <v>5431</v>
      </c>
      <c r="B178" s="52" t="s">
        <v>401</v>
      </c>
      <c r="C178" s="53">
        <v>0</v>
      </c>
      <c r="D178" s="57" t="e">
        <f t="shared" si="1"/>
        <v>#DIV/0!</v>
      </c>
      <c r="E178" s="52"/>
    </row>
    <row r="179" spans="1:5" x14ac:dyDescent="0.2">
      <c r="A179" s="56">
        <v>5432</v>
      </c>
      <c r="B179" s="52" t="s">
        <v>402</v>
      </c>
      <c r="C179" s="53">
        <v>0</v>
      </c>
      <c r="D179" s="57" t="e">
        <f t="shared" si="1"/>
        <v>#DIV/0!</v>
      </c>
      <c r="E179" s="52"/>
    </row>
    <row r="180" spans="1:5" x14ac:dyDescent="0.2">
      <c r="A180" s="56">
        <v>5440</v>
      </c>
      <c r="B180" s="52" t="s">
        <v>403</v>
      </c>
      <c r="C180" s="53">
        <v>0</v>
      </c>
      <c r="D180" s="57" t="e">
        <f t="shared" si="1"/>
        <v>#DIV/0!</v>
      </c>
      <c r="E180" s="52"/>
    </row>
    <row r="181" spans="1:5" x14ac:dyDescent="0.2">
      <c r="A181" s="56">
        <v>5441</v>
      </c>
      <c r="B181" s="52" t="s">
        <v>403</v>
      </c>
      <c r="C181" s="53">
        <v>0</v>
      </c>
      <c r="D181" s="57" t="e">
        <f t="shared" si="1"/>
        <v>#DIV/0!</v>
      </c>
      <c r="E181" s="52"/>
    </row>
    <row r="182" spans="1:5" x14ac:dyDescent="0.2">
      <c r="A182" s="56">
        <v>5450</v>
      </c>
      <c r="B182" s="52" t="s">
        <v>404</v>
      </c>
      <c r="C182" s="53">
        <v>0</v>
      </c>
      <c r="D182" s="57" t="e">
        <f t="shared" si="1"/>
        <v>#DIV/0!</v>
      </c>
      <c r="E182" s="52"/>
    </row>
    <row r="183" spans="1:5" x14ac:dyDescent="0.2">
      <c r="A183" s="56">
        <v>5451</v>
      </c>
      <c r="B183" s="52" t="s">
        <v>405</v>
      </c>
      <c r="C183" s="53">
        <v>0</v>
      </c>
      <c r="D183" s="57" t="e">
        <f t="shared" si="1"/>
        <v>#DIV/0!</v>
      </c>
      <c r="E183" s="52"/>
    </row>
    <row r="184" spans="1:5" x14ac:dyDescent="0.2">
      <c r="A184" s="56">
        <v>5452</v>
      </c>
      <c r="B184" s="52" t="s">
        <v>406</v>
      </c>
      <c r="C184" s="53">
        <v>0</v>
      </c>
      <c r="D184" s="57" t="e">
        <f t="shared" si="1"/>
        <v>#DIV/0!</v>
      </c>
      <c r="E184" s="52"/>
    </row>
    <row r="185" spans="1:5" ht="33.75" x14ac:dyDescent="0.2">
      <c r="A185" s="56">
        <v>5500</v>
      </c>
      <c r="B185" s="52" t="s">
        <v>407</v>
      </c>
      <c r="C185" s="212">
        <v>0</v>
      </c>
      <c r="D185" s="57" t="e">
        <f t="shared" si="1"/>
        <v>#DIV/0!</v>
      </c>
      <c r="E185" s="196" t="s">
        <v>2230</v>
      </c>
    </row>
    <row r="186" spans="1:5" x14ac:dyDescent="0.2">
      <c r="A186" s="56">
        <v>5510</v>
      </c>
      <c r="B186" s="52" t="s">
        <v>408</v>
      </c>
      <c r="C186" s="53">
        <v>0</v>
      </c>
      <c r="D186" s="57" t="e">
        <f t="shared" si="1"/>
        <v>#DIV/0!</v>
      </c>
      <c r="E186" s="52"/>
    </row>
    <row r="187" spans="1:5" x14ac:dyDescent="0.2">
      <c r="A187" s="56">
        <v>5511</v>
      </c>
      <c r="B187" s="52" t="s">
        <v>409</v>
      </c>
      <c r="C187" s="53">
        <v>0</v>
      </c>
      <c r="D187" s="57" t="e">
        <f t="shared" si="1"/>
        <v>#DIV/0!</v>
      </c>
      <c r="E187" s="52"/>
    </row>
    <row r="188" spans="1:5" x14ac:dyDescent="0.2">
      <c r="A188" s="56">
        <v>5512</v>
      </c>
      <c r="B188" s="52" t="s">
        <v>410</v>
      </c>
      <c r="C188" s="53">
        <v>0</v>
      </c>
      <c r="D188" s="57" t="e">
        <f t="shared" si="1"/>
        <v>#DIV/0!</v>
      </c>
      <c r="E188" s="52"/>
    </row>
    <row r="189" spans="1:5" x14ac:dyDescent="0.2">
      <c r="A189" s="56">
        <v>5513</v>
      </c>
      <c r="B189" s="52" t="s">
        <v>411</v>
      </c>
      <c r="C189" s="53">
        <v>0</v>
      </c>
      <c r="D189" s="57" t="e">
        <f t="shared" si="1"/>
        <v>#DIV/0!</v>
      </c>
      <c r="E189" s="52"/>
    </row>
    <row r="190" spans="1:5" x14ac:dyDescent="0.2">
      <c r="A190" s="56">
        <v>5514</v>
      </c>
      <c r="B190" s="52" t="s">
        <v>412</v>
      </c>
      <c r="C190" s="53">
        <v>0</v>
      </c>
      <c r="D190" s="57" t="e">
        <f t="shared" si="1"/>
        <v>#DIV/0!</v>
      </c>
      <c r="E190" s="52"/>
    </row>
    <row r="191" spans="1:5" x14ac:dyDescent="0.2">
      <c r="A191" s="56">
        <v>5515</v>
      </c>
      <c r="B191" s="52" t="s">
        <v>413</v>
      </c>
      <c r="C191" s="53">
        <v>0</v>
      </c>
      <c r="D191" s="57" t="e">
        <f t="shared" si="1"/>
        <v>#DIV/0!</v>
      </c>
      <c r="E191" s="52"/>
    </row>
    <row r="192" spans="1:5" x14ac:dyDescent="0.2">
      <c r="A192" s="56">
        <v>5516</v>
      </c>
      <c r="B192" s="52" t="s">
        <v>414</v>
      </c>
      <c r="C192" s="53">
        <v>0</v>
      </c>
      <c r="D192" s="57" t="e">
        <f t="shared" si="1"/>
        <v>#DIV/0!</v>
      </c>
      <c r="E192" s="52"/>
    </row>
    <row r="193" spans="1:5" x14ac:dyDescent="0.2">
      <c r="A193" s="56">
        <v>5517</v>
      </c>
      <c r="B193" s="52" t="s">
        <v>415</v>
      </c>
      <c r="C193" s="53">
        <v>0</v>
      </c>
      <c r="D193" s="57" t="e">
        <f t="shared" si="1"/>
        <v>#DIV/0!</v>
      </c>
      <c r="E193" s="52"/>
    </row>
    <row r="194" spans="1:5" x14ac:dyDescent="0.2">
      <c r="A194" s="56">
        <v>5518</v>
      </c>
      <c r="B194" s="52" t="s">
        <v>416</v>
      </c>
      <c r="C194" s="53">
        <v>0</v>
      </c>
      <c r="D194" s="57" t="e">
        <f t="shared" si="1"/>
        <v>#DIV/0!</v>
      </c>
      <c r="E194" s="52"/>
    </row>
    <row r="195" spans="1:5" x14ac:dyDescent="0.2">
      <c r="A195" s="56">
        <v>5520</v>
      </c>
      <c r="B195" s="52" t="s">
        <v>417</v>
      </c>
      <c r="C195" s="53">
        <v>0</v>
      </c>
      <c r="D195" s="57" t="e">
        <f t="shared" si="1"/>
        <v>#DIV/0!</v>
      </c>
      <c r="E195" s="52"/>
    </row>
    <row r="196" spans="1:5" x14ac:dyDescent="0.2">
      <c r="A196" s="56">
        <v>5521</v>
      </c>
      <c r="B196" s="52" t="s">
        <v>418</v>
      </c>
      <c r="C196" s="53">
        <v>0</v>
      </c>
      <c r="D196" s="57" t="e">
        <f t="shared" si="1"/>
        <v>#DIV/0!</v>
      </c>
      <c r="E196" s="52"/>
    </row>
    <row r="197" spans="1:5" x14ac:dyDescent="0.2">
      <c r="A197" s="56">
        <v>5522</v>
      </c>
      <c r="B197" s="52" t="s">
        <v>419</v>
      </c>
      <c r="C197" s="53">
        <v>0</v>
      </c>
      <c r="D197" s="57" t="e">
        <f t="shared" si="1"/>
        <v>#DIV/0!</v>
      </c>
      <c r="E197" s="52"/>
    </row>
    <row r="198" spans="1:5" x14ac:dyDescent="0.2">
      <c r="A198" s="56">
        <v>5530</v>
      </c>
      <c r="B198" s="52" t="s">
        <v>420</v>
      </c>
      <c r="C198" s="53">
        <v>0</v>
      </c>
      <c r="D198" s="57" t="e">
        <f t="shared" si="1"/>
        <v>#DIV/0!</v>
      </c>
      <c r="E198" s="52"/>
    </row>
    <row r="199" spans="1:5" x14ac:dyDescent="0.2">
      <c r="A199" s="56">
        <v>5531</v>
      </c>
      <c r="B199" s="52" t="s">
        <v>421</v>
      </c>
      <c r="C199" s="53">
        <v>0</v>
      </c>
      <c r="D199" s="57" t="e">
        <f t="shared" si="1"/>
        <v>#DIV/0!</v>
      </c>
      <c r="E199" s="52"/>
    </row>
    <row r="200" spans="1:5" x14ac:dyDescent="0.2">
      <c r="A200" s="56">
        <v>5532</v>
      </c>
      <c r="B200" s="52" t="s">
        <v>422</v>
      </c>
      <c r="C200" s="53">
        <v>0</v>
      </c>
      <c r="D200" s="57" t="e">
        <f t="shared" si="1"/>
        <v>#DIV/0!</v>
      </c>
      <c r="E200" s="52"/>
    </row>
    <row r="201" spans="1:5" x14ac:dyDescent="0.2">
      <c r="A201" s="56">
        <v>5533</v>
      </c>
      <c r="B201" s="52" t="s">
        <v>423</v>
      </c>
      <c r="C201" s="53">
        <v>0</v>
      </c>
      <c r="D201" s="57" t="e">
        <f t="shared" si="1"/>
        <v>#DIV/0!</v>
      </c>
      <c r="E201" s="52"/>
    </row>
    <row r="202" spans="1:5" x14ac:dyDescent="0.2">
      <c r="A202" s="56">
        <v>5534</v>
      </c>
      <c r="B202" s="52" t="s">
        <v>424</v>
      </c>
      <c r="C202" s="53">
        <v>0</v>
      </c>
      <c r="D202" s="57" t="e">
        <f t="shared" si="1"/>
        <v>#DIV/0!</v>
      </c>
      <c r="E202" s="52"/>
    </row>
    <row r="203" spans="1:5" x14ac:dyDescent="0.2">
      <c r="A203" s="56">
        <v>5535</v>
      </c>
      <c r="B203" s="52" t="s">
        <v>425</v>
      </c>
      <c r="C203" s="53">
        <v>0</v>
      </c>
      <c r="D203" s="57" t="e">
        <f t="shared" si="1"/>
        <v>#DIV/0!</v>
      </c>
      <c r="E203" s="52"/>
    </row>
    <row r="204" spans="1:5" x14ac:dyDescent="0.2">
      <c r="A204" s="56">
        <v>5540</v>
      </c>
      <c r="B204" s="52" t="s">
        <v>426</v>
      </c>
      <c r="C204" s="53">
        <v>0</v>
      </c>
      <c r="D204" s="57" t="e">
        <f t="shared" si="1"/>
        <v>#DIV/0!</v>
      </c>
      <c r="E204" s="52"/>
    </row>
    <row r="205" spans="1:5" x14ac:dyDescent="0.2">
      <c r="A205" s="56">
        <v>5541</v>
      </c>
      <c r="B205" s="52" t="s">
        <v>426</v>
      </c>
      <c r="C205" s="53">
        <v>0</v>
      </c>
      <c r="D205" s="57" t="e">
        <f t="shared" si="1"/>
        <v>#DIV/0!</v>
      </c>
      <c r="E205" s="52"/>
    </row>
    <row r="206" spans="1:5" x14ac:dyDescent="0.2">
      <c r="A206" s="56">
        <v>5550</v>
      </c>
      <c r="B206" s="52" t="s">
        <v>427</v>
      </c>
      <c r="C206" s="53">
        <v>0</v>
      </c>
      <c r="D206" s="57" t="e">
        <f t="shared" si="1"/>
        <v>#DIV/0!</v>
      </c>
      <c r="E206" s="52"/>
    </row>
    <row r="207" spans="1:5" x14ac:dyDescent="0.2">
      <c r="A207" s="56">
        <v>5551</v>
      </c>
      <c r="B207" s="52" t="s">
        <v>427</v>
      </c>
      <c r="C207" s="53">
        <v>0</v>
      </c>
      <c r="D207" s="57" t="e">
        <f t="shared" si="1"/>
        <v>#DIV/0!</v>
      </c>
      <c r="E207" s="52"/>
    </row>
    <row r="208" spans="1:5" x14ac:dyDescent="0.2">
      <c r="A208" s="56">
        <v>5590</v>
      </c>
      <c r="B208" s="52" t="s">
        <v>428</v>
      </c>
      <c r="C208" s="53">
        <v>0</v>
      </c>
      <c r="D208" s="57" t="e">
        <f t="shared" si="1"/>
        <v>#DIV/0!</v>
      </c>
      <c r="E208" s="52"/>
    </row>
    <row r="209" spans="1:5" x14ac:dyDescent="0.2">
      <c r="A209" s="56">
        <v>5591</v>
      </c>
      <c r="B209" s="52" t="s">
        <v>429</v>
      </c>
      <c r="C209" s="53">
        <v>0</v>
      </c>
      <c r="D209" s="57" t="e">
        <f t="shared" si="1"/>
        <v>#DIV/0!</v>
      </c>
      <c r="E209" s="52"/>
    </row>
    <row r="210" spans="1:5" x14ac:dyDescent="0.2">
      <c r="A210" s="56">
        <v>5592</v>
      </c>
      <c r="B210" s="52" t="s">
        <v>430</v>
      </c>
      <c r="C210" s="53">
        <v>0</v>
      </c>
      <c r="D210" s="57" t="e">
        <f t="shared" si="1"/>
        <v>#DIV/0!</v>
      </c>
      <c r="E210" s="52"/>
    </row>
    <row r="211" spans="1:5" x14ac:dyDescent="0.2">
      <c r="A211" s="56">
        <v>5593</v>
      </c>
      <c r="B211" s="52" t="s">
        <v>431</v>
      </c>
      <c r="C211" s="53">
        <v>0</v>
      </c>
      <c r="D211" s="57" t="e">
        <f t="shared" si="1"/>
        <v>#DIV/0!</v>
      </c>
      <c r="E211" s="52"/>
    </row>
    <row r="212" spans="1:5" x14ac:dyDescent="0.2">
      <c r="A212" s="56">
        <v>5594</v>
      </c>
      <c r="B212" s="52" t="s">
        <v>432</v>
      </c>
      <c r="C212" s="53">
        <v>0</v>
      </c>
      <c r="D212" s="57" t="e">
        <f t="shared" si="1"/>
        <v>#DIV/0!</v>
      </c>
      <c r="E212" s="52"/>
    </row>
    <row r="213" spans="1:5" x14ac:dyDescent="0.2">
      <c r="A213" s="56">
        <v>5595</v>
      </c>
      <c r="B213" s="52" t="s">
        <v>433</v>
      </c>
      <c r="C213" s="53">
        <v>0</v>
      </c>
      <c r="D213" s="57" t="e">
        <f t="shared" si="1"/>
        <v>#DIV/0!</v>
      </c>
      <c r="E213" s="52"/>
    </row>
    <row r="214" spans="1:5" x14ac:dyDescent="0.2">
      <c r="A214" s="56">
        <v>5596</v>
      </c>
      <c r="B214" s="52" t="s">
        <v>321</v>
      </c>
      <c r="C214" s="53">
        <v>0</v>
      </c>
      <c r="D214" s="57" t="e">
        <f t="shared" si="1"/>
        <v>#DIV/0!</v>
      </c>
      <c r="E214" s="52"/>
    </row>
    <row r="215" spans="1:5" x14ac:dyDescent="0.2">
      <c r="A215" s="56">
        <v>5597</v>
      </c>
      <c r="B215" s="52" t="s">
        <v>434</v>
      </c>
      <c r="C215" s="53">
        <v>0</v>
      </c>
      <c r="D215" s="57" t="e">
        <f t="shared" si="1"/>
        <v>#DIV/0!</v>
      </c>
      <c r="E215" s="52"/>
    </row>
    <row r="216" spans="1:5" x14ac:dyDescent="0.2">
      <c r="A216" s="56">
        <v>5598</v>
      </c>
      <c r="B216" s="52" t="s">
        <v>435</v>
      </c>
      <c r="C216" s="53">
        <v>0</v>
      </c>
      <c r="D216" s="57" t="e">
        <f t="shared" si="1"/>
        <v>#DIV/0!</v>
      </c>
      <c r="E216" s="52"/>
    </row>
    <row r="217" spans="1:5" x14ac:dyDescent="0.2">
      <c r="A217" s="56">
        <v>5599</v>
      </c>
      <c r="B217" s="52" t="s">
        <v>436</v>
      </c>
      <c r="C217" s="53">
        <v>0</v>
      </c>
      <c r="D217" s="57" t="e">
        <f t="shared" si="1"/>
        <v>#DIV/0!</v>
      </c>
      <c r="E217" s="52"/>
    </row>
    <row r="218" spans="1:5" ht="33.75" x14ac:dyDescent="0.2">
      <c r="A218" s="56">
        <v>5600</v>
      </c>
      <c r="B218" s="52" t="s">
        <v>437</v>
      </c>
      <c r="C218" s="212">
        <v>0</v>
      </c>
      <c r="D218" s="57" t="e">
        <f t="shared" si="1"/>
        <v>#DIV/0!</v>
      </c>
      <c r="E218" s="196" t="s">
        <v>2230</v>
      </c>
    </row>
    <row r="219" spans="1:5" x14ac:dyDescent="0.2">
      <c r="A219" s="56">
        <v>5610</v>
      </c>
      <c r="B219" s="52" t="s">
        <v>438</v>
      </c>
      <c r="C219" s="53">
        <v>0</v>
      </c>
      <c r="D219" s="57" t="e">
        <f t="shared" si="1"/>
        <v>#DIV/0!</v>
      </c>
      <c r="E219" s="52"/>
    </row>
    <row r="220" spans="1:5" x14ac:dyDescent="0.2">
      <c r="A220" s="56">
        <v>5611</v>
      </c>
      <c r="B220" s="52" t="s">
        <v>439</v>
      </c>
      <c r="C220" s="53">
        <v>0</v>
      </c>
      <c r="D220" s="57" t="e">
        <f t="shared" si="1"/>
        <v>#DIV/0!</v>
      </c>
      <c r="E220" s="52"/>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65"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373" customWidth="1"/>
    <col min="2" max="2" width="48.140625" style="373" customWidth="1"/>
    <col min="3" max="3" width="22.85546875" style="373" customWidth="1"/>
    <col min="4" max="5" width="16.7109375" style="373" customWidth="1"/>
    <col min="6" max="16384" width="9.140625" style="373"/>
  </cols>
  <sheetData>
    <row r="1" spans="1:5" ht="18.95" customHeight="1" x14ac:dyDescent="0.2">
      <c r="A1" s="830" t="s">
        <v>2319</v>
      </c>
      <c r="B1" s="830"/>
      <c r="C1" s="830"/>
      <c r="D1" s="58" t="s">
        <v>98</v>
      </c>
      <c r="E1" s="59">
        <f>'[5]ESF-SR'!H1</f>
        <v>2020</v>
      </c>
    </row>
    <row r="2" spans="1:5" ht="18.95" customHeight="1" x14ac:dyDescent="0.2">
      <c r="A2" s="830" t="s">
        <v>442</v>
      </c>
      <c r="B2" s="830"/>
      <c r="C2" s="830"/>
      <c r="D2" s="58" t="s">
        <v>100</v>
      </c>
      <c r="E2" s="59" t="str">
        <f>'[5]ESF-SR'!H2</f>
        <v>Trimestral</v>
      </c>
    </row>
    <row r="3" spans="1:5" ht="18.95" customHeight="1" x14ac:dyDescent="0.2">
      <c r="A3" s="830" t="str">
        <f>'[5]ESF-SR'!A3</f>
        <v>Correspondiente del 1 Enero al 31 Diciembre 2020</v>
      </c>
      <c r="B3" s="830"/>
      <c r="C3" s="830"/>
      <c r="D3" s="58" t="s">
        <v>102</v>
      </c>
      <c r="E3" s="59">
        <f>'[5]ESF-SR'!H3</f>
        <v>4</v>
      </c>
    </row>
    <row r="4" spans="1:5" x14ac:dyDescent="0.2">
      <c r="A4" s="61" t="s">
        <v>103</v>
      </c>
      <c r="B4" s="62"/>
      <c r="C4" s="62"/>
      <c r="D4" s="62"/>
      <c r="E4" s="62"/>
    </row>
    <row r="6" spans="1:5" x14ac:dyDescent="0.2">
      <c r="A6" s="62" t="s">
        <v>443</v>
      </c>
      <c r="B6" s="62"/>
      <c r="C6" s="62"/>
      <c r="D6" s="62"/>
      <c r="E6" s="62"/>
    </row>
    <row r="7" spans="1:5" x14ac:dyDescent="0.2">
      <c r="A7" s="63" t="s">
        <v>105</v>
      </c>
      <c r="B7" s="63" t="s">
        <v>106</v>
      </c>
      <c r="C7" s="63" t="s">
        <v>107</v>
      </c>
      <c r="D7" s="63" t="s">
        <v>108</v>
      </c>
      <c r="E7" s="63" t="s">
        <v>219</v>
      </c>
    </row>
    <row r="8" spans="1:5" ht="45" x14ac:dyDescent="0.2">
      <c r="A8" s="64">
        <v>3110</v>
      </c>
      <c r="B8" s="373" t="s">
        <v>295</v>
      </c>
      <c r="C8" s="65">
        <v>0</v>
      </c>
      <c r="D8" s="196" t="s">
        <v>2230</v>
      </c>
    </row>
    <row r="9" spans="1:5" x14ac:dyDescent="0.2">
      <c r="A9" s="64">
        <v>3120</v>
      </c>
      <c r="B9" s="373" t="s">
        <v>444</v>
      </c>
      <c r="C9" s="65">
        <v>0</v>
      </c>
    </row>
    <row r="10" spans="1:5" x14ac:dyDescent="0.2">
      <c r="A10" s="64">
        <v>3130</v>
      </c>
      <c r="B10" s="373" t="s">
        <v>445</v>
      </c>
      <c r="C10" s="65">
        <v>0</v>
      </c>
    </row>
    <row r="12" spans="1:5" x14ac:dyDescent="0.2">
      <c r="A12" s="62" t="s">
        <v>446</v>
      </c>
      <c r="B12" s="62"/>
      <c r="C12" s="62"/>
      <c r="D12" s="62"/>
      <c r="E12" s="62"/>
    </row>
    <row r="13" spans="1:5" x14ac:dyDescent="0.2">
      <c r="A13" s="63" t="s">
        <v>105</v>
      </c>
      <c r="B13" s="63" t="s">
        <v>106</v>
      </c>
      <c r="C13" s="63" t="s">
        <v>107</v>
      </c>
      <c r="D13" s="63" t="s">
        <v>447</v>
      </c>
      <c r="E13" s="63"/>
    </row>
    <row r="14" spans="1:5" ht="45" x14ac:dyDescent="0.2">
      <c r="A14" s="425">
        <v>3210</v>
      </c>
      <c r="B14" s="374" t="s">
        <v>448</v>
      </c>
      <c r="C14" s="426">
        <v>0</v>
      </c>
      <c r="D14" s="424" t="s">
        <v>2230</v>
      </c>
    </row>
    <row r="15" spans="1:5" ht="45" x14ac:dyDescent="0.2">
      <c r="A15" s="425">
        <v>3220</v>
      </c>
      <c r="B15" s="374" t="s">
        <v>449</v>
      </c>
      <c r="C15" s="427">
        <v>0</v>
      </c>
      <c r="D15" s="424" t="s">
        <v>2230</v>
      </c>
    </row>
    <row r="16" spans="1:5" x14ac:dyDescent="0.2">
      <c r="A16" s="64">
        <v>3230</v>
      </c>
      <c r="B16" s="373" t="s">
        <v>450</v>
      </c>
      <c r="C16" s="65">
        <v>0</v>
      </c>
    </row>
    <row r="17" spans="1:3" x14ac:dyDescent="0.2">
      <c r="A17" s="64">
        <v>3231</v>
      </c>
      <c r="B17" s="373" t="s">
        <v>451</v>
      </c>
      <c r="C17" s="65">
        <v>0</v>
      </c>
    </row>
    <row r="18" spans="1:3" x14ac:dyDescent="0.2">
      <c r="A18" s="64">
        <v>3232</v>
      </c>
      <c r="B18" s="373" t="s">
        <v>452</v>
      </c>
      <c r="C18" s="65">
        <v>0</v>
      </c>
    </row>
    <row r="19" spans="1:3" x14ac:dyDescent="0.2">
      <c r="A19" s="64">
        <v>3233</v>
      </c>
      <c r="B19" s="373" t="s">
        <v>453</v>
      </c>
      <c r="C19" s="65">
        <v>0</v>
      </c>
    </row>
    <row r="20" spans="1:3" x14ac:dyDescent="0.2">
      <c r="A20" s="64">
        <v>3239</v>
      </c>
      <c r="B20" s="373" t="s">
        <v>454</v>
      </c>
      <c r="C20" s="65">
        <v>0</v>
      </c>
    </row>
    <row r="21" spans="1:3" x14ac:dyDescent="0.2">
      <c r="A21" s="64">
        <v>3240</v>
      </c>
      <c r="B21" s="373" t="s">
        <v>455</v>
      </c>
      <c r="C21" s="65">
        <v>0</v>
      </c>
    </row>
    <row r="22" spans="1:3" x14ac:dyDescent="0.2">
      <c r="A22" s="64">
        <v>3241</v>
      </c>
      <c r="B22" s="373" t="s">
        <v>456</v>
      </c>
      <c r="C22" s="65">
        <v>0</v>
      </c>
    </row>
    <row r="23" spans="1:3" x14ac:dyDescent="0.2">
      <c r="A23" s="64">
        <v>3242</v>
      </c>
      <c r="B23" s="373" t="s">
        <v>457</v>
      </c>
      <c r="C23" s="65">
        <v>0</v>
      </c>
    </row>
    <row r="24" spans="1:3" x14ac:dyDescent="0.2">
      <c r="A24" s="64">
        <v>3243</v>
      </c>
      <c r="B24" s="373" t="s">
        <v>458</v>
      </c>
      <c r="C24" s="65">
        <v>0</v>
      </c>
    </row>
    <row r="25" spans="1:3" x14ac:dyDescent="0.2">
      <c r="A25" s="64">
        <v>3250</v>
      </c>
      <c r="B25" s="373" t="s">
        <v>459</v>
      </c>
      <c r="C25" s="65">
        <v>0</v>
      </c>
    </row>
    <row r="26" spans="1:3" x14ac:dyDescent="0.2">
      <c r="A26" s="64">
        <v>3251</v>
      </c>
      <c r="B26" s="373" t="s">
        <v>460</v>
      </c>
      <c r="C26" s="65">
        <v>0</v>
      </c>
    </row>
    <row r="27" spans="1:3" x14ac:dyDescent="0.2">
      <c r="A27" s="64">
        <v>3252</v>
      </c>
      <c r="B27" s="373" t="s">
        <v>461</v>
      </c>
      <c r="C27" s="65">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75"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373" customWidth="1"/>
    <col min="2" max="2" width="63.42578125" style="373" bestFit="1" customWidth="1"/>
    <col min="3" max="3" width="15.28515625" style="373" bestFit="1" customWidth="1"/>
    <col min="4" max="4" width="16.42578125" style="373" bestFit="1" customWidth="1"/>
    <col min="5" max="5" width="19.140625" style="373" customWidth="1"/>
    <col min="6" max="16384" width="9.140625" style="373"/>
  </cols>
  <sheetData>
    <row r="1" spans="1:5" s="374" customFormat="1" ht="18.95" customHeight="1" x14ac:dyDescent="0.25">
      <c r="A1" s="830" t="s">
        <v>2319</v>
      </c>
      <c r="B1" s="830"/>
      <c r="C1" s="830"/>
      <c r="D1" s="58" t="s">
        <v>98</v>
      </c>
      <c r="E1" s="59">
        <f>'[5]ESF-SR'!H1</f>
        <v>2020</v>
      </c>
    </row>
    <row r="2" spans="1:5" s="374" customFormat="1" ht="18.95" customHeight="1" x14ac:dyDescent="0.25">
      <c r="A2" s="830" t="s">
        <v>462</v>
      </c>
      <c r="B2" s="830"/>
      <c r="C2" s="830"/>
      <c r="D2" s="58" t="s">
        <v>100</v>
      </c>
      <c r="E2" s="59" t="str">
        <f>'[5]ESF-SR'!H2</f>
        <v>Trimestral</v>
      </c>
    </row>
    <row r="3" spans="1:5" s="374" customFormat="1" ht="18.95" customHeight="1" x14ac:dyDescent="0.25">
      <c r="A3" s="830" t="str">
        <f>'[5]ESF-SR'!A3</f>
        <v>Correspondiente del 1 Enero al 31 Diciembre 2020</v>
      </c>
      <c r="B3" s="830"/>
      <c r="C3" s="830"/>
      <c r="D3" s="58" t="s">
        <v>102</v>
      </c>
      <c r="E3" s="59">
        <f>'[5]ESF-SR'!H3</f>
        <v>4</v>
      </c>
    </row>
    <row r="4" spans="1:5" x14ac:dyDescent="0.2">
      <c r="A4" s="61" t="s">
        <v>103</v>
      </c>
      <c r="B4" s="62"/>
      <c r="C4" s="62"/>
      <c r="D4" s="62"/>
      <c r="E4" s="62"/>
    </row>
    <row r="6" spans="1:5" x14ac:dyDescent="0.2">
      <c r="A6" s="62" t="s">
        <v>463</v>
      </c>
      <c r="B6" s="62"/>
      <c r="C6" s="62"/>
      <c r="D6" s="62"/>
      <c r="E6" s="62"/>
    </row>
    <row r="7" spans="1:5" x14ac:dyDescent="0.2">
      <c r="A7" s="63" t="s">
        <v>105</v>
      </c>
      <c r="B7" s="63" t="s">
        <v>106</v>
      </c>
      <c r="C7" s="63" t="s">
        <v>464</v>
      </c>
      <c r="D7" s="63" t="s">
        <v>465</v>
      </c>
      <c r="E7" s="63"/>
    </row>
    <row r="8" spans="1:5" x14ac:dyDescent="0.2">
      <c r="A8" s="64">
        <v>1111</v>
      </c>
      <c r="B8" s="373" t="s">
        <v>466</v>
      </c>
      <c r="C8" s="65">
        <v>0</v>
      </c>
      <c r="D8" s="65">
        <v>0</v>
      </c>
    </row>
    <row r="9" spans="1:5" ht="33.75" x14ac:dyDescent="0.2">
      <c r="A9" s="425">
        <v>1112</v>
      </c>
      <c r="B9" s="374" t="s">
        <v>467</v>
      </c>
      <c r="C9" s="426">
        <v>0</v>
      </c>
      <c r="D9" s="426">
        <v>44789387.140000001</v>
      </c>
      <c r="E9" s="424" t="s">
        <v>2230</v>
      </c>
    </row>
    <row r="10" spans="1:5" x14ac:dyDescent="0.2">
      <c r="A10" s="64">
        <v>1113</v>
      </c>
      <c r="B10" s="373" t="s">
        <v>468</v>
      </c>
      <c r="C10" s="65">
        <v>0</v>
      </c>
      <c r="D10" s="65">
        <v>0</v>
      </c>
    </row>
    <row r="11" spans="1:5" x14ac:dyDescent="0.2">
      <c r="A11" s="64">
        <v>1114</v>
      </c>
      <c r="B11" s="373" t="s">
        <v>109</v>
      </c>
      <c r="C11" s="65">
        <v>0</v>
      </c>
      <c r="D11" s="65">
        <v>0</v>
      </c>
    </row>
    <row r="12" spans="1:5" ht="33.75" x14ac:dyDescent="0.2">
      <c r="A12" s="425">
        <v>1115</v>
      </c>
      <c r="B12" s="374" t="s">
        <v>110</v>
      </c>
      <c r="C12" s="426">
        <v>0</v>
      </c>
      <c r="D12" s="426">
        <v>20734999.629999999</v>
      </c>
      <c r="E12" s="424" t="s">
        <v>2230</v>
      </c>
    </row>
    <row r="13" spans="1:5" x14ac:dyDescent="0.2">
      <c r="A13" s="64">
        <v>1116</v>
      </c>
      <c r="B13" s="373" t="s">
        <v>469</v>
      </c>
      <c r="C13" s="65">
        <v>0</v>
      </c>
      <c r="D13" s="65">
        <v>0</v>
      </c>
    </row>
    <row r="14" spans="1:5" x14ac:dyDescent="0.2">
      <c r="A14" s="64">
        <v>1119</v>
      </c>
      <c r="B14" s="373" t="s">
        <v>470</v>
      </c>
      <c r="C14" s="65">
        <v>0</v>
      </c>
      <c r="D14" s="65">
        <v>0</v>
      </c>
    </row>
    <row r="15" spans="1:5" ht="33.75" x14ac:dyDescent="0.2">
      <c r="A15" s="428">
        <v>1110</v>
      </c>
      <c r="B15" s="429" t="s">
        <v>471</v>
      </c>
      <c r="C15" s="430">
        <v>0</v>
      </c>
      <c r="D15" s="430">
        <v>65524386.770000003</v>
      </c>
      <c r="E15" s="424" t="s">
        <v>2230</v>
      </c>
    </row>
    <row r="18" spans="1:5" x14ac:dyDescent="0.2">
      <c r="A18" s="62" t="s">
        <v>472</v>
      </c>
      <c r="B18" s="62"/>
      <c r="C18" s="62"/>
      <c r="D18" s="62"/>
      <c r="E18" s="62"/>
    </row>
    <row r="19" spans="1:5" x14ac:dyDescent="0.2">
      <c r="A19" s="63" t="s">
        <v>105</v>
      </c>
      <c r="B19" s="63" t="s">
        <v>106</v>
      </c>
      <c r="C19" s="63" t="s">
        <v>107</v>
      </c>
      <c r="D19" s="63" t="s">
        <v>473</v>
      </c>
      <c r="E19" s="63" t="s">
        <v>474</v>
      </c>
    </row>
    <row r="20" spans="1:5" x14ac:dyDescent="0.2">
      <c r="A20" s="64">
        <v>1230</v>
      </c>
      <c r="B20" s="373" t="s">
        <v>158</v>
      </c>
      <c r="C20" s="431">
        <v>0</v>
      </c>
    </row>
    <row r="21" spans="1:5" x14ac:dyDescent="0.2">
      <c r="A21" s="64">
        <v>1231</v>
      </c>
      <c r="B21" s="373" t="s">
        <v>159</v>
      </c>
      <c r="C21" s="65">
        <v>0</v>
      </c>
    </row>
    <row r="22" spans="1:5" x14ac:dyDescent="0.2">
      <c r="A22" s="64">
        <v>1232</v>
      </c>
      <c r="B22" s="373" t="s">
        <v>160</v>
      </c>
      <c r="C22" s="65">
        <v>0</v>
      </c>
    </row>
    <row r="23" spans="1:5" x14ac:dyDescent="0.2">
      <c r="A23" s="64">
        <v>1233</v>
      </c>
      <c r="B23" s="373" t="s">
        <v>161</v>
      </c>
      <c r="C23" s="65">
        <v>0</v>
      </c>
    </row>
    <row r="24" spans="1:5" x14ac:dyDescent="0.2">
      <c r="A24" s="64">
        <v>1234</v>
      </c>
      <c r="B24" s="373" t="s">
        <v>162</v>
      </c>
      <c r="C24" s="65">
        <v>0</v>
      </c>
    </row>
    <row r="25" spans="1:5" x14ac:dyDescent="0.2">
      <c r="A25" s="64">
        <v>1235</v>
      </c>
      <c r="B25" s="373" t="s">
        <v>163</v>
      </c>
      <c r="C25" s="431">
        <v>0</v>
      </c>
    </row>
    <row r="26" spans="1:5" x14ac:dyDescent="0.2">
      <c r="A26" s="64">
        <v>1236</v>
      </c>
      <c r="B26" s="373" t="s">
        <v>164</v>
      </c>
      <c r="C26" s="65">
        <v>0</v>
      </c>
    </row>
    <row r="27" spans="1:5" x14ac:dyDescent="0.2">
      <c r="A27" s="64">
        <v>1239</v>
      </c>
      <c r="B27" s="373" t="s">
        <v>165</v>
      </c>
      <c r="C27" s="65">
        <v>0</v>
      </c>
    </row>
    <row r="28" spans="1:5" x14ac:dyDescent="0.2">
      <c r="A28" s="64">
        <v>1240</v>
      </c>
      <c r="B28" s="373" t="s">
        <v>166</v>
      </c>
      <c r="C28" s="65">
        <v>0</v>
      </c>
    </row>
    <row r="29" spans="1:5" x14ac:dyDescent="0.2">
      <c r="A29" s="64">
        <v>1241</v>
      </c>
      <c r="B29" s="373" t="s">
        <v>167</v>
      </c>
      <c r="C29" s="65">
        <v>0</v>
      </c>
    </row>
    <row r="30" spans="1:5" x14ac:dyDescent="0.2">
      <c r="A30" s="64">
        <v>1242</v>
      </c>
      <c r="B30" s="373" t="s">
        <v>168</v>
      </c>
      <c r="C30" s="65">
        <v>0</v>
      </c>
    </row>
    <row r="31" spans="1:5" x14ac:dyDescent="0.2">
      <c r="A31" s="64">
        <v>1243</v>
      </c>
      <c r="B31" s="373" t="s">
        <v>169</v>
      </c>
      <c r="C31" s="65">
        <v>0</v>
      </c>
    </row>
    <row r="32" spans="1:5" x14ac:dyDescent="0.2">
      <c r="A32" s="64">
        <v>1244</v>
      </c>
      <c r="B32" s="373" t="s">
        <v>170</v>
      </c>
      <c r="C32" s="65">
        <v>0</v>
      </c>
    </row>
    <row r="33" spans="1:4" x14ac:dyDescent="0.2">
      <c r="A33" s="64">
        <v>1245</v>
      </c>
      <c r="B33" s="373" t="s">
        <v>171</v>
      </c>
      <c r="C33" s="65">
        <v>0</v>
      </c>
    </row>
    <row r="34" spans="1:4" x14ac:dyDescent="0.2">
      <c r="A34" s="64">
        <v>1246</v>
      </c>
      <c r="B34" s="373" t="s">
        <v>172</v>
      </c>
      <c r="C34" s="65">
        <v>0</v>
      </c>
    </row>
    <row r="35" spans="1:4" x14ac:dyDescent="0.2">
      <c r="A35" s="64">
        <v>1247</v>
      </c>
      <c r="B35" s="373" t="s">
        <v>173</v>
      </c>
      <c r="C35" s="65">
        <v>0</v>
      </c>
    </row>
    <row r="36" spans="1:4" x14ac:dyDescent="0.2">
      <c r="A36" s="64">
        <v>1248</v>
      </c>
      <c r="B36" s="373" t="s">
        <v>174</v>
      </c>
      <c r="C36" s="65">
        <v>0</v>
      </c>
    </row>
    <row r="37" spans="1:4" x14ac:dyDescent="0.2">
      <c r="A37" s="64">
        <v>1250</v>
      </c>
      <c r="B37" s="373" t="s">
        <v>178</v>
      </c>
      <c r="C37" s="65">
        <v>0</v>
      </c>
    </row>
    <row r="38" spans="1:4" x14ac:dyDescent="0.2">
      <c r="A38" s="64">
        <v>1251</v>
      </c>
      <c r="B38" s="373" t="s">
        <v>179</v>
      </c>
      <c r="C38" s="65">
        <v>0</v>
      </c>
    </row>
    <row r="39" spans="1:4" x14ac:dyDescent="0.2">
      <c r="A39" s="64">
        <v>1252</v>
      </c>
      <c r="B39" s="373" t="s">
        <v>180</v>
      </c>
      <c r="C39" s="65">
        <v>0</v>
      </c>
    </row>
    <row r="40" spans="1:4" x14ac:dyDescent="0.2">
      <c r="A40" s="64">
        <v>1253</v>
      </c>
      <c r="B40" s="373" t="s">
        <v>181</v>
      </c>
      <c r="C40" s="65">
        <v>0</v>
      </c>
    </row>
    <row r="41" spans="1:4" x14ac:dyDescent="0.2">
      <c r="A41" s="64">
        <v>1254</v>
      </c>
      <c r="B41" s="373" t="s">
        <v>182</v>
      </c>
      <c r="C41" s="65">
        <v>0</v>
      </c>
    </row>
    <row r="42" spans="1:4" x14ac:dyDescent="0.2">
      <c r="A42" s="64">
        <v>1259</v>
      </c>
      <c r="B42" s="373" t="s">
        <v>183</v>
      </c>
      <c r="C42" s="65">
        <v>0</v>
      </c>
    </row>
    <row r="44" spans="1:4" x14ac:dyDescent="0.2">
      <c r="A44" s="62" t="s">
        <v>475</v>
      </c>
      <c r="B44" s="62"/>
      <c r="C44" s="62"/>
      <c r="D44" s="62"/>
    </row>
    <row r="45" spans="1:4" x14ac:dyDescent="0.2">
      <c r="A45" s="63" t="s">
        <v>105</v>
      </c>
      <c r="B45" s="63" t="s">
        <v>106</v>
      </c>
      <c r="C45" s="70" t="s">
        <v>476</v>
      </c>
      <c r="D45" s="70" t="s">
        <v>464</v>
      </c>
    </row>
    <row r="46" spans="1:4" x14ac:dyDescent="0.2">
      <c r="A46" s="67">
        <v>5500</v>
      </c>
      <c r="B46" s="68" t="s">
        <v>407</v>
      </c>
      <c r="C46" s="65">
        <v>0</v>
      </c>
      <c r="D46" s="65">
        <v>0</v>
      </c>
    </row>
    <row r="47" spans="1:4" x14ac:dyDescent="0.2">
      <c r="A47" s="64">
        <v>5510</v>
      </c>
      <c r="B47" s="373" t="s">
        <v>408</v>
      </c>
      <c r="C47" s="65">
        <v>0</v>
      </c>
      <c r="D47" s="65">
        <v>0</v>
      </c>
    </row>
    <row r="48" spans="1:4" x14ac:dyDescent="0.2">
      <c r="A48" s="64">
        <v>5511</v>
      </c>
      <c r="B48" s="373" t="s">
        <v>409</v>
      </c>
      <c r="C48" s="65">
        <v>0</v>
      </c>
      <c r="D48" s="65">
        <v>0</v>
      </c>
    </row>
    <row r="49" spans="1:4" x14ac:dyDescent="0.2">
      <c r="A49" s="64">
        <v>5512</v>
      </c>
      <c r="B49" s="373" t="s">
        <v>410</v>
      </c>
      <c r="C49" s="65">
        <v>0</v>
      </c>
      <c r="D49" s="65">
        <v>0</v>
      </c>
    </row>
    <row r="50" spans="1:4" x14ac:dyDescent="0.2">
      <c r="A50" s="64">
        <v>5513</v>
      </c>
      <c r="B50" s="373" t="s">
        <v>411</v>
      </c>
      <c r="C50" s="65">
        <v>0</v>
      </c>
      <c r="D50" s="65">
        <v>0</v>
      </c>
    </row>
    <row r="51" spans="1:4" x14ac:dyDescent="0.2">
      <c r="A51" s="64">
        <v>5514</v>
      </c>
      <c r="B51" s="373" t="s">
        <v>412</v>
      </c>
      <c r="C51" s="65">
        <v>0</v>
      </c>
      <c r="D51" s="65">
        <v>0</v>
      </c>
    </row>
    <row r="52" spans="1:4" x14ac:dyDescent="0.2">
      <c r="A52" s="64">
        <v>5515</v>
      </c>
      <c r="B52" s="373" t="s">
        <v>413</v>
      </c>
      <c r="C52" s="65">
        <v>0</v>
      </c>
      <c r="D52" s="65">
        <v>0</v>
      </c>
    </row>
    <row r="53" spans="1:4" x14ac:dyDescent="0.2">
      <c r="A53" s="64">
        <v>5516</v>
      </c>
      <c r="B53" s="373" t="s">
        <v>414</v>
      </c>
      <c r="C53" s="65">
        <v>0</v>
      </c>
      <c r="D53" s="65">
        <v>0</v>
      </c>
    </row>
    <row r="54" spans="1:4" x14ac:dyDescent="0.2">
      <c r="A54" s="64">
        <v>5517</v>
      </c>
      <c r="B54" s="373" t="s">
        <v>415</v>
      </c>
      <c r="C54" s="65">
        <v>0</v>
      </c>
      <c r="D54" s="65">
        <v>0</v>
      </c>
    </row>
    <row r="55" spans="1:4" x14ac:dyDescent="0.2">
      <c r="A55" s="64">
        <v>5518</v>
      </c>
      <c r="B55" s="373" t="s">
        <v>416</v>
      </c>
      <c r="C55" s="65">
        <v>0</v>
      </c>
      <c r="D55" s="65">
        <v>0</v>
      </c>
    </row>
    <row r="56" spans="1:4" x14ac:dyDescent="0.2">
      <c r="A56" s="64">
        <v>5520</v>
      </c>
      <c r="B56" s="373" t="s">
        <v>417</v>
      </c>
      <c r="C56" s="65">
        <v>0</v>
      </c>
      <c r="D56" s="65">
        <v>0</v>
      </c>
    </row>
    <row r="57" spans="1:4" x14ac:dyDescent="0.2">
      <c r="A57" s="64">
        <v>5521</v>
      </c>
      <c r="B57" s="373" t="s">
        <v>418</v>
      </c>
      <c r="C57" s="65">
        <v>0</v>
      </c>
      <c r="D57" s="65">
        <v>0</v>
      </c>
    </row>
    <row r="58" spans="1:4" x14ac:dyDescent="0.2">
      <c r="A58" s="64">
        <v>5522</v>
      </c>
      <c r="B58" s="373" t="s">
        <v>419</v>
      </c>
      <c r="C58" s="65">
        <v>0</v>
      </c>
      <c r="D58" s="65">
        <v>0</v>
      </c>
    </row>
    <row r="59" spans="1:4" x14ac:dyDescent="0.2">
      <c r="A59" s="64">
        <v>5530</v>
      </c>
      <c r="B59" s="373" t="s">
        <v>420</v>
      </c>
      <c r="C59" s="65">
        <v>0</v>
      </c>
      <c r="D59" s="65">
        <v>0</v>
      </c>
    </row>
    <row r="60" spans="1:4" x14ac:dyDescent="0.2">
      <c r="A60" s="64">
        <v>5531</v>
      </c>
      <c r="B60" s="373" t="s">
        <v>421</v>
      </c>
      <c r="C60" s="65">
        <v>0</v>
      </c>
      <c r="D60" s="65">
        <v>0</v>
      </c>
    </row>
    <row r="61" spans="1:4" x14ac:dyDescent="0.2">
      <c r="A61" s="64">
        <v>5532</v>
      </c>
      <c r="B61" s="373" t="s">
        <v>422</v>
      </c>
      <c r="C61" s="65">
        <v>0</v>
      </c>
      <c r="D61" s="65">
        <v>0</v>
      </c>
    </row>
    <row r="62" spans="1:4" x14ac:dyDescent="0.2">
      <c r="A62" s="64">
        <v>5533</v>
      </c>
      <c r="B62" s="373" t="s">
        <v>423</v>
      </c>
      <c r="C62" s="65">
        <v>0</v>
      </c>
      <c r="D62" s="65">
        <v>0</v>
      </c>
    </row>
    <row r="63" spans="1:4" x14ac:dyDescent="0.2">
      <c r="A63" s="64">
        <v>5534</v>
      </c>
      <c r="B63" s="373" t="s">
        <v>424</v>
      </c>
      <c r="C63" s="65">
        <v>0</v>
      </c>
      <c r="D63" s="65">
        <v>0</v>
      </c>
    </row>
    <row r="64" spans="1:4" x14ac:dyDescent="0.2">
      <c r="A64" s="64">
        <v>5535</v>
      </c>
      <c r="B64" s="373" t="s">
        <v>425</v>
      </c>
      <c r="C64" s="65">
        <v>0</v>
      </c>
      <c r="D64" s="65">
        <v>0</v>
      </c>
    </row>
    <row r="65" spans="1:4" x14ac:dyDescent="0.2">
      <c r="A65" s="64">
        <v>5540</v>
      </c>
      <c r="B65" s="373" t="s">
        <v>426</v>
      </c>
      <c r="C65" s="65">
        <v>0</v>
      </c>
      <c r="D65" s="65">
        <v>0</v>
      </c>
    </row>
    <row r="66" spans="1:4" x14ac:dyDescent="0.2">
      <c r="A66" s="64">
        <v>5541</v>
      </c>
      <c r="B66" s="373" t="s">
        <v>426</v>
      </c>
      <c r="C66" s="65">
        <v>0</v>
      </c>
      <c r="D66" s="65">
        <v>0</v>
      </c>
    </row>
    <row r="67" spans="1:4" x14ac:dyDescent="0.2">
      <c r="A67" s="64">
        <v>5550</v>
      </c>
      <c r="B67" s="373" t="s">
        <v>427</v>
      </c>
      <c r="C67" s="65">
        <v>0</v>
      </c>
      <c r="D67" s="65">
        <v>0</v>
      </c>
    </row>
    <row r="68" spans="1:4" x14ac:dyDescent="0.2">
      <c r="A68" s="64">
        <v>5551</v>
      </c>
      <c r="B68" s="373" t="s">
        <v>427</v>
      </c>
      <c r="C68" s="65">
        <v>0</v>
      </c>
      <c r="D68" s="65">
        <v>0</v>
      </c>
    </row>
    <row r="69" spans="1:4" x14ac:dyDescent="0.2">
      <c r="A69" s="64">
        <v>5590</v>
      </c>
      <c r="B69" s="373" t="s">
        <v>428</v>
      </c>
      <c r="C69" s="65">
        <v>0</v>
      </c>
      <c r="D69" s="65">
        <v>0</v>
      </c>
    </row>
    <row r="70" spans="1:4" x14ac:dyDescent="0.2">
      <c r="A70" s="64">
        <v>5591</v>
      </c>
      <c r="B70" s="373" t="s">
        <v>429</v>
      </c>
      <c r="C70" s="65">
        <v>0</v>
      </c>
      <c r="D70" s="65">
        <v>0</v>
      </c>
    </row>
    <row r="71" spans="1:4" x14ac:dyDescent="0.2">
      <c r="A71" s="64">
        <v>5592</v>
      </c>
      <c r="B71" s="373" t="s">
        <v>430</v>
      </c>
      <c r="C71" s="65">
        <v>0</v>
      </c>
      <c r="D71" s="65">
        <v>0</v>
      </c>
    </row>
    <row r="72" spans="1:4" x14ac:dyDescent="0.2">
      <c r="A72" s="64">
        <v>5593</v>
      </c>
      <c r="B72" s="373" t="s">
        <v>431</v>
      </c>
      <c r="C72" s="65">
        <v>0</v>
      </c>
      <c r="D72" s="65">
        <v>0</v>
      </c>
    </row>
    <row r="73" spans="1:4" x14ac:dyDescent="0.2">
      <c r="A73" s="64">
        <v>5594</v>
      </c>
      <c r="B73" s="373" t="s">
        <v>477</v>
      </c>
      <c r="C73" s="65">
        <v>0</v>
      </c>
      <c r="D73" s="65">
        <v>0</v>
      </c>
    </row>
    <row r="74" spans="1:4" x14ac:dyDescent="0.2">
      <c r="A74" s="64">
        <v>5595</v>
      </c>
      <c r="B74" s="373" t="s">
        <v>433</v>
      </c>
      <c r="C74" s="65">
        <v>0</v>
      </c>
      <c r="D74" s="65">
        <v>0</v>
      </c>
    </row>
    <row r="75" spans="1:4" x14ac:dyDescent="0.2">
      <c r="A75" s="64">
        <v>5596</v>
      </c>
      <c r="B75" s="373" t="s">
        <v>321</v>
      </c>
      <c r="C75" s="65">
        <v>0</v>
      </c>
      <c r="D75" s="65">
        <v>0</v>
      </c>
    </row>
    <row r="76" spans="1:4" x14ac:dyDescent="0.2">
      <c r="A76" s="64">
        <v>5597</v>
      </c>
      <c r="B76" s="373" t="s">
        <v>434</v>
      </c>
      <c r="C76" s="65">
        <v>0</v>
      </c>
      <c r="D76" s="65">
        <v>0</v>
      </c>
    </row>
    <row r="77" spans="1:4" x14ac:dyDescent="0.2">
      <c r="A77" s="64">
        <v>5599</v>
      </c>
      <c r="B77" s="373" t="s">
        <v>436</v>
      </c>
      <c r="C77" s="65">
        <v>0</v>
      </c>
      <c r="D77" s="65">
        <v>0</v>
      </c>
    </row>
    <row r="78" spans="1:4" x14ac:dyDescent="0.2">
      <c r="A78" s="67">
        <v>5600</v>
      </c>
      <c r="B78" s="68" t="s">
        <v>437</v>
      </c>
      <c r="C78" s="65">
        <v>0</v>
      </c>
      <c r="D78" s="65">
        <v>0</v>
      </c>
    </row>
    <row r="79" spans="1:4" x14ac:dyDescent="0.2">
      <c r="A79" s="64">
        <v>5610</v>
      </c>
      <c r="B79" s="373" t="s">
        <v>438</v>
      </c>
      <c r="C79" s="65">
        <v>0</v>
      </c>
      <c r="D79" s="65">
        <v>0</v>
      </c>
    </row>
    <row r="80" spans="1:4" x14ac:dyDescent="0.2">
      <c r="A80" s="64">
        <v>5611</v>
      </c>
      <c r="B80" s="373" t="s">
        <v>439</v>
      </c>
      <c r="C80" s="65">
        <v>0</v>
      </c>
      <c r="D80" s="65">
        <v>0</v>
      </c>
    </row>
  </sheetData>
  <sheetProtection formatCells="0" formatColumns="0" formatRows="0" insertColumns="0" insertRows="0" insertHyperlinks="0" deleteColumns="0" deleteRows="0" sort="0" autoFilter="0" pivotTables="0"/>
  <mergeCells count="3">
    <mergeCell ref="A1:C1"/>
    <mergeCell ref="A2:C2"/>
    <mergeCell ref="A3:C3"/>
  </mergeCells>
  <dataValidations disablePrompts="1" count="3">
    <dataValidation allowBlank="1" showInputMessage="1" showErrorMessage="1" prompt="Importe del trimestre anterior." sqref="C45"/>
    <dataValidation allowBlank="1" showInputMessage="1" showErrorMessage="1" prompt="Saldo al 31 de diciembre del año anterior que se presenta" sqref="D7"/>
    <dataValidation allowBlank="1" showInputMessage="1" showErrorMessage="1" prompt="Importe final del periodo que corresponde la información financiera trimestral que se presenta." sqref="C7 C19 D45"/>
  </dataValidations>
  <pageMargins left="0.70866141732283472" right="0.70866141732283472" top="0.74803149606299213" bottom="0.74803149606299213" header="0.31496062992125984" footer="0.31496062992125984"/>
  <pageSetup paperSize="9" scale="70"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view="pageBreakPreview" zoomScaleNormal="100" zoomScaleSheetLayoutView="100" workbookViewId="0">
      <selection sqref="A1:C1"/>
    </sheetView>
  </sheetViews>
  <sheetFormatPr baseColWidth="10" defaultRowHeight="11.25" x14ac:dyDescent="0.2"/>
  <cols>
    <col min="1" max="1" width="3.28515625" style="75" customWidth="1"/>
    <col min="2" max="2" width="63.140625" style="75" customWidth="1"/>
    <col min="3" max="3" width="17.7109375" style="75" customWidth="1"/>
    <col min="4" max="16384" width="11.42578125" style="75"/>
  </cols>
  <sheetData>
    <row r="1" spans="1:3" s="375" customFormat="1" ht="18" customHeight="1" x14ac:dyDescent="0.25">
      <c r="A1" s="831" t="s">
        <v>2231</v>
      </c>
      <c r="B1" s="832"/>
      <c r="C1" s="833"/>
    </row>
    <row r="2" spans="1:3" s="375" customFormat="1" ht="18" customHeight="1" x14ac:dyDescent="0.25">
      <c r="A2" s="834" t="s">
        <v>478</v>
      </c>
      <c r="B2" s="835"/>
      <c r="C2" s="836"/>
    </row>
    <row r="3" spans="1:3" s="375" customFormat="1" ht="18" customHeight="1" x14ac:dyDescent="0.25">
      <c r="A3" s="834" t="s">
        <v>2232</v>
      </c>
      <c r="B3" s="835"/>
      <c r="C3" s="836"/>
    </row>
    <row r="4" spans="1:3" s="72" customFormat="1" ht="18" customHeight="1" x14ac:dyDescent="0.2">
      <c r="A4" s="837" t="s">
        <v>479</v>
      </c>
      <c r="B4" s="838"/>
      <c r="C4" s="839"/>
    </row>
    <row r="5" spans="1:3" x14ac:dyDescent="0.2">
      <c r="A5" s="73" t="s">
        <v>480</v>
      </c>
      <c r="B5" s="73"/>
      <c r="C5" s="74">
        <v>0</v>
      </c>
    </row>
    <row r="6" spans="1:3" x14ac:dyDescent="0.2">
      <c r="B6" s="76"/>
      <c r="C6" s="77"/>
    </row>
    <row r="7" spans="1:3" x14ac:dyDescent="0.2">
      <c r="A7" s="78" t="s">
        <v>481</v>
      </c>
      <c r="B7" s="78"/>
      <c r="C7" s="79">
        <f>SUM(C8:C13)</f>
        <v>0</v>
      </c>
    </row>
    <row r="8" spans="1:3" x14ac:dyDescent="0.2">
      <c r="A8" s="80" t="s">
        <v>482</v>
      </c>
      <c r="B8" s="81" t="s">
        <v>306</v>
      </c>
      <c r="C8" s="82">
        <v>0</v>
      </c>
    </row>
    <row r="9" spans="1:3" x14ac:dyDescent="0.2">
      <c r="A9" s="83" t="s">
        <v>483</v>
      </c>
      <c r="B9" s="84" t="s">
        <v>484</v>
      </c>
      <c r="C9" s="82">
        <v>0</v>
      </c>
    </row>
    <row r="10" spans="1:3" x14ac:dyDescent="0.2">
      <c r="A10" s="83" t="s">
        <v>485</v>
      </c>
      <c r="B10" s="84" t="s">
        <v>315</v>
      </c>
      <c r="C10" s="82">
        <v>0</v>
      </c>
    </row>
    <row r="11" spans="1:3" x14ac:dyDescent="0.2">
      <c r="A11" s="83" t="s">
        <v>486</v>
      </c>
      <c r="B11" s="84" t="s">
        <v>316</v>
      </c>
      <c r="C11" s="82">
        <v>0</v>
      </c>
    </row>
    <row r="12" spans="1:3" x14ac:dyDescent="0.2">
      <c r="A12" s="83" t="s">
        <v>487</v>
      </c>
      <c r="B12" s="84" t="s">
        <v>317</v>
      </c>
      <c r="C12" s="82">
        <v>0</v>
      </c>
    </row>
    <row r="13" spans="1:3" x14ac:dyDescent="0.2">
      <c r="A13" s="85" t="s">
        <v>488</v>
      </c>
      <c r="B13" s="86" t="s">
        <v>489</v>
      </c>
      <c r="C13" s="82">
        <v>0</v>
      </c>
    </row>
    <row r="14" spans="1:3" x14ac:dyDescent="0.2">
      <c r="B14" s="87"/>
      <c r="C14" s="88"/>
    </row>
    <row r="15" spans="1:3" x14ac:dyDescent="0.2">
      <c r="A15" s="78" t="s">
        <v>490</v>
      </c>
      <c r="B15" s="76"/>
      <c r="C15" s="79">
        <f>SUM(C16:C18)</f>
        <v>0</v>
      </c>
    </row>
    <row r="16" spans="1:3" x14ac:dyDescent="0.2">
      <c r="A16" s="89">
        <v>3.1</v>
      </c>
      <c r="B16" s="84" t="s">
        <v>491</v>
      </c>
      <c r="C16" s="82">
        <v>0</v>
      </c>
    </row>
    <row r="17" spans="1:3" x14ac:dyDescent="0.2">
      <c r="A17" s="90">
        <v>3.2</v>
      </c>
      <c r="B17" s="84" t="s">
        <v>492</v>
      </c>
      <c r="C17" s="82">
        <v>0</v>
      </c>
    </row>
    <row r="18" spans="1:3" x14ac:dyDescent="0.2">
      <c r="A18" s="90">
        <v>3.3</v>
      </c>
      <c r="B18" s="86" t="s">
        <v>493</v>
      </c>
      <c r="C18" s="91">
        <v>0</v>
      </c>
    </row>
    <row r="19" spans="1:3" x14ac:dyDescent="0.2">
      <c r="B19" s="92"/>
      <c r="C19" s="93"/>
    </row>
    <row r="20" spans="1:3" ht="21.75" customHeight="1" x14ac:dyDescent="0.2">
      <c r="A20" s="94" t="s">
        <v>494</v>
      </c>
      <c r="B20" s="94"/>
      <c r="C20" s="74">
        <f>C5+C7-C15</f>
        <v>0</v>
      </c>
    </row>
    <row r="21" spans="1:3" ht="45" x14ac:dyDescent="0.2">
      <c r="C21" s="424" t="s">
        <v>2230</v>
      </c>
    </row>
  </sheetData>
  <mergeCells count="4">
    <mergeCell ref="A1:C1"/>
    <mergeCell ref="A2:C2"/>
    <mergeCell ref="A3:C3"/>
    <mergeCell ref="A4:C4"/>
  </mergeCells>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view="pageBreakPreview" zoomScaleNormal="100" zoomScaleSheetLayoutView="100" workbookViewId="0">
      <selection sqref="A1:C1"/>
    </sheetView>
  </sheetViews>
  <sheetFormatPr baseColWidth="10" defaultRowHeight="11.25" x14ac:dyDescent="0.2"/>
  <cols>
    <col min="1" max="1" width="3.7109375" style="75" customWidth="1"/>
    <col min="2" max="2" width="60.28515625" style="75" customWidth="1"/>
    <col min="3" max="3" width="17.7109375" style="75" customWidth="1"/>
    <col min="4" max="16384" width="11.42578125" style="75"/>
  </cols>
  <sheetData>
    <row r="1" spans="1:3" s="376" customFormat="1" ht="18.95" customHeight="1" x14ac:dyDescent="0.25">
      <c r="A1" s="831" t="s">
        <v>2231</v>
      </c>
      <c r="B1" s="832"/>
      <c r="C1" s="833"/>
    </row>
    <row r="2" spans="1:3" s="376" customFormat="1" ht="18.95" customHeight="1" x14ac:dyDescent="0.25">
      <c r="A2" s="843" t="s">
        <v>495</v>
      </c>
      <c r="B2" s="844"/>
      <c r="C2" s="845"/>
    </row>
    <row r="3" spans="1:3" s="376" customFormat="1" ht="18.95" customHeight="1" x14ac:dyDescent="0.25">
      <c r="A3" s="834" t="s">
        <v>2232</v>
      </c>
      <c r="B3" s="835"/>
      <c r="C3" s="836"/>
    </row>
    <row r="4" spans="1:3" x14ac:dyDescent="0.2">
      <c r="A4" s="837" t="s">
        <v>479</v>
      </c>
      <c r="B4" s="838"/>
      <c r="C4" s="839"/>
    </row>
    <row r="5" spans="1:3" x14ac:dyDescent="0.2">
      <c r="A5" s="96" t="s">
        <v>496</v>
      </c>
      <c r="B5" s="73"/>
      <c r="C5" s="74">
        <v>0</v>
      </c>
    </row>
    <row r="6" spans="1:3" x14ac:dyDescent="0.2">
      <c r="A6" s="98"/>
      <c r="B6" s="76"/>
      <c r="C6" s="99"/>
    </row>
    <row r="7" spans="1:3" x14ac:dyDescent="0.2">
      <c r="A7" s="78" t="s">
        <v>497</v>
      </c>
      <c r="B7" s="100"/>
      <c r="C7" s="79">
        <f>SUM(C8:C28)</f>
        <v>0</v>
      </c>
    </row>
    <row r="8" spans="1:3" x14ac:dyDescent="0.2">
      <c r="A8" s="101">
        <v>2.1</v>
      </c>
      <c r="B8" s="102" t="s">
        <v>338</v>
      </c>
      <c r="C8" s="103">
        <v>0</v>
      </c>
    </row>
    <row r="9" spans="1:3" x14ac:dyDescent="0.2">
      <c r="A9" s="101">
        <v>2.2000000000000002</v>
      </c>
      <c r="B9" s="102" t="s">
        <v>335</v>
      </c>
      <c r="C9" s="103">
        <v>0</v>
      </c>
    </row>
    <row r="10" spans="1:3" x14ac:dyDescent="0.2">
      <c r="A10" s="104">
        <v>2.2999999999999998</v>
      </c>
      <c r="B10" s="105" t="s">
        <v>167</v>
      </c>
      <c r="C10" s="103">
        <v>0</v>
      </c>
    </row>
    <row r="11" spans="1:3" x14ac:dyDescent="0.2">
      <c r="A11" s="104">
        <v>2.4</v>
      </c>
      <c r="B11" s="105" t="s">
        <v>168</v>
      </c>
      <c r="C11" s="103">
        <v>0</v>
      </c>
    </row>
    <row r="12" spans="1:3" x14ac:dyDescent="0.2">
      <c r="A12" s="104">
        <v>2.5</v>
      </c>
      <c r="B12" s="105" t="s">
        <v>169</v>
      </c>
      <c r="C12" s="103">
        <v>0</v>
      </c>
    </row>
    <row r="13" spans="1:3" x14ac:dyDescent="0.2">
      <c r="A13" s="104">
        <v>2.6</v>
      </c>
      <c r="B13" s="105" t="s">
        <v>170</v>
      </c>
      <c r="C13" s="103">
        <v>0</v>
      </c>
    </row>
    <row r="14" spans="1:3" x14ac:dyDescent="0.2">
      <c r="A14" s="104">
        <v>2.7</v>
      </c>
      <c r="B14" s="105" t="s">
        <v>171</v>
      </c>
      <c r="C14" s="103">
        <v>0</v>
      </c>
    </row>
    <row r="15" spans="1:3" x14ac:dyDescent="0.2">
      <c r="A15" s="104">
        <v>2.8</v>
      </c>
      <c r="B15" s="105" t="s">
        <v>172</v>
      </c>
      <c r="C15" s="103">
        <v>0</v>
      </c>
    </row>
    <row r="16" spans="1:3" x14ac:dyDescent="0.2">
      <c r="A16" s="104">
        <v>2.9</v>
      </c>
      <c r="B16" s="105" t="s">
        <v>174</v>
      </c>
      <c r="C16" s="103">
        <v>0</v>
      </c>
    </row>
    <row r="17" spans="1:3" x14ac:dyDescent="0.2">
      <c r="A17" s="104" t="s">
        <v>498</v>
      </c>
      <c r="B17" s="105" t="s">
        <v>499</v>
      </c>
      <c r="C17" s="103">
        <v>0</v>
      </c>
    </row>
    <row r="18" spans="1:3" x14ac:dyDescent="0.2">
      <c r="A18" s="104" t="s">
        <v>500</v>
      </c>
      <c r="B18" s="105" t="s">
        <v>178</v>
      </c>
      <c r="C18" s="103">
        <v>0</v>
      </c>
    </row>
    <row r="19" spans="1:3" x14ac:dyDescent="0.2">
      <c r="A19" s="104" t="s">
        <v>501</v>
      </c>
      <c r="B19" s="105" t="s">
        <v>502</v>
      </c>
      <c r="C19" s="103">
        <v>0</v>
      </c>
    </row>
    <row r="20" spans="1:3" x14ac:dyDescent="0.2">
      <c r="A20" s="104" t="s">
        <v>503</v>
      </c>
      <c r="B20" s="105" t="s">
        <v>504</v>
      </c>
      <c r="C20" s="103">
        <v>0</v>
      </c>
    </row>
    <row r="21" spans="1:3" x14ac:dyDescent="0.2">
      <c r="A21" s="104" t="s">
        <v>505</v>
      </c>
      <c r="B21" s="105" t="s">
        <v>506</v>
      </c>
      <c r="C21" s="103">
        <v>0</v>
      </c>
    </row>
    <row r="22" spans="1:3" x14ac:dyDescent="0.2">
      <c r="A22" s="104" t="s">
        <v>507</v>
      </c>
      <c r="B22" s="105" t="s">
        <v>508</v>
      </c>
      <c r="C22" s="103">
        <v>0</v>
      </c>
    </row>
    <row r="23" spans="1:3" x14ac:dyDescent="0.2">
      <c r="A23" s="104" t="s">
        <v>509</v>
      </c>
      <c r="B23" s="105" t="s">
        <v>510</v>
      </c>
      <c r="C23" s="103">
        <v>0</v>
      </c>
    </row>
    <row r="24" spans="1:3" x14ac:dyDescent="0.2">
      <c r="A24" s="104" t="s">
        <v>511</v>
      </c>
      <c r="B24" s="105" t="s">
        <v>512</v>
      </c>
      <c r="C24" s="103">
        <v>0</v>
      </c>
    </row>
    <row r="25" spans="1:3" x14ac:dyDescent="0.2">
      <c r="A25" s="104" t="s">
        <v>513</v>
      </c>
      <c r="B25" s="105" t="s">
        <v>514</v>
      </c>
      <c r="C25" s="103">
        <v>0</v>
      </c>
    </row>
    <row r="26" spans="1:3" x14ac:dyDescent="0.2">
      <c r="A26" s="104" t="s">
        <v>515</v>
      </c>
      <c r="B26" s="105" t="s">
        <v>516</v>
      </c>
      <c r="C26" s="103">
        <v>0</v>
      </c>
    </row>
    <row r="27" spans="1:3" x14ac:dyDescent="0.2">
      <c r="A27" s="104" t="s">
        <v>517</v>
      </c>
      <c r="B27" s="105" t="s">
        <v>518</v>
      </c>
      <c r="C27" s="103">
        <v>0</v>
      </c>
    </row>
    <row r="28" spans="1:3" x14ac:dyDescent="0.2">
      <c r="A28" s="104" t="s">
        <v>519</v>
      </c>
      <c r="B28" s="102" t="s">
        <v>520</v>
      </c>
      <c r="C28" s="103">
        <v>0</v>
      </c>
    </row>
    <row r="29" spans="1:3" x14ac:dyDescent="0.2">
      <c r="A29" s="106"/>
      <c r="B29" s="107"/>
      <c r="C29" s="108"/>
    </row>
    <row r="30" spans="1:3" x14ac:dyDescent="0.2">
      <c r="A30" s="109" t="s">
        <v>521</v>
      </c>
      <c r="B30" s="110"/>
      <c r="C30" s="111">
        <f>SUM(C31:C37)</f>
        <v>0</v>
      </c>
    </row>
    <row r="31" spans="1:3" x14ac:dyDescent="0.2">
      <c r="A31" s="104" t="s">
        <v>522</v>
      </c>
      <c r="B31" s="105" t="s">
        <v>408</v>
      </c>
      <c r="C31" s="103">
        <v>0</v>
      </c>
    </row>
    <row r="32" spans="1:3" x14ac:dyDescent="0.2">
      <c r="A32" s="104" t="s">
        <v>523</v>
      </c>
      <c r="B32" s="105" t="s">
        <v>417</v>
      </c>
      <c r="C32" s="103">
        <v>0</v>
      </c>
    </row>
    <row r="33" spans="1:4" x14ac:dyDescent="0.2">
      <c r="A33" s="104" t="s">
        <v>524</v>
      </c>
      <c r="B33" s="105" t="s">
        <v>420</v>
      </c>
      <c r="C33" s="103">
        <v>0</v>
      </c>
    </row>
    <row r="34" spans="1:4" ht="22.5" x14ac:dyDescent="0.2">
      <c r="A34" s="104" t="s">
        <v>525</v>
      </c>
      <c r="B34" s="105" t="s">
        <v>526</v>
      </c>
      <c r="C34" s="103">
        <v>0</v>
      </c>
    </row>
    <row r="35" spans="1:4" x14ac:dyDescent="0.2">
      <c r="A35" s="104" t="s">
        <v>527</v>
      </c>
      <c r="B35" s="105" t="s">
        <v>528</v>
      </c>
      <c r="C35" s="103">
        <v>0</v>
      </c>
    </row>
    <row r="36" spans="1:4" x14ac:dyDescent="0.2">
      <c r="A36" s="104" t="s">
        <v>529</v>
      </c>
      <c r="B36" s="105" t="s">
        <v>428</v>
      </c>
      <c r="C36" s="103">
        <v>0</v>
      </c>
    </row>
    <row r="37" spans="1:4" x14ac:dyDescent="0.2">
      <c r="A37" s="104" t="s">
        <v>530</v>
      </c>
      <c r="B37" s="102" t="s">
        <v>531</v>
      </c>
      <c r="C37" s="112">
        <v>0</v>
      </c>
    </row>
    <row r="38" spans="1:4" x14ac:dyDescent="0.2">
      <c r="A38" s="98"/>
      <c r="B38" s="113"/>
      <c r="C38" s="114"/>
    </row>
    <row r="39" spans="1:4" x14ac:dyDescent="0.2">
      <c r="A39" s="115" t="s">
        <v>532</v>
      </c>
      <c r="B39" s="73"/>
      <c r="C39" s="74">
        <f>C5-C7+C30</f>
        <v>0</v>
      </c>
      <c r="D39" s="424"/>
    </row>
    <row r="40" spans="1:4" ht="45" x14ac:dyDescent="0.2">
      <c r="C40" s="424" t="s">
        <v>2230</v>
      </c>
    </row>
  </sheetData>
  <mergeCells count="4">
    <mergeCell ref="A1:C1"/>
    <mergeCell ref="A2:C2"/>
    <mergeCell ref="A3:C3"/>
    <mergeCell ref="A4:C4"/>
  </mergeCells>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373" customWidth="1"/>
    <col min="2" max="2" width="68.5703125" style="373" bestFit="1" customWidth="1"/>
    <col min="3" max="3" width="17.42578125" style="373" bestFit="1" customWidth="1"/>
    <col min="4" max="5" width="23.7109375" style="373" bestFit="1" customWidth="1"/>
    <col min="6" max="6" width="19.28515625" style="373" customWidth="1"/>
    <col min="7" max="7" width="20.5703125" style="373" customWidth="1"/>
    <col min="8" max="10" width="20.28515625" style="373" customWidth="1"/>
    <col min="11" max="16384" width="9.140625" style="373"/>
  </cols>
  <sheetData>
    <row r="1" spans="1:10" ht="18.95" customHeight="1" x14ac:dyDescent="0.2">
      <c r="A1" s="830" t="s">
        <v>2319</v>
      </c>
      <c r="B1" s="847"/>
      <c r="C1" s="847"/>
      <c r="D1" s="847"/>
      <c r="E1" s="847"/>
      <c r="F1" s="847"/>
      <c r="G1" s="58" t="s">
        <v>98</v>
      </c>
      <c r="H1" s="59">
        <f>'[5]Notas a los Edos Financieros'!D1</f>
        <v>2020</v>
      </c>
    </row>
    <row r="2" spans="1:10" ht="18.95" customHeight="1" x14ac:dyDescent="0.2">
      <c r="A2" s="830" t="s">
        <v>533</v>
      </c>
      <c r="B2" s="847"/>
      <c r="C2" s="847"/>
      <c r="D2" s="847"/>
      <c r="E2" s="847"/>
      <c r="F2" s="847"/>
      <c r="G2" s="58" t="s">
        <v>100</v>
      </c>
      <c r="H2" s="59" t="str">
        <f>'[5]Notas a los Edos Financieros'!D2</f>
        <v>Trimestral</v>
      </c>
    </row>
    <row r="3" spans="1:10" ht="18.95" customHeight="1" x14ac:dyDescent="0.2">
      <c r="A3" s="848" t="str">
        <f>'[5]Notas a los Edos Financieros'!A3</f>
        <v>Correspondiente del 1 Enero al 31 Diciembre 2020</v>
      </c>
      <c r="B3" s="849"/>
      <c r="C3" s="849"/>
      <c r="D3" s="849"/>
      <c r="E3" s="849"/>
      <c r="F3" s="849"/>
      <c r="G3" s="58" t="s">
        <v>102</v>
      </c>
      <c r="H3" s="59">
        <f>'[5]Notas a los Edos Financieros'!D3</f>
        <v>4</v>
      </c>
    </row>
    <row r="4" spans="1:10" x14ac:dyDescent="0.2">
      <c r="A4" s="61" t="s">
        <v>103</v>
      </c>
      <c r="B4" s="62"/>
      <c r="C4" s="62"/>
      <c r="D4" s="62"/>
      <c r="E4" s="62"/>
      <c r="F4" s="62"/>
      <c r="G4" s="62"/>
      <c r="H4" s="62"/>
    </row>
    <row r="7" spans="1:10" x14ac:dyDescent="0.2">
      <c r="A7" s="63" t="s">
        <v>105</v>
      </c>
      <c r="B7" s="63" t="s">
        <v>534</v>
      </c>
      <c r="C7" s="63" t="s">
        <v>465</v>
      </c>
      <c r="D7" s="63" t="s">
        <v>535</v>
      </c>
      <c r="E7" s="63" t="s">
        <v>536</v>
      </c>
      <c r="F7" s="63" t="s">
        <v>464</v>
      </c>
      <c r="G7" s="63" t="s">
        <v>537</v>
      </c>
      <c r="H7" s="63" t="s">
        <v>538</v>
      </c>
      <c r="I7" s="63" t="s">
        <v>539</v>
      </c>
      <c r="J7" s="63" t="s">
        <v>540</v>
      </c>
    </row>
    <row r="8" spans="1:10" s="68" customFormat="1" x14ac:dyDescent="0.2">
      <c r="A8" s="67">
        <v>7000</v>
      </c>
      <c r="B8" s="68" t="s">
        <v>541</v>
      </c>
    </row>
    <row r="9" spans="1:10" x14ac:dyDescent="0.2">
      <c r="A9" s="373">
        <v>7110</v>
      </c>
      <c r="B9" s="373" t="s">
        <v>537</v>
      </c>
      <c r="C9" s="65">
        <v>0</v>
      </c>
      <c r="D9" s="65">
        <v>0</v>
      </c>
      <c r="E9" s="65">
        <v>0</v>
      </c>
      <c r="F9" s="65">
        <v>0</v>
      </c>
    </row>
    <row r="10" spans="1:10" x14ac:dyDescent="0.2">
      <c r="A10" s="373">
        <v>7120</v>
      </c>
      <c r="B10" s="373" t="s">
        <v>542</v>
      </c>
      <c r="C10" s="65">
        <v>0</v>
      </c>
      <c r="D10" s="65">
        <v>0</v>
      </c>
      <c r="E10" s="65">
        <v>0</v>
      </c>
      <c r="F10" s="65">
        <v>0</v>
      </c>
    </row>
    <row r="11" spans="1:10" x14ac:dyDescent="0.2">
      <c r="A11" s="373">
        <v>7130</v>
      </c>
      <c r="B11" s="373" t="s">
        <v>543</v>
      </c>
      <c r="C11" s="65">
        <v>0</v>
      </c>
      <c r="D11" s="65">
        <v>0</v>
      </c>
      <c r="E11" s="65">
        <v>0</v>
      </c>
      <c r="F11" s="65">
        <v>0</v>
      </c>
    </row>
    <row r="12" spans="1:10" x14ac:dyDescent="0.2">
      <c r="A12" s="373">
        <v>7140</v>
      </c>
      <c r="B12" s="373" t="s">
        <v>544</v>
      </c>
      <c r="C12" s="65">
        <v>0</v>
      </c>
      <c r="D12" s="65">
        <v>0</v>
      </c>
      <c r="E12" s="65">
        <v>0</v>
      </c>
      <c r="F12" s="65">
        <v>0</v>
      </c>
    </row>
    <row r="13" spans="1:10" x14ac:dyDescent="0.2">
      <c r="A13" s="373">
        <v>7150</v>
      </c>
      <c r="B13" s="373" t="s">
        <v>545</v>
      </c>
      <c r="C13" s="65">
        <v>0</v>
      </c>
      <c r="D13" s="65">
        <v>0</v>
      </c>
      <c r="E13" s="65">
        <v>0</v>
      </c>
      <c r="F13" s="65">
        <v>0</v>
      </c>
    </row>
    <row r="14" spans="1:10" x14ac:dyDescent="0.2">
      <c r="A14" s="373">
        <v>7160</v>
      </c>
      <c r="B14" s="373" t="s">
        <v>546</v>
      </c>
      <c r="C14" s="65">
        <v>0</v>
      </c>
      <c r="D14" s="65">
        <v>0</v>
      </c>
      <c r="E14" s="65">
        <v>0</v>
      </c>
      <c r="F14" s="65">
        <v>0</v>
      </c>
    </row>
    <row r="15" spans="1:10" x14ac:dyDescent="0.2">
      <c r="A15" s="373">
        <v>7210</v>
      </c>
      <c r="B15" s="373" t="s">
        <v>547</v>
      </c>
      <c r="C15" s="65">
        <v>0</v>
      </c>
      <c r="D15" s="65">
        <v>0</v>
      </c>
      <c r="E15" s="65">
        <v>0</v>
      </c>
      <c r="F15" s="65">
        <v>0</v>
      </c>
    </row>
    <row r="16" spans="1:10" x14ac:dyDescent="0.2">
      <c r="A16" s="373">
        <v>7220</v>
      </c>
      <c r="B16" s="373" t="s">
        <v>548</v>
      </c>
      <c r="C16" s="65">
        <v>0</v>
      </c>
      <c r="D16" s="65">
        <v>0</v>
      </c>
      <c r="E16" s="65">
        <v>0</v>
      </c>
      <c r="F16" s="65">
        <v>0</v>
      </c>
    </row>
    <row r="17" spans="1:6" x14ac:dyDescent="0.2">
      <c r="A17" s="373">
        <v>7230</v>
      </c>
      <c r="B17" s="373" t="s">
        <v>549</v>
      </c>
      <c r="C17" s="65">
        <v>0</v>
      </c>
      <c r="D17" s="65">
        <v>0</v>
      </c>
      <c r="E17" s="65">
        <v>0</v>
      </c>
      <c r="F17" s="65">
        <v>0</v>
      </c>
    </row>
    <row r="18" spans="1:6" x14ac:dyDescent="0.2">
      <c r="A18" s="373">
        <v>7240</v>
      </c>
      <c r="B18" s="373" t="s">
        <v>550</v>
      </c>
      <c r="C18" s="65">
        <v>0</v>
      </c>
      <c r="D18" s="65">
        <v>0</v>
      </c>
      <c r="E18" s="65">
        <v>0</v>
      </c>
      <c r="F18" s="65">
        <v>0</v>
      </c>
    </row>
    <row r="19" spans="1:6" x14ac:dyDescent="0.2">
      <c r="A19" s="373">
        <v>7250</v>
      </c>
      <c r="B19" s="373" t="s">
        <v>551</v>
      </c>
      <c r="C19" s="65">
        <v>0</v>
      </c>
      <c r="D19" s="65">
        <v>0</v>
      </c>
      <c r="E19" s="65">
        <v>0</v>
      </c>
      <c r="F19" s="65">
        <v>0</v>
      </c>
    </row>
    <row r="20" spans="1:6" x14ac:dyDescent="0.2">
      <c r="A20" s="373">
        <v>7260</v>
      </c>
      <c r="B20" s="373" t="s">
        <v>552</v>
      </c>
      <c r="C20" s="65">
        <v>0</v>
      </c>
      <c r="D20" s="65">
        <v>0</v>
      </c>
      <c r="E20" s="65">
        <v>0</v>
      </c>
      <c r="F20" s="65">
        <v>0</v>
      </c>
    </row>
    <row r="21" spans="1:6" x14ac:dyDescent="0.2">
      <c r="A21" s="373">
        <v>7310</v>
      </c>
      <c r="B21" s="373" t="s">
        <v>553</v>
      </c>
      <c r="C21" s="65">
        <v>0</v>
      </c>
      <c r="D21" s="65">
        <v>0</v>
      </c>
      <c r="E21" s="65">
        <v>0</v>
      </c>
      <c r="F21" s="65">
        <v>0</v>
      </c>
    </row>
    <row r="22" spans="1:6" x14ac:dyDescent="0.2">
      <c r="A22" s="373">
        <v>7320</v>
      </c>
      <c r="B22" s="373" t="s">
        <v>554</v>
      </c>
      <c r="C22" s="65">
        <v>0</v>
      </c>
      <c r="D22" s="65">
        <v>0</v>
      </c>
      <c r="E22" s="65">
        <v>0</v>
      </c>
      <c r="F22" s="65">
        <v>0</v>
      </c>
    </row>
    <row r="23" spans="1:6" x14ac:dyDescent="0.2">
      <c r="A23" s="373">
        <v>7330</v>
      </c>
      <c r="B23" s="373" t="s">
        <v>555</v>
      </c>
      <c r="C23" s="65">
        <v>0</v>
      </c>
      <c r="D23" s="65">
        <v>0</v>
      </c>
      <c r="E23" s="65">
        <v>0</v>
      </c>
      <c r="F23" s="65">
        <v>0</v>
      </c>
    </row>
    <row r="24" spans="1:6" x14ac:dyDescent="0.2">
      <c r="A24" s="373">
        <v>7340</v>
      </c>
      <c r="B24" s="373" t="s">
        <v>556</v>
      </c>
      <c r="C24" s="65">
        <v>0</v>
      </c>
      <c r="D24" s="65">
        <v>0</v>
      </c>
      <c r="E24" s="65">
        <v>0</v>
      </c>
      <c r="F24" s="65">
        <v>0</v>
      </c>
    </row>
    <row r="25" spans="1:6" x14ac:dyDescent="0.2">
      <c r="A25" s="373">
        <v>7350</v>
      </c>
      <c r="B25" s="373" t="s">
        <v>557</v>
      </c>
      <c r="C25" s="65">
        <v>0</v>
      </c>
      <c r="D25" s="65">
        <v>0</v>
      </c>
      <c r="E25" s="65">
        <v>0</v>
      </c>
      <c r="F25" s="65">
        <v>0</v>
      </c>
    </row>
    <row r="26" spans="1:6" x14ac:dyDescent="0.2">
      <c r="A26" s="373">
        <v>7360</v>
      </c>
      <c r="B26" s="373" t="s">
        <v>558</v>
      </c>
      <c r="C26" s="65">
        <v>0</v>
      </c>
      <c r="D26" s="65">
        <v>0</v>
      </c>
      <c r="E26" s="65">
        <v>0</v>
      </c>
      <c r="F26" s="65">
        <v>0</v>
      </c>
    </row>
    <row r="27" spans="1:6" x14ac:dyDescent="0.2">
      <c r="A27" s="373">
        <v>7410</v>
      </c>
      <c r="B27" s="373" t="s">
        <v>559</v>
      </c>
      <c r="C27" s="65">
        <v>0</v>
      </c>
      <c r="D27" s="65">
        <v>0</v>
      </c>
      <c r="E27" s="65">
        <v>0</v>
      </c>
      <c r="F27" s="65">
        <v>0</v>
      </c>
    </row>
    <row r="28" spans="1:6" x14ac:dyDescent="0.2">
      <c r="A28" s="373">
        <v>7420</v>
      </c>
      <c r="B28" s="373" t="s">
        <v>560</v>
      </c>
      <c r="C28" s="65">
        <v>0</v>
      </c>
      <c r="D28" s="65">
        <v>0</v>
      </c>
      <c r="E28" s="65">
        <v>0</v>
      </c>
      <c r="F28" s="65">
        <v>0</v>
      </c>
    </row>
    <row r="29" spans="1:6" x14ac:dyDescent="0.2">
      <c r="A29" s="373">
        <v>7510</v>
      </c>
      <c r="B29" s="373" t="s">
        <v>561</v>
      </c>
      <c r="C29" s="65">
        <v>0</v>
      </c>
      <c r="D29" s="65">
        <v>0</v>
      </c>
      <c r="E29" s="65">
        <v>0</v>
      </c>
      <c r="F29" s="65">
        <v>0</v>
      </c>
    </row>
    <row r="30" spans="1:6" x14ac:dyDescent="0.2">
      <c r="A30" s="373">
        <v>7520</v>
      </c>
      <c r="B30" s="373" t="s">
        <v>562</v>
      </c>
      <c r="C30" s="65">
        <v>0</v>
      </c>
      <c r="D30" s="65">
        <v>0</v>
      </c>
      <c r="E30" s="65">
        <v>0</v>
      </c>
      <c r="F30" s="65">
        <v>0</v>
      </c>
    </row>
    <row r="31" spans="1:6" x14ac:dyDescent="0.2">
      <c r="A31" s="373">
        <v>7610</v>
      </c>
      <c r="B31" s="373" t="s">
        <v>563</v>
      </c>
      <c r="C31" s="65">
        <v>0</v>
      </c>
      <c r="D31" s="65">
        <v>0</v>
      </c>
      <c r="E31" s="65">
        <v>0</v>
      </c>
      <c r="F31" s="65">
        <v>0</v>
      </c>
    </row>
    <row r="32" spans="1:6" x14ac:dyDescent="0.2">
      <c r="A32" s="373">
        <v>7620</v>
      </c>
      <c r="B32" s="373" t="s">
        <v>564</v>
      </c>
      <c r="C32" s="65">
        <v>0</v>
      </c>
      <c r="D32" s="65">
        <v>0</v>
      </c>
      <c r="E32" s="65">
        <v>0</v>
      </c>
      <c r="F32" s="65">
        <v>0</v>
      </c>
    </row>
    <row r="33" spans="1:7" x14ac:dyDescent="0.2">
      <c r="A33" s="373">
        <v>7630</v>
      </c>
      <c r="B33" s="373" t="s">
        <v>565</v>
      </c>
      <c r="C33" s="65">
        <v>0</v>
      </c>
      <c r="D33" s="65">
        <v>0</v>
      </c>
      <c r="E33" s="65">
        <v>0</v>
      </c>
      <c r="F33" s="65">
        <v>0</v>
      </c>
    </row>
    <row r="34" spans="1:7" x14ac:dyDescent="0.2">
      <c r="A34" s="373">
        <v>7640</v>
      </c>
      <c r="B34" s="373" t="s">
        <v>566</v>
      </c>
      <c r="C34" s="65">
        <v>0</v>
      </c>
      <c r="D34" s="65">
        <v>0</v>
      </c>
      <c r="E34" s="65">
        <v>0</v>
      </c>
      <c r="F34" s="65">
        <v>0</v>
      </c>
    </row>
    <row r="35" spans="1:7" s="68" customFormat="1" x14ac:dyDescent="0.2">
      <c r="A35" s="67">
        <v>8000</v>
      </c>
      <c r="B35" s="68" t="s">
        <v>567</v>
      </c>
    </row>
    <row r="36" spans="1:7" x14ac:dyDescent="0.2">
      <c r="A36" s="373">
        <v>8110</v>
      </c>
      <c r="B36" s="373" t="s">
        <v>568</v>
      </c>
      <c r="C36" s="65">
        <v>106542418</v>
      </c>
      <c r="D36" s="65">
        <v>0</v>
      </c>
      <c r="E36" s="65">
        <v>0</v>
      </c>
      <c r="F36" s="65">
        <f>+C36+D36-E36</f>
        <v>106542418</v>
      </c>
    </row>
    <row r="37" spans="1:7" x14ac:dyDescent="0.2">
      <c r="A37" s="373">
        <v>8120</v>
      </c>
      <c r="B37" s="373" t="s">
        <v>569</v>
      </c>
      <c r="C37" s="65">
        <v>0</v>
      </c>
      <c r="D37" s="65">
        <v>142959293.5</v>
      </c>
      <c r="E37" s="65">
        <v>106542418</v>
      </c>
      <c r="F37" s="65">
        <f t="shared" ref="F37:F47" si="0">+C37+D37-E37</f>
        <v>36416875.5</v>
      </c>
    </row>
    <row r="38" spans="1:7" x14ac:dyDescent="0.2">
      <c r="A38" s="373">
        <v>8130</v>
      </c>
      <c r="B38" s="373" t="s">
        <v>570</v>
      </c>
      <c r="C38" s="65">
        <v>0</v>
      </c>
      <c r="D38" s="65">
        <v>36416013.310000002</v>
      </c>
      <c r="E38" s="65">
        <v>0</v>
      </c>
      <c r="F38" s="65">
        <f t="shared" si="0"/>
        <v>36416013.310000002</v>
      </c>
      <c r="G38" s="65"/>
    </row>
    <row r="39" spans="1:7" x14ac:dyDescent="0.2">
      <c r="A39" s="373">
        <v>8140</v>
      </c>
      <c r="B39" s="373" t="s">
        <v>571</v>
      </c>
      <c r="C39" s="65">
        <v>0</v>
      </c>
      <c r="D39" s="65">
        <v>62748709</v>
      </c>
      <c r="E39" s="65">
        <v>142959293.5</v>
      </c>
      <c r="F39" s="65">
        <f>+C39+D39-E39</f>
        <v>-80210584.5</v>
      </c>
    </row>
    <row r="40" spans="1:7" x14ac:dyDescent="0.2">
      <c r="A40" s="373">
        <v>8150</v>
      </c>
      <c r="B40" s="373" t="s">
        <v>572</v>
      </c>
      <c r="C40" s="65">
        <v>0</v>
      </c>
      <c r="D40" s="65">
        <v>0</v>
      </c>
      <c r="E40" s="65">
        <v>62748709</v>
      </c>
      <c r="F40" s="65">
        <f t="shared" si="0"/>
        <v>-62748709</v>
      </c>
    </row>
    <row r="41" spans="1:7" x14ac:dyDescent="0.2">
      <c r="A41" s="373">
        <v>8210</v>
      </c>
      <c r="B41" s="373" t="s">
        <v>573</v>
      </c>
      <c r="C41" s="120">
        <v>-106542418</v>
      </c>
      <c r="D41" s="120">
        <v>0</v>
      </c>
      <c r="E41" s="120">
        <v>0</v>
      </c>
      <c r="F41" s="65">
        <f t="shared" si="0"/>
        <v>-106542418</v>
      </c>
    </row>
    <row r="42" spans="1:7" x14ac:dyDescent="0.2">
      <c r="A42" s="373">
        <v>8220</v>
      </c>
      <c r="B42" s="373" t="s">
        <v>574</v>
      </c>
      <c r="C42" s="120">
        <v>0</v>
      </c>
      <c r="D42" s="120">
        <v>98147768.909999996</v>
      </c>
      <c r="E42" s="120">
        <v>106542418</v>
      </c>
      <c r="F42" s="65">
        <f t="shared" si="0"/>
        <v>-8394649.0900000036</v>
      </c>
    </row>
    <row r="43" spans="1:7" x14ac:dyDescent="0.2">
      <c r="A43" s="373">
        <v>8230</v>
      </c>
      <c r="B43" s="373" t="s">
        <v>575</v>
      </c>
      <c r="C43" s="120">
        <v>0</v>
      </c>
      <c r="D43" s="120">
        <v>0</v>
      </c>
      <c r="E43" s="120">
        <v>24995364.07</v>
      </c>
      <c r="F43" s="65">
        <f t="shared" si="0"/>
        <v>-24995364.07</v>
      </c>
    </row>
    <row r="44" spans="1:7" x14ac:dyDescent="0.2">
      <c r="A44" s="373">
        <v>8240</v>
      </c>
      <c r="B44" s="373" t="s">
        <v>576</v>
      </c>
      <c r="C44" s="120">
        <v>0</v>
      </c>
      <c r="D44" s="120">
        <v>98147768.909999996</v>
      </c>
      <c r="E44" s="120">
        <v>98147768.909999996</v>
      </c>
      <c r="F44" s="65">
        <f>+C44+D44-E44</f>
        <v>0</v>
      </c>
    </row>
    <row r="45" spans="1:7" x14ac:dyDescent="0.2">
      <c r="A45" s="373">
        <v>8250</v>
      </c>
      <c r="B45" s="373" t="s">
        <v>577</v>
      </c>
      <c r="C45" s="120">
        <v>0</v>
      </c>
      <c r="D45" s="120">
        <v>98147768.909999996</v>
      </c>
      <c r="E45" s="120">
        <v>72474544.879999995</v>
      </c>
      <c r="F45" s="65">
        <f>+C45+D45-E45</f>
        <v>25673224.030000001</v>
      </c>
    </row>
    <row r="46" spans="1:7" x14ac:dyDescent="0.2">
      <c r="A46" s="373">
        <v>8260</v>
      </c>
      <c r="B46" s="373" t="s">
        <v>578</v>
      </c>
      <c r="C46" s="120">
        <v>0</v>
      </c>
      <c r="D46" s="120">
        <v>72474544.879999995</v>
      </c>
      <c r="E46" s="120">
        <v>72474544.879999995</v>
      </c>
      <c r="F46" s="65">
        <f>+C46+D46-E46</f>
        <v>0</v>
      </c>
    </row>
    <row r="47" spans="1:7" x14ac:dyDescent="0.2">
      <c r="A47" s="373">
        <v>8270</v>
      </c>
      <c r="B47" s="373" t="s">
        <v>579</v>
      </c>
      <c r="C47" s="120">
        <v>0</v>
      </c>
      <c r="D47" s="120">
        <v>72474544.879999995</v>
      </c>
      <c r="E47" s="120">
        <v>0</v>
      </c>
      <c r="F47" s="65">
        <f t="shared" si="0"/>
        <v>72474544.879999995</v>
      </c>
    </row>
    <row r="48" spans="1:7" x14ac:dyDescent="0.2">
      <c r="C48" s="248"/>
      <c r="D48" s="248"/>
      <c r="E48" s="248"/>
      <c r="F48" s="248"/>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50" orientation="landscape"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9"/>
  <sheetViews>
    <sheetView showGridLines="0" view="pageBreakPreview" zoomScaleNormal="100" zoomScaleSheetLayoutView="100" workbookViewId="0">
      <selection sqref="A1:F1"/>
    </sheetView>
  </sheetViews>
  <sheetFormatPr baseColWidth="10" defaultColWidth="9.140625" defaultRowHeight="11.25" x14ac:dyDescent="0.2"/>
  <cols>
    <col min="1" max="1" width="18.42578125" style="41" customWidth="1"/>
    <col min="2" max="2" width="59.5703125" style="41" customWidth="1"/>
    <col min="3" max="3" width="11" style="41" customWidth="1"/>
    <col min="4" max="4" width="12.5703125" style="41" customWidth="1"/>
    <col min="5" max="5" width="14" style="41" customWidth="1"/>
    <col min="6" max="6" width="12" style="41" customWidth="1"/>
    <col min="7" max="7" width="6.5703125" style="41" customWidth="1"/>
    <col min="8" max="8" width="32.5703125" style="41" customWidth="1"/>
    <col min="9" max="9" width="7" style="324" customWidth="1"/>
    <col min="10" max="10" width="11.140625" style="41" bestFit="1" customWidth="1"/>
    <col min="11" max="11" width="9.140625" style="41"/>
    <col min="12" max="12" width="11.140625" style="41" bestFit="1" customWidth="1"/>
    <col min="13" max="16384" width="9.140625" style="41"/>
  </cols>
  <sheetData>
    <row r="1" spans="1:9" s="38" customFormat="1" ht="18.95" customHeight="1" x14ac:dyDescent="0.25">
      <c r="A1" s="828" t="s">
        <v>2115</v>
      </c>
      <c r="B1" s="829"/>
      <c r="C1" s="829"/>
      <c r="D1" s="829"/>
      <c r="E1" s="829"/>
      <c r="F1" s="829"/>
      <c r="G1" s="36" t="s">
        <v>98</v>
      </c>
      <c r="H1" s="37">
        <v>2020</v>
      </c>
      <c r="I1" s="323"/>
    </row>
    <row r="2" spans="1:9" s="38" customFormat="1" ht="18.95" customHeight="1" x14ac:dyDescent="0.25">
      <c r="A2" s="828" t="s">
        <v>99</v>
      </c>
      <c r="B2" s="829"/>
      <c r="C2" s="829"/>
      <c r="D2" s="829"/>
      <c r="E2" s="829"/>
      <c r="F2" s="829"/>
      <c r="G2" s="36" t="s">
        <v>100</v>
      </c>
      <c r="H2" s="37" t="s">
        <v>441</v>
      </c>
      <c r="I2" s="323"/>
    </row>
    <row r="3" spans="1:9" s="38" customFormat="1" ht="18.95" customHeight="1" x14ac:dyDescent="0.25">
      <c r="A3" s="828" t="s">
        <v>582</v>
      </c>
      <c r="B3" s="829"/>
      <c r="C3" s="829"/>
      <c r="D3" s="829"/>
      <c r="E3" s="829"/>
      <c r="F3" s="829"/>
      <c r="G3" s="36" t="s">
        <v>102</v>
      </c>
      <c r="H3" s="37">
        <v>1</v>
      </c>
      <c r="I3" s="323"/>
    </row>
    <row r="4" spans="1:9" x14ac:dyDescent="0.2">
      <c r="A4" s="39" t="s">
        <v>103</v>
      </c>
      <c r="B4" s="40"/>
      <c r="C4" s="40"/>
      <c r="D4" s="40"/>
      <c r="E4" s="40"/>
      <c r="F4" s="40"/>
      <c r="G4" s="40"/>
      <c r="H4" s="40"/>
    </row>
    <row r="6" spans="1:9" x14ac:dyDescent="0.2">
      <c r="A6" s="40" t="s">
        <v>104</v>
      </c>
      <c r="B6" s="40"/>
      <c r="C6" s="40"/>
      <c r="D6" s="40"/>
      <c r="E6" s="40"/>
      <c r="F6" s="40"/>
      <c r="G6" s="40"/>
      <c r="H6" s="40"/>
    </row>
    <row r="7" spans="1:9" x14ac:dyDescent="0.2">
      <c r="A7" s="42" t="s">
        <v>105</v>
      </c>
      <c r="B7" s="42" t="s">
        <v>106</v>
      </c>
      <c r="C7" s="42" t="s">
        <v>107</v>
      </c>
      <c r="D7" s="42" t="s">
        <v>108</v>
      </c>
      <c r="E7" s="42"/>
      <c r="F7" s="42"/>
      <c r="G7" s="42"/>
      <c r="H7" s="42"/>
    </row>
    <row r="8" spans="1:9" x14ac:dyDescent="0.2">
      <c r="A8" s="43">
        <v>1114</v>
      </c>
      <c r="B8" s="41" t="s">
        <v>109</v>
      </c>
      <c r="C8" s="44">
        <v>0</v>
      </c>
    </row>
    <row r="9" spans="1:9" x14ac:dyDescent="0.2">
      <c r="A9" s="43">
        <v>1115</v>
      </c>
      <c r="B9" s="41" t="s">
        <v>110</v>
      </c>
      <c r="C9" s="44">
        <v>0</v>
      </c>
    </row>
    <row r="10" spans="1:9" x14ac:dyDescent="0.2">
      <c r="A10" s="43">
        <v>1121</v>
      </c>
      <c r="B10" s="41" t="s">
        <v>111</v>
      </c>
      <c r="C10" s="44">
        <v>0</v>
      </c>
    </row>
    <row r="11" spans="1:9" x14ac:dyDescent="0.2">
      <c r="A11" s="43">
        <v>1211</v>
      </c>
      <c r="B11" s="41" t="s">
        <v>112</v>
      </c>
      <c r="C11" s="44">
        <v>0</v>
      </c>
    </row>
    <row r="13" spans="1:9" x14ac:dyDescent="0.2">
      <c r="A13" s="40" t="s">
        <v>113</v>
      </c>
      <c r="B13" s="40"/>
      <c r="C13" s="40"/>
      <c r="D13" s="40"/>
      <c r="E13" s="40"/>
      <c r="F13" s="40"/>
      <c r="G13" s="40"/>
      <c r="H13" s="40"/>
    </row>
    <row r="14" spans="1:9" x14ac:dyDescent="0.2">
      <c r="A14" s="42" t="s">
        <v>105</v>
      </c>
      <c r="B14" s="42" t="s">
        <v>106</v>
      </c>
      <c r="C14" s="42" t="s">
        <v>107</v>
      </c>
      <c r="D14" s="42">
        <v>2019</v>
      </c>
      <c r="E14" s="42">
        <v>2018</v>
      </c>
      <c r="F14" s="42">
        <v>2017</v>
      </c>
      <c r="G14" s="42">
        <v>2016</v>
      </c>
      <c r="H14" s="42" t="s">
        <v>114</v>
      </c>
    </row>
    <row r="15" spans="1:9" x14ac:dyDescent="0.2">
      <c r="A15" s="325">
        <v>1122</v>
      </c>
      <c r="B15" s="326" t="s">
        <v>115</v>
      </c>
      <c r="C15" s="327">
        <v>2269200.0099999998</v>
      </c>
      <c r="D15" s="327">
        <v>0</v>
      </c>
      <c r="E15" s="327">
        <v>0</v>
      </c>
      <c r="F15" s="327">
        <v>0</v>
      </c>
      <c r="G15" s="327">
        <v>0</v>
      </c>
      <c r="H15" s="326"/>
    </row>
    <row r="16" spans="1:9" x14ac:dyDescent="0.2">
      <c r="A16" s="328" t="s">
        <v>1958</v>
      </c>
      <c r="B16" s="329" t="s">
        <v>1959</v>
      </c>
      <c r="C16" s="330">
        <v>2269200.0099999998</v>
      </c>
      <c r="D16" s="330">
        <v>0</v>
      </c>
      <c r="E16" s="330">
        <v>0</v>
      </c>
      <c r="F16" s="330">
        <v>0</v>
      </c>
      <c r="G16" s="330">
        <v>0</v>
      </c>
      <c r="H16" s="331"/>
    </row>
    <row r="17" spans="1:8" x14ac:dyDescent="0.2">
      <c r="A17" s="43" t="s">
        <v>1960</v>
      </c>
      <c r="B17" s="41" t="s">
        <v>1961</v>
      </c>
      <c r="C17" s="44">
        <v>1221700</v>
      </c>
      <c r="D17" s="44">
        <v>0</v>
      </c>
      <c r="E17" s="44">
        <v>0</v>
      </c>
      <c r="F17" s="44">
        <v>0</v>
      </c>
      <c r="G17" s="44">
        <v>0</v>
      </c>
      <c r="H17" s="196" t="s">
        <v>1962</v>
      </c>
    </row>
    <row r="18" spans="1:8" x14ac:dyDescent="0.2">
      <c r="A18" s="43" t="s">
        <v>1963</v>
      </c>
      <c r="B18" s="41" t="s">
        <v>1964</v>
      </c>
      <c r="C18" s="44">
        <v>140000</v>
      </c>
      <c r="D18" s="44">
        <v>0</v>
      </c>
      <c r="E18" s="44">
        <v>0</v>
      </c>
      <c r="F18" s="44">
        <v>0</v>
      </c>
      <c r="G18" s="44">
        <v>0</v>
      </c>
      <c r="H18" s="196" t="s">
        <v>1962</v>
      </c>
    </row>
    <row r="19" spans="1:8" x14ac:dyDescent="0.2">
      <c r="A19" s="43" t="s">
        <v>1965</v>
      </c>
      <c r="B19" s="41" t="s">
        <v>1966</v>
      </c>
      <c r="C19" s="44">
        <v>907500</v>
      </c>
      <c r="D19" s="44">
        <v>0</v>
      </c>
      <c r="E19" s="44">
        <v>0</v>
      </c>
      <c r="F19" s="44">
        <v>0</v>
      </c>
      <c r="G19" s="44">
        <v>0</v>
      </c>
      <c r="H19" s="196" t="s">
        <v>1962</v>
      </c>
    </row>
    <row r="20" spans="1:8" x14ac:dyDescent="0.2">
      <c r="A20" s="43" t="s">
        <v>1967</v>
      </c>
      <c r="B20" s="41" t="s">
        <v>1968</v>
      </c>
      <c r="C20" s="44">
        <v>0.01</v>
      </c>
      <c r="D20" s="44">
        <v>0</v>
      </c>
      <c r="E20" s="44">
        <v>0</v>
      </c>
      <c r="F20" s="44">
        <v>0</v>
      </c>
      <c r="G20" s="44">
        <v>0</v>
      </c>
      <c r="H20" s="196" t="s">
        <v>1962</v>
      </c>
    </row>
    <row r="21" spans="1:8" x14ac:dyDescent="0.2">
      <c r="A21" s="40" t="s">
        <v>117</v>
      </c>
      <c r="B21" s="40"/>
      <c r="C21" s="40"/>
      <c r="D21" s="40"/>
      <c r="E21" s="40"/>
      <c r="F21" s="40"/>
      <c r="G21" s="40"/>
      <c r="H21" s="40"/>
    </row>
    <row r="22" spans="1:8" x14ac:dyDescent="0.2">
      <c r="A22" s="42" t="s">
        <v>105</v>
      </c>
      <c r="B22" s="42" t="s">
        <v>106</v>
      </c>
      <c r="C22" s="42" t="s">
        <v>107</v>
      </c>
      <c r="D22" s="42" t="s">
        <v>118</v>
      </c>
      <c r="E22" s="42" t="s">
        <v>119</v>
      </c>
      <c r="F22" s="42" t="s">
        <v>120</v>
      </c>
      <c r="G22" s="42" t="s">
        <v>121</v>
      </c>
      <c r="H22" s="42" t="s">
        <v>122</v>
      </c>
    </row>
    <row r="23" spans="1:8" x14ac:dyDescent="0.2">
      <c r="A23" s="325">
        <v>1123</v>
      </c>
      <c r="B23" s="326" t="s">
        <v>123</v>
      </c>
      <c r="C23" s="327">
        <v>0</v>
      </c>
      <c r="D23" s="327">
        <v>0</v>
      </c>
      <c r="E23" s="327">
        <v>0</v>
      </c>
      <c r="F23" s="327">
        <v>0</v>
      </c>
      <c r="G23" s="327">
        <v>0</v>
      </c>
      <c r="H23" s="326"/>
    </row>
    <row r="24" spans="1:8" x14ac:dyDescent="0.2">
      <c r="A24" s="328" t="s">
        <v>1812</v>
      </c>
      <c r="B24" s="329" t="s">
        <v>1813</v>
      </c>
      <c r="C24" s="330">
        <v>0</v>
      </c>
      <c r="D24" s="330">
        <v>0</v>
      </c>
      <c r="E24" s="330">
        <v>0</v>
      </c>
      <c r="F24" s="330">
        <v>0</v>
      </c>
      <c r="G24" s="330">
        <v>0</v>
      </c>
      <c r="H24" s="329"/>
    </row>
    <row r="25" spans="1:8" x14ac:dyDescent="0.2">
      <c r="A25" s="43">
        <v>1125</v>
      </c>
      <c r="B25" s="41" t="s">
        <v>124</v>
      </c>
      <c r="C25" s="44">
        <v>0</v>
      </c>
      <c r="D25" s="44"/>
      <c r="E25" s="44"/>
      <c r="F25" s="44"/>
      <c r="G25" s="44"/>
    </row>
    <row r="26" spans="1:8" x14ac:dyDescent="0.2">
      <c r="A26" s="252">
        <v>1126</v>
      </c>
      <c r="B26" s="253" t="s">
        <v>125</v>
      </c>
      <c r="C26" s="44">
        <v>0</v>
      </c>
      <c r="D26" s="44"/>
      <c r="E26" s="44"/>
      <c r="F26" s="44"/>
      <c r="G26" s="44"/>
    </row>
    <row r="27" spans="1:8" x14ac:dyDescent="0.2">
      <c r="A27" s="325">
        <v>1129</v>
      </c>
      <c r="B27" s="326" t="s">
        <v>126</v>
      </c>
      <c r="C27" s="327">
        <v>1383138</v>
      </c>
      <c r="D27" s="327">
        <v>1383138</v>
      </c>
      <c r="E27" s="327">
        <v>0</v>
      </c>
      <c r="F27" s="327">
        <v>0</v>
      </c>
      <c r="G27" s="327">
        <v>0</v>
      </c>
      <c r="H27" s="326"/>
    </row>
    <row r="28" spans="1:8" x14ac:dyDescent="0.2">
      <c r="A28" s="252" t="s">
        <v>1969</v>
      </c>
      <c r="B28" s="253" t="s">
        <v>1970</v>
      </c>
      <c r="C28" s="44">
        <v>1383138</v>
      </c>
      <c r="D28" s="44">
        <v>1383138</v>
      </c>
      <c r="E28" s="44">
        <v>0</v>
      </c>
      <c r="F28" s="44">
        <v>0</v>
      </c>
      <c r="G28" s="44">
        <v>0</v>
      </c>
      <c r="H28" s="196" t="s">
        <v>1971</v>
      </c>
    </row>
    <row r="29" spans="1:8" x14ac:dyDescent="0.2">
      <c r="A29" s="43">
        <v>1131</v>
      </c>
      <c r="B29" s="41" t="s">
        <v>127</v>
      </c>
      <c r="C29" s="44">
        <v>0</v>
      </c>
      <c r="D29" s="44">
        <v>0</v>
      </c>
      <c r="E29" s="44">
        <v>0</v>
      </c>
      <c r="F29" s="44">
        <v>0</v>
      </c>
      <c r="G29" s="44">
        <v>0</v>
      </c>
    </row>
    <row r="30" spans="1:8" x14ac:dyDescent="0.2">
      <c r="A30" s="43">
        <v>1132</v>
      </c>
      <c r="B30" s="41" t="s">
        <v>128</v>
      </c>
      <c r="C30" s="44">
        <v>0</v>
      </c>
      <c r="D30" s="44">
        <v>0</v>
      </c>
      <c r="E30" s="44">
        <v>0</v>
      </c>
      <c r="F30" s="44">
        <v>0</v>
      </c>
      <c r="G30" s="44">
        <v>0</v>
      </c>
    </row>
    <row r="31" spans="1:8" x14ac:dyDescent="0.2">
      <c r="A31" s="43">
        <v>1133</v>
      </c>
      <c r="B31" s="41" t="s">
        <v>129</v>
      </c>
      <c r="C31" s="44">
        <v>0</v>
      </c>
      <c r="D31" s="44">
        <v>0</v>
      </c>
      <c r="E31" s="44">
        <v>0</v>
      </c>
      <c r="F31" s="44">
        <v>0</v>
      </c>
      <c r="G31" s="44">
        <v>0</v>
      </c>
    </row>
    <row r="32" spans="1:8" x14ac:dyDescent="0.2">
      <c r="A32" s="43">
        <v>1134</v>
      </c>
      <c r="B32" s="41" t="s">
        <v>130</v>
      </c>
      <c r="C32" s="44">
        <v>0</v>
      </c>
      <c r="D32" s="44">
        <v>0</v>
      </c>
      <c r="E32" s="44">
        <v>0</v>
      </c>
      <c r="F32" s="44">
        <v>0</v>
      </c>
      <c r="G32" s="44">
        <v>0</v>
      </c>
    </row>
    <row r="33" spans="1:8" x14ac:dyDescent="0.2">
      <c r="A33" s="43">
        <v>1139</v>
      </c>
      <c r="B33" s="41" t="s">
        <v>131</v>
      </c>
      <c r="C33" s="44">
        <v>0</v>
      </c>
      <c r="D33" s="44">
        <v>0</v>
      </c>
      <c r="E33" s="44">
        <v>0</v>
      </c>
      <c r="F33" s="44">
        <v>0</v>
      </c>
      <c r="G33" s="44">
        <v>0</v>
      </c>
    </row>
    <row r="35" spans="1:8" x14ac:dyDescent="0.2">
      <c r="A35" s="40" t="s">
        <v>132</v>
      </c>
      <c r="B35" s="40"/>
      <c r="C35" s="40"/>
      <c r="D35" s="40"/>
      <c r="E35" s="40"/>
      <c r="F35" s="40"/>
      <c r="G35" s="40"/>
      <c r="H35" s="40"/>
    </row>
    <row r="36" spans="1:8" x14ac:dyDescent="0.2">
      <c r="A36" s="42" t="s">
        <v>105</v>
      </c>
      <c r="B36" s="42" t="s">
        <v>106</v>
      </c>
      <c r="C36" s="42" t="s">
        <v>107</v>
      </c>
      <c r="D36" s="42" t="s">
        <v>133</v>
      </c>
      <c r="E36" s="42" t="s">
        <v>134</v>
      </c>
      <c r="F36" s="42" t="s">
        <v>135</v>
      </c>
      <c r="G36" s="42" t="s">
        <v>136</v>
      </c>
      <c r="H36" s="42"/>
    </row>
    <row r="37" spans="1:8" x14ac:dyDescent="0.2">
      <c r="A37" s="43">
        <v>1140</v>
      </c>
      <c r="B37" s="41" t="s">
        <v>137</v>
      </c>
      <c r="C37" s="44">
        <v>0</v>
      </c>
    </row>
    <row r="38" spans="1:8" x14ac:dyDescent="0.2">
      <c r="A38" s="43">
        <v>1141</v>
      </c>
      <c r="B38" s="41" t="s">
        <v>138</v>
      </c>
      <c r="C38" s="44">
        <v>0</v>
      </c>
    </row>
    <row r="39" spans="1:8" x14ac:dyDescent="0.2">
      <c r="A39" s="43">
        <v>1142</v>
      </c>
      <c r="B39" s="41" t="s">
        <v>139</v>
      </c>
      <c r="C39" s="44">
        <v>0</v>
      </c>
    </row>
    <row r="40" spans="1:8" x14ac:dyDescent="0.2">
      <c r="A40" s="43">
        <v>1143</v>
      </c>
      <c r="B40" s="41" t="s">
        <v>140</v>
      </c>
      <c r="C40" s="44">
        <v>0</v>
      </c>
    </row>
    <row r="41" spans="1:8" x14ac:dyDescent="0.2">
      <c r="A41" s="43">
        <v>1144</v>
      </c>
      <c r="B41" s="41" t="s">
        <v>141</v>
      </c>
      <c r="C41" s="44">
        <v>0</v>
      </c>
    </row>
    <row r="42" spans="1:8" x14ac:dyDescent="0.2">
      <c r="A42" s="43">
        <v>1145</v>
      </c>
      <c r="B42" s="41" t="s">
        <v>142</v>
      </c>
      <c r="C42" s="44">
        <v>0</v>
      </c>
    </row>
    <row r="44" spans="1:8" x14ac:dyDescent="0.2">
      <c r="A44" s="40" t="s">
        <v>143</v>
      </c>
      <c r="B44" s="40"/>
      <c r="C44" s="40"/>
      <c r="D44" s="40"/>
      <c r="E44" s="40"/>
      <c r="F44" s="40"/>
      <c r="G44" s="40"/>
      <c r="H44" s="40"/>
    </row>
    <row r="45" spans="1:8" x14ac:dyDescent="0.2">
      <c r="A45" s="42" t="s">
        <v>105</v>
      </c>
      <c r="B45" s="42" t="s">
        <v>106</v>
      </c>
      <c r="C45" s="42" t="s">
        <v>107</v>
      </c>
      <c r="D45" s="42" t="s">
        <v>144</v>
      </c>
      <c r="E45" s="42" t="s">
        <v>145</v>
      </c>
      <c r="F45" s="42" t="s">
        <v>146</v>
      </c>
      <c r="G45" s="42"/>
      <c r="H45" s="42"/>
    </row>
    <row r="46" spans="1:8" x14ac:dyDescent="0.2">
      <c r="A46" s="325">
        <v>1150</v>
      </c>
      <c r="B46" s="326" t="s">
        <v>147</v>
      </c>
      <c r="C46" s="327">
        <v>909610.99000000011</v>
      </c>
      <c r="D46" s="327">
        <v>909610.99000000011</v>
      </c>
      <c r="E46" s="326"/>
      <c r="F46" s="326"/>
      <c r="G46" s="326"/>
      <c r="H46" s="326"/>
    </row>
    <row r="47" spans="1:8" x14ac:dyDescent="0.2">
      <c r="A47" s="325">
        <v>1151</v>
      </c>
      <c r="B47" s="326" t="s">
        <v>148</v>
      </c>
      <c r="C47" s="327">
        <v>909610.99000000011</v>
      </c>
      <c r="D47" s="327">
        <v>909610.99000000011</v>
      </c>
      <c r="E47" s="326"/>
      <c r="F47" s="326"/>
      <c r="G47" s="326"/>
      <c r="H47" s="326"/>
    </row>
    <row r="48" spans="1:8" x14ac:dyDescent="0.2">
      <c r="A48" s="43" t="s">
        <v>1972</v>
      </c>
      <c r="B48" s="41" t="s">
        <v>1973</v>
      </c>
      <c r="C48" s="44">
        <v>139944.4</v>
      </c>
      <c r="D48" s="44">
        <v>139944.4</v>
      </c>
      <c r="E48" s="41" t="s">
        <v>1974</v>
      </c>
    </row>
    <row r="49" spans="1:5" x14ac:dyDescent="0.2">
      <c r="A49" s="43" t="s">
        <v>1975</v>
      </c>
      <c r="B49" s="41" t="s">
        <v>1976</v>
      </c>
      <c r="C49" s="44">
        <v>60768.99</v>
      </c>
      <c r="D49" s="44">
        <v>60768.99</v>
      </c>
      <c r="E49" s="41" t="s">
        <v>1974</v>
      </c>
    </row>
    <row r="50" spans="1:5" x14ac:dyDescent="0.2">
      <c r="A50" s="43" t="s">
        <v>1977</v>
      </c>
      <c r="B50" s="41" t="s">
        <v>1978</v>
      </c>
      <c r="C50" s="44">
        <v>7741</v>
      </c>
      <c r="D50" s="44">
        <v>7741</v>
      </c>
      <c r="E50" s="41" t="s">
        <v>1974</v>
      </c>
    </row>
    <row r="51" spans="1:5" x14ac:dyDescent="0.2">
      <c r="A51" s="43" t="s">
        <v>1979</v>
      </c>
      <c r="B51" s="41" t="s">
        <v>1426</v>
      </c>
      <c r="C51" s="44">
        <v>21210.91</v>
      </c>
      <c r="D51" s="44">
        <v>21210.91</v>
      </c>
      <c r="E51" s="41" t="s">
        <v>1974</v>
      </c>
    </row>
    <row r="52" spans="1:5" x14ac:dyDescent="0.2">
      <c r="A52" s="43" t="s">
        <v>1980</v>
      </c>
      <c r="B52" s="41" t="s">
        <v>1428</v>
      </c>
      <c r="C52" s="44">
        <v>6628.93</v>
      </c>
      <c r="D52" s="44">
        <v>6628.93</v>
      </c>
      <c r="E52" s="41" t="s">
        <v>1974</v>
      </c>
    </row>
    <row r="53" spans="1:5" x14ac:dyDescent="0.2">
      <c r="A53" s="43" t="s">
        <v>1981</v>
      </c>
      <c r="B53" s="41" t="s">
        <v>1982</v>
      </c>
      <c r="C53" s="44">
        <v>2569.64</v>
      </c>
      <c r="D53" s="44">
        <v>2569.64</v>
      </c>
      <c r="E53" s="41" t="s">
        <v>1974</v>
      </c>
    </row>
    <row r="54" spans="1:5" x14ac:dyDescent="0.2">
      <c r="A54" s="43" t="s">
        <v>1983</v>
      </c>
      <c r="B54" s="41" t="s">
        <v>1984</v>
      </c>
      <c r="C54" s="44">
        <v>3489.66</v>
      </c>
      <c r="D54" s="44">
        <v>3489.66</v>
      </c>
      <c r="E54" s="41" t="s">
        <v>1974</v>
      </c>
    </row>
    <row r="55" spans="1:5" x14ac:dyDescent="0.2">
      <c r="A55" s="43" t="s">
        <v>1985</v>
      </c>
      <c r="B55" s="41" t="s">
        <v>1986</v>
      </c>
      <c r="C55" s="44">
        <v>965.07</v>
      </c>
      <c r="D55" s="44">
        <v>965.07</v>
      </c>
      <c r="E55" s="41" t="s">
        <v>1974</v>
      </c>
    </row>
    <row r="56" spans="1:5" x14ac:dyDescent="0.2">
      <c r="A56" s="43" t="s">
        <v>1987</v>
      </c>
      <c r="B56" s="41" t="s">
        <v>1988</v>
      </c>
      <c r="C56" s="44">
        <v>1137.23</v>
      </c>
      <c r="D56" s="44">
        <v>1137.23</v>
      </c>
      <c r="E56" s="41" t="s">
        <v>1974</v>
      </c>
    </row>
    <row r="57" spans="1:5" x14ac:dyDescent="0.2">
      <c r="A57" s="43" t="s">
        <v>1989</v>
      </c>
      <c r="B57" s="41" t="s">
        <v>1990</v>
      </c>
      <c r="C57" s="44">
        <v>8907.6299999999992</v>
      </c>
      <c r="D57" s="44">
        <v>8907.6299999999992</v>
      </c>
      <c r="E57" s="41" t="s">
        <v>1974</v>
      </c>
    </row>
    <row r="58" spans="1:5" x14ac:dyDescent="0.2">
      <c r="A58" s="43" t="s">
        <v>1991</v>
      </c>
      <c r="B58" s="41" t="s">
        <v>1992</v>
      </c>
      <c r="C58" s="44">
        <v>55121.07</v>
      </c>
      <c r="D58" s="44">
        <v>55121.07</v>
      </c>
      <c r="E58" s="41" t="s">
        <v>1974</v>
      </c>
    </row>
    <row r="59" spans="1:5" x14ac:dyDescent="0.2">
      <c r="A59" s="43" t="s">
        <v>1993</v>
      </c>
      <c r="B59" s="41" t="s">
        <v>1994</v>
      </c>
      <c r="C59" s="44">
        <v>4889.1099999999997</v>
      </c>
      <c r="D59" s="44">
        <v>4889.1099999999997</v>
      </c>
      <c r="E59" s="41" t="s">
        <v>1974</v>
      </c>
    </row>
    <row r="60" spans="1:5" x14ac:dyDescent="0.2">
      <c r="A60" s="43" t="s">
        <v>1995</v>
      </c>
      <c r="B60" s="41" t="s">
        <v>1996</v>
      </c>
      <c r="C60" s="44">
        <v>4828.3</v>
      </c>
      <c r="D60" s="44">
        <v>4828.3</v>
      </c>
      <c r="E60" s="41" t="s">
        <v>1974</v>
      </c>
    </row>
    <row r="61" spans="1:5" x14ac:dyDescent="0.2">
      <c r="A61" s="43" t="s">
        <v>1997</v>
      </c>
      <c r="B61" s="41" t="s">
        <v>1998</v>
      </c>
      <c r="C61" s="44">
        <v>71540.399999999994</v>
      </c>
      <c r="D61" s="44">
        <v>71540.399999999994</v>
      </c>
      <c r="E61" s="41" t="s">
        <v>1974</v>
      </c>
    </row>
    <row r="62" spans="1:5" x14ac:dyDescent="0.2">
      <c r="A62" s="43" t="s">
        <v>1999</v>
      </c>
      <c r="B62" s="41" t="s">
        <v>2000</v>
      </c>
      <c r="C62" s="44">
        <v>48063.8</v>
      </c>
      <c r="D62" s="44">
        <v>48063.8</v>
      </c>
      <c r="E62" s="41" t="s">
        <v>1974</v>
      </c>
    </row>
    <row r="63" spans="1:5" x14ac:dyDescent="0.2">
      <c r="A63" s="43" t="s">
        <v>2001</v>
      </c>
      <c r="B63" s="41" t="s">
        <v>2002</v>
      </c>
      <c r="C63" s="44">
        <v>2154.9499999999998</v>
      </c>
      <c r="D63" s="44">
        <v>2154.9499999999998</v>
      </c>
      <c r="E63" s="41" t="s">
        <v>1974</v>
      </c>
    </row>
    <row r="64" spans="1:5" x14ac:dyDescent="0.2">
      <c r="A64" s="43" t="s">
        <v>2003</v>
      </c>
      <c r="B64" s="41" t="s">
        <v>2004</v>
      </c>
      <c r="C64" s="44">
        <v>21539.82</v>
      </c>
      <c r="D64" s="44">
        <v>21539.82</v>
      </c>
      <c r="E64" s="41" t="s">
        <v>1974</v>
      </c>
    </row>
    <row r="65" spans="1:8" x14ac:dyDescent="0.2">
      <c r="A65" s="43" t="s">
        <v>2005</v>
      </c>
      <c r="B65" s="41" t="s">
        <v>2006</v>
      </c>
      <c r="C65" s="44">
        <v>17112.97</v>
      </c>
      <c r="D65" s="44">
        <v>17112.97</v>
      </c>
      <c r="E65" s="41" t="s">
        <v>1974</v>
      </c>
    </row>
    <row r="66" spans="1:8" x14ac:dyDescent="0.2">
      <c r="A66" s="43" t="s">
        <v>2007</v>
      </c>
      <c r="B66" s="41" t="s">
        <v>2008</v>
      </c>
      <c r="C66" s="44">
        <v>3269.1</v>
      </c>
      <c r="D66" s="44">
        <v>3269.1</v>
      </c>
      <c r="E66" s="41" t="s">
        <v>1974</v>
      </c>
    </row>
    <row r="67" spans="1:8" x14ac:dyDescent="0.2">
      <c r="A67" s="43" t="s">
        <v>2009</v>
      </c>
      <c r="B67" s="41" t="s">
        <v>2010</v>
      </c>
      <c r="C67" s="44">
        <v>293613.58</v>
      </c>
      <c r="D67" s="44">
        <v>293613.58</v>
      </c>
      <c r="E67" s="41" t="s">
        <v>1974</v>
      </c>
    </row>
    <row r="68" spans="1:8" x14ac:dyDescent="0.2">
      <c r="A68" s="43" t="s">
        <v>2011</v>
      </c>
      <c r="B68" s="41" t="s">
        <v>2012</v>
      </c>
      <c r="C68" s="44">
        <v>75442.7</v>
      </c>
      <c r="D68" s="44">
        <v>75442.7</v>
      </c>
      <c r="E68" s="41" t="s">
        <v>1974</v>
      </c>
    </row>
    <row r="69" spans="1:8" x14ac:dyDescent="0.2">
      <c r="A69" s="43" t="s">
        <v>2013</v>
      </c>
      <c r="B69" s="41" t="s">
        <v>2014</v>
      </c>
      <c r="C69" s="44">
        <v>69.81</v>
      </c>
      <c r="D69" s="44">
        <v>69.81</v>
      </c>
      <c r="E69" s="41" t="s">
        <v>1974</v>
      </c>
    </row>
    <row r="70" spans="1:8" x14ac:dyDescent="0.2">
      <c r="A70" s="43" t="s">
        <v>2015</v>
      </c>
      <c r="B70" s="41" t="s">
        <v>2016</v>
      </c>
      <c r="C70" s="44">
        <v>306.02</v>
      </c>
      <c r="D70" s="44">
        <v>306.02</v>
      </c>
      <c r="E70" s="41" t="s">
        <v>1974</v>
      </c>
    </row>
    <row r="71" spans="1:8" x14ac:dyDescent="0.2">
      <c r="A71" s="43" t="s">
        <v>2017</v>
      </c>
      <c r="B71" s="41" t="s">
        <v>2018</v>
      </c>
      <c r="C71" s="44">
        <v>12478.51</v>
      </c>
      <c r="D71" s="44">
        <v>12478.51</v>
      </c>
      <c r="E71" s="41" t="s">
        <v>1974</v>
      </c>
    </row>
    <row r="72" spans="1:8" x14ac:dyDescent="0.2">
      <c r="A72" s="43" t="s">
        <v>2019</v>
      </c>
      <c r="B72" s="41" t="s">
        <v>2020</v>
      </c>
      <c r="C72" s="44">
        <v>30286.720000000001</v>
      </c>
      <c r="D72" s="44">
        <v>30286.720000000001</v>
      </c>
      <c r="E72" s="41" t="s">
        <v>1974</v>
      </c>
    </row>
    <row r="73" spans="1:8" x14ac:dyDescent="0.2">
      <c r="A73" s="43" t="s">
        <v>2021</v>
      </c>
      <c r="B73" s="41" t="s">
        <v>1440</v>
      </c>
      <c r="C73" s="44">
        <v>5954.92</v>
      </c>
      <c r="D73" s="44">
        <v>5954.92</v>
      </c>
      <c r="E73" s="41" t="s">
        <v>1974</v>
      </c>
    </row>
    <row r="74" spans="1:8" x14ac:dyDescent="0.2">
      <c r="A74" s="43" t="s">
        <v>2022</v>
      </c>
      <c r="B74" s="41" t="s">
        <v>2023</v>
      </c>
      <c r="C74" s="44">
        <v>972.42</v>
      </c>
      <c r="D74" s="44">
        <v>972.42</v>
      </c>
      <c r="E74" s="41" t="s">
        <v>1974</v>
      </c>
    </row>
    <row r="75" spans="1:8" x14ac:dyDescent="0.2">
      <c r="A75" s="43" t="s">
        <v>2024</v>
      </c>
      <c r="B75" s="41" t="s">
        <v>2025</v>
      </c>
      <c r="C75" s="44">
        <v>8603.33</v>
      </c>
      <c r="D75" s="44">
        <v>8603.33</v>
      </c>
      <c r="E75" s="41" t="s">
        <v>1974</v>
      </c>
    </row>
    <row r="77" spans="1:8" x14ac:dyDescent="0.2">
      <c r="A77" s="40" t="s">
        <v>149</v>
      </c>
      <c r="B77" s="40"/>
      <c r="C77" s="40"/>
      <c r="D77" s="40"/>
      <c r="E77" s="40"/>
      <c r="F77" s="40"/>
      <c r="G77" s="40"/>
      <c r="H77" s="40"/>
    </row>
    <row r="78" spans="1:8" x14ac:dyDescent="0.2">
      <c r="A78" s="42" t="s">
        <v>105</v>
      </c>
      <c r="B78" s="42" t="s">
        <v>106</v>
      </c>
      <c r="C78" s="42" t="s">
        <v>107</v>
      </c>
      <c r="D78" s="42" t="s">
        <v>108</v>
      </c>
      <c r="E78" s="42" t="s">
        <v>122</v>
      </c>
      <c r="F78" s="42"/>
      <c r="G78" s="42"/>
      <c r="H78" s="42"/>
    </row>
    <row r="79" spans="1:8" x14ac:dyDescent="0.2">
      <c r="A79" s="43">
        <v>1213</v>
      </c>
      <c r="B79" s="41" t="s">
        <v>150</v>
      </c>
      <c r="C79" s="44">
        <v>0</v>
      </c>
    </row>
    <row r="81" spans="1:8" x14ac:dyDescent="0.2">
      <c r="A81" s="40" t="s">
        <v>151</v>
      </c>
      <c r="B81" s="40"/>
      <c r="C81" s="40"/>
      <c r="D81" s="40"/>
      <c r="E81" s="40"/>
      <c r="F81" s="40"/>
      <c r="G81" s="40"/>
      <c r="H81" s="40"/>
    </row>
    <row r="82" spans="1:8" x14ac:dyDescent="0.2">
      <c r="A82" s="42" t="s">
        <v>105</v>
      </c>
      <c r="B82" s="42" t="s">
        <v>106</v>
      </c>
      <c r="C82" s="42" t="s">
        <v>107</v>
      </c>
      <c r="D82" s="42"/>
      <c r="E82" s="42"/>
      <c r="F82" s="42"/>
      <c r="G82" s="42"/>
      <c r="H82" s="42"/>
    </row>
    <row r="83" spans="1:8" x14ac:dyDescent="0.2">
      <c r="A83" s="43">
        <v>1214</v>
      </c>
      <c r="B83" s="41" t="s">
        <v>152</v>
      </c>
      <c r="C83" s="44">
        <v>0</v>
      </c>
    </row>
    <row r="85" spans="1:8" x14ac:dyDescent="0.2">
      <c r="A85" s="40" t="s">
        <v>153</v>
      </c>
      <c r="B85" s="40"/>
      <c r="C85" s="40"/>
      <c r="D85" s="40"/>
      <c r="E85" s="40"/>
      <c r="F85" s="40"/>
      <c r="G85" s="40"/>
      <c r="H85" s="40"/>
    </row>
    <row r="86" spans="1:8" x14ac:dyDescent="0.2">
      <c r="A86" s="42" t="s">
        <v>105</v>
      </c>
      <c r="B86" s="42" t="s">
        <v>106</v>
      </c>
      <c r="C86" s="42" t="s">
        <v>107</v>
      </c>
      <c r="D86" s="42" t="s">
        <v>154</v>
      </c>
      <c r="E86" s="42" t="s">
        <v>155</v>
      </c>
      <c r="F86" s="42" t="s">
        <v>144</v>
      </c>
      <c r="G86" s="42" t="s">
        <v>156</v>
      </c>
      <c r="H86" s="42" t="s">
        <v>157</v>
      </c>
    </row>
    <row r="87" spans="1:8" x14ac:dyDescent="0.2">
      <c r="A87" s="325">
        <v>1230</v>
      </c>
      <c r="B87" s="326" t="s">
        <v>158</v>
      </c>
      <c r="C87" s="327">
        <v>296080.78999999998</v>
      </c>
      <c r="D87" s="327">
        <v>0</v>
      </c>
      <c r="E87" s="327">
        <v>0</v>
      </c>
      <c r="F87" s="327"/>
      <c r="G87" s="327"/>
      <c r="H87" s="327"/>
    </row>
    <row r="88" spans="1:8" x14ac:dyDescent="0.2">
      <c r="A88" s="43">
        <v>1231</v>
      </c>
      <c r="B88" s="41" t="s">
        <v>159</v>
      </c>
      <c r="C88" s="44">
        <v>0</v>
      </c>
      <c r="D88" s="44">
        <v>0</v>
      </c>
      <c r="E88" s="44">
        <v>0</v>
      </c>
    </row>
    <row r="89" spans="1:8" x14ac:dyDescent="0.2">
      <c r="A89" s="43">
        <v>1232</v>
      </c>
      <c r="B89" s="41" t="s">
        <v>160</v>
      </c>
      <c r="C89" s="44">
        <v>0</v>
      </c>
      <c r="D89" s="44">
        <v>0</v>
      </c>
      <c r="E89" s="44">
        <v>0</v>
      </c>
    </row>
    <row r="90" spans="1:8" x14ac:dyDescent="0.2">
      <c r="A90" s="43">
        <v>1233</v>
      </c>
      <c r="B90" s="41" t="s">
        <v>161</v>
      </c>
      <c r="C90" s="44">
        <v>0</v>
      </c>
      <c r="D90" s="44">
        <v>0</v>
      </c>
      <c r="E90" s="44">
        <v>0</v>
      </c>
    </row>
    <row r="91" spans="1:8" x14ac:dyDescent="0.2">
      <c r="A91" s="43">
        <v>1234</v>
      </c>
      <c r="B91" s="41" t="s">
        <v>162</v>
      </c>
      <c r="C91" s="44">
        <v>0</v>
      </c>
      <c r="D91" s="44">
        <v>0</v>
      </c>
      <c r="E91" s="44">
        <v>0</v>
      </c>
    </row>
    <row r="92" spans="1:8" x14ac:dyDescent="0.2">
      <c r="A92" s="325">
        <v>1235</v>
      </c>
      <c r="B92" s="326" t="s">
        <v>163</v>
      </c>
      <c r="C92" s="327">
        <v>296080.78999999998</v>
      </c>
      <c r="D92" s="327">
        <v>0</v>
      </c>
      <c r="E92" s="327">
        <v>0</v>
      </c>
      <c r="F92" s="327"/>
      <c r="G92" s="327"/>
      <c r="H92" s="327"/>
    </row>
    <row r="93" spans="1:8" x14ac:dyDescent="0.2">
      <c r="A93" s="43" t="s">
        <v>2026</v>
      </c>
      <c r="B93" s="41" t="s">
        <v>2027</v>
      </c>
      <c r="C93" s="44">
        <v>296080.78999999998</v>
      </c>
      <c r="D93" s="44">
        <v>0</v>
      </c>
      <c r="E93" s="44">
        <v>0</v>
      </c>
      <c r="F93" s="44"/>
      <c r="G93" s="44"/>
      <c r="H93" s="44"/>
    </row>
    <row r="94" spans="1:8" x14ac:dyDescent="0.2">
      <c r="A94" s="43" t="s">
        <v>2028</v>
      </c>
      <c r="B94" s="41" t="s">
        <v>2029</v>
      </c>
      <c r="C94" s="44">
        <v>296080.78999999998</v>
      </c>
      <c r="D94" s="44">
        <v>0</v>
      </c>
      <c r="E94" s="44">
        <v>0</v>
      </c>
      <c r="F94" s="44"/>
      <c r="G94" s="44"/>
      <c r="H94" s="44"/>
    </row>
    <row r="95" spans="1:8" x14ac:dyDescent="0.2">
      <c r="A95" s="43" t="s">
        <v>2030</v>
      </c>
      <c r="B95" s="41" t="s">
        <v>2031</v>
      </c>
      <c r="C95" s="44">
        <v>296080.78999999998</v>
      </c>
      <c r="D95" s="44">
        <v>0</v>
      </c>
      <c r="E95" s="44">
        <v>0</v>
      </c>
      <c r="F95" s="44"/>
      <c r="G95" s="44"/>
      <c r="H95" s="44"/>
    </row>
    <row r="96" spans="1:8" x14ac:dyDescent="0.2">
      <c r="A96" s="43" t="s">
        <v>2032</v>
      </c>
      <c r="B96" s="41" t="s">
        <v>2031</v>
      </c>
      <c r="C96" s="44">
        <v>296080.78999999998</v>
      </c>
      <c r="D96" s="44"/>
      <c r="E96" s="44"/>
    </row>
    <row r="97" spans="1:14" x14ac:dyDescent="0.2">
      <c r="A97" s="43"/>
      <c r="C97" s="44"/>
      <c r="D97" s="44"/>
      <c r="E97" s="44"/>
      <c r="I97" s="332"/>
      <c r="J97" s="117"/>
      <c r="K97" s="117"/>
      <c r="L97" s="116"/>
      <c r="M97" s="117"/>
    </row>
    <row r="98" spans="1:14" x14ac:dyDescent="0.2">
      <c r="A98" s="43">
        <v>1236</v>
      </c>
      <c r="B98" s="41" t="s">
        <v>164</v>
      </c>
      <c r="C98" s="44">
        <v>0</v>
      </c>
      <c r="D98" s="44">
        <v>0</v>
      </c>
      <c r="E98" s="44">
        <v>0</v>
      </c>
      <c r="I98" s="332"/>
      <c r="J98" s="117"/>
      <c r="K98" s="116"/>
      <c r="L98" s="134"/>
      <c r="M98" s="117"/>
    </row>
    <row r="99" spans="1:14" x14ac:dyDescent="0.2">
      <c r="A99" s="43">
        <v>1239</v>
      </c>
      <c r="B99" s="41" t="s">
        <v>165</v>
      </c>
      <c r="C99" s="44">
        <v>0</v>
      </c>
      <c r="D99" s="44">
        <v>0</v>
      </c>
      <c r="E99" s="44">
        <v>0</v>
      </c>
      <c r="I99" s="332"/>
      <c r="J99" s="333"/>
      <c r="K99" s="333"/>
      <c r="L99" s="334"/>
      <c r="M99" s="117"/>
      <c r="N99" s="117"/>
    </row>
    <row r="100" spans="1:14" x14ac:dyDescent="0.2">
      <c r="A100" s="325">
        <v>1240</v>
      </c>
      <c r="B100" s="326" t="s">
        <v>166</v>
      </c>
      <c r="C100" s="327">
        <v>7050146.4299999997</v>
      </c>
      <c r="D100" s="327">
        <v>532312.15179080493</v>
      </c>
      <c r="E100" s="327">
        <v>4175698.0576741402</v>
      </c>
      <c r="F100" s="327"/>
      <c r="G100" s="327"/>
      <c r="H100" s="327"/>
      <c r="I100" s="335"/>
      <c r="J100" s="336"/>
      <c r="K100" s="336"/>
      <c r="L100" s="337"/>
      <c r="M100" s="117"/>
      <c r="N100" s="117"/>
    </row>
    <row r="101" spans="1:14" x14ac:dyDescent="0.2">
      <c r="A101" s="325">
        <v>1241</v>
      </c>
      <c r="B101" s="326" t="s">
        <v>167</v>
      </c>
      <c r="C101" s="327">
        <v>1811990.98</v>
      </c>
      <c r="D101" s="327">
        <v>84359.532233333608</v>
      </c>
      <c r="E101" s="327">
        <v>935273.34270000248</v>
      </c>
      <c r="F101" s="327"/>
      <c r="G101" s="327"/>
      <c r="H101" s="327"/>
      <c r="I101" s="335"/>
      <c r="J101" s="46"/>
      <c r="K101" s="46"/>
      <c r="L101" s="46"/>
      <c r="M101" s="117"/>
      <c r="N101" s="117"/>
    </row>
    <row r="102" spans="1:14" x14ac:dyDescent="0.2">
      <c r="A102" s="201" t="s">
        <v>2033</v>
      </c>
      <c r="B102" s="117" t="s">
        <v>2034</v>
      </c>
      <c r="C102" s="116">
        <v>891537.72</v>
      </c>
      <c r="D102" s="116">
        <v>57030.88183333358</v>
      </c>
      <c r="E102" s="116">
        <v>264438.23733333586</v>
      </c>
      <c r="F102" s="117" t="s">
        <v>987</v>
      </c>
      <c r="G102" s="267">
        <v>0.1</v>
      </c>
      <c r="H102" s="117"/>
      <c r="I102" s="338"/>
      <c r="J102" s="339"/>
      <c r="K102" s="340"/>
      <c r="L102" s="340"/>
      <c r="M102" s="116"/>
      <c r="N102" s="117"/>
    </row>
    <row r="103" spans="1:14" x14ac:dyDescent="0.2">
      <c r="A103" s="201" t="s">
        <v>2035</v>
      </c>
      <c r="B103" s="117" t="s">
        <v>2036</v>
      </c>
      <c r="C103" s="116">
        <v>1487</v>
      </c>
      <c r="D103" s="116">
        <v>0</v>
      </c>
      <c r="E103" s="116">
        <v>1487</v>
      </c>
      <c r="F103" s="117" t="s">
        <v>987</v>
      </c>
      <c r="G103" s="267">
        <v>0.1</v>
      </c>
      <c r="H103" s="117"/>
      <c r="I103" s="338"/>
      <c r="J103" s="339"/>
      <c r="K103" s="340"/>
      <c r="L103" s="340"/>
      <c r="M103" s="116"/>
      <c r="N103" s="117"/>
    </row>
    <row r="104" spans="1:14" x14ac:dyDescent="0.2">
      <c r="A104" s="201" t="s">
        <v>2037</v>
      </c>
      <c r="B104" s="117" t="s">
        <v>2038</v>
      </c>
      <c r="C104" s="116">
        <v>402334.09</v>
      </c>
      <c r="D104" s="116">
        <v>23750.773200000032</v>
      </c>
      <c r="E104" s="116">
        <v>191665.34499999997</v>
      </c>
      <c r="F104" s="117" t="s">
        <v>987</v>
      </c>
      <c r="G104" s="267">
        <v>0.1</v>
      </c>
      <c r="H104" s="117"/>
      <c r="I104" s="338"/>
      <c r="J104" s="339"/>
      <c r="K104" s="340"/>
      <c r="L104" s="340"/>
      <c r="M104" s="116"/>
      <c r="N104" s="117"/>
    </row>
    <row r="105" spans="1:14" x14ac:dyDescent="0.2">
      <c r="A105" s="201" t="s">
        <v>2039</v>
      </c>
      <c r="B105" s="117" t="s">
        <v>2040</v>
      </c>
      <c r="C105" s="116">
        <v>516632.17</v>
      </c>
      <c r="D105" s="116">
        <v>3577.8772000000004</v>
      </c>
      <c r="E105" s="116">
        <v>477682.76036666671</v>
      </c>
      <c r="F105" s="117" t="s">
        <v>987</v>
      </c>
      <c r="G105" s="267">
        <v>0.1</v>
      </c>
      <c r="H105" s="117"/>
      <c r="I105" s="338"/>
      <c r="J105" s="339"/>
      <c r="K105" s="340"/>
      <c r="L105" s="340"/>
      <c r="M105" s="116"/>
      <c r="N105" s="117"/>
    </row>
    <row r="106" spans="1:14" x14ac:dyDescent="0.2">
      <c r="A106" s="325">
        <v>1242</v>
      </c>
      <c r="B106" s="326" t="s">
        <v>168</v>
      </c>
      <c r="C106" s="327">
        <v>111102.85</v>
      </c>
      <c r="D106" s="327">
        <v>24966.474500000004</v>
      </c>
      <c r="E106" s="327">
        <v>52670.213750000003</v>
      </c>
      <c r="F106" s="327"/>
      <c r="G106" s="327"/>
      <c r="H106" s="327"/>
      <c r="I106" s="338"/>
      <c r="J106" s="339"/>
      <c r="K106" s="340"/>
      <c r="L106" s="340"/>
      <c r="M106" s="117"/>
      <c r="N106" s="117"/>
    </row>
    <row r="107" spans="1:14" x14ac:dyDescent="0.2">
      <c r="A107" s="201" t="s">
        <v>2041</v>
      </c>
      <c r="B107" s="117" t="s">
        <v>1765</v>
      </c>
      <c r="C107" s="116">
        <v>105816.13</v>
      </c>
      <c r="D107" s="116">
        <v>24286.204525000005</v>
      </c>
      <c r="E107" s="116">
        <v>50237.093775000001</v>
      </c>
      <c r="F107" s="117" t="s">
        <v>987</v>
      </c>
      <c r="G107" s="267">
        <v>0.1</v>
      </c>
      <c r="H107" s="117"/>
      <c r="I107" s="338"/>
      <c r="J107" s="46"/>
      <c r="K107" s="340"/>
      <c r="L107" s="340"/>
      <c r="M107" s="116"/>
      <c r="N107" s="117"/>
    </row>
    <row r="108" spans="1:14" x14ac:dyDescent="0.2">
      <c r="A108" s="201" t="s">
        <v>2042</v>
      </c>
      <c r="B108" s="117" t="s">
        <v>1769</v>
      </c>
      <c r="C108" s="116">
        <v>3534.87</v>
      </c>
      <c r="D108" s="116">
        <v>680.26997500000004</v>
      </c>
      <c r="E108" s="116">
        <v>681.26997500000004</v>
      </c>
      <c r="F108" s="117" t="s">
        <v>987</v>
      </c>
      <c r="G108" s="267">
        <v>0.1</v>
      </c>
      <c r="H108" s="117"/>
      <c r="I108" s="338"/>
      <c r="J108" s="339"/>
      <c r="K108" s="340"/>
      <c r="L108" s="340"/>
      <c r="M108" s="116"/>
      <c r="N108" s="117"/>
    </row>
    <row r="109" spans="1:14" x14ac:dyDescent="0.2">
      <c r="A109" s="201" t="s">
        <v>2043</v>
      </c>
      <c r="B109" s="117" t="s">
        <v>2044</v>
      </c>
      <c r="C109" s="116">
        <v>1751.85</v>
      </c>
      <c r="D109" s="116">
        <v>0</v>
      </c>
      <c r="E109" s="116">
        <v>1751.85</v>
      </c>
      <c r="F109" s="117" t="s">
        <v>987</v>
      </c>
      <c r="G109" s="267">
        <v>0.1</v>
      </c>
      <c r="H109" s="117"/>
      <c r="I109" s="338"/>
      <c r="J109" s="339"/>
      <c r="K109" s="340"/>
      <c r="L109" s="340"/>
      <c r="M109" s="116"/>
      <c r="N109" s="117"/>
    </row>
    <row r="110" spans="1:14" x14ac:dyDescent="0.2">
      <c r="A110" s="325">
        <v>1243</v>
      </c>
      <c r="B110" s="326" t="s">
        <v>169</v>
      </c>
      <c r="C110" s="327">
        <v>5108.1400000000003</v>
      </c>
      <c r="D110" s="327">
        <v>0</v>
      </c>
      <c r="E110" s="327">
        <v>5108.1379999999999</v>
      </c>
      <c r="F110" s="327"/>
      <c r="G110" s="327"/>
      <c r="H110" s="327"/>
      <c r="I110" s="338"/>
      <c r="J110" s="339"/>
      <c r="K110" s="340"/>
      <c r="L110" s="340"/>
      <c r="M110" s="116"/>
      <c r="N110" s="117"/>
    </row>
    <row r="111" spans="1:14" x14ac:dyDescent="0.2">
      <c r="A111" s="201" t="s">
        <v>2045</v>
      </c>
      <c r="B111" s="117" t="s">
        <v>1771</v>
      </c>
      <c r="C111" s="116">
        <v>5108.1400000000003</v>
      </c>
      <c r="D111" s="116">
        <v>0</v>
      </c>
      <c r="E111" s="116">
        <v>5108.1379999999999</v>
      </c>
      <c r="F111" s="117" t="s">
        <v>987</v>
      </c>
      <c r="G111" s="267">
        <v>0.1</v>
      </c>
      <c r="H111" s="117"/>
      <c r="I111" s="338"/>
      <c r="J111" s="339"/>
      <c r="K111" s="340"/>
      <c r="L111" s="340"/>
      <c r="M111" s="116"/>
      <c r="N111" s="117"/>
    </row>
    <row r="112" spans="1:14" x14ac:dyDescent="0.2">
      <c r="A112" s="325">
        <v>1244</v>
      </c>
      <c r="B112" s="326" t="s">
        <v>170</v>
      </c>
      <c r="C112" s="327">
        <v>4521956.92</v>
      </c>
      <c r="D112" s="327">
        <v>396640.632862069</v>
      </c>
      <c r="E112" s="327">
        <v>2917941.6465287348</v>
      </c>
      <c r="F112" s="327"/>
      <c r="G112" s="327"/>
      <c r="H112" s="327"/>
      <c r="I112" s="338"/>
      <c r="J112" s="339"/>
      <c r="K112" s="340"/>
      <c r="L112" s="340"/>
      <c r="M112" s="117"/>
      <c r="N112" s="117"/>
    </row>
    <row r="113" spans="1:14" x14ac:dyDescent="0.2">
      <c r="A113" s="201" t="s">
        <v>2046</v>
      </c>
      <c r="B113" s="117" t="s">
        <v>2047</v>
      </c>
      <c r="C113" s="116">
        <v>4070026.56</v>
      </c>
      <c r="D113" s="116">
        <v>360467.06800000003</v>
      </c>
      <c r="E113" s="116">
        <v>2627148.0716666663</v>
      </c>
      <c r="F113" s="117" t="s">
        <v>987</v>
      </c>
      <c r="G113" s="267">
        <v>0.2</v>
      </c>
      <c r="H113" s="117"/>
      <c r="I113" s="338"/>
      <c r="J113" s="46"/>
      <c r="K113" s="340"/>
      <c r="L113" s="340"/>
      <c r="M113" s="116"/>
      <c r="N113" s="117"/>
    </row>
    <row r="114" spans="1:14" x14ac:dyDescent="0.2">
      <c r="A114" s="201" t="s">
        <v>2048</v>
      </c>
      <c r="B114" s="117" t="s">
        <v>2049</v>
      </c>
      <c r="C114" s="116">
        <v>254620.01</v>
      </c>
      <c r="D114" s="116">
        <v>0</v>
      </c>
      <c r="E114" s="116">
        <v>254620.01</v>
      </c>
      <c r="F114" s="117" t="s">
        <v>987</v>
      </c>
      <c r="G114" s="267">
        <v>0.2</v>
      </c>
      <c r="H114" s="117"/>
      <c r="I114" s="338"/>
      <c r="J114" s="339"/>
      <c r="K114" s="340"/>
      <c r="L114" s="340"/>
      <c r="M114" s="116"/>
      <c r="N114" s="117"/>
    </row>
    <row r="115" spans="1:14" x14ac:dyDescent="0.2">
      <c r="A115" s="201" t="s">
        <v>2050</v>
      </c>
      <c r="B115" s="117" t="s">
        <v>2051</v>
      </c>
      <c r="C115" s="116">
        <v>197310.35</v>
      </c>
      <c r="D115" s="116">
        <v>36173.564862068968</v>
      </c>
      <c r="E115" s="116">
        <v>36173.564862068968</v>
      </c>
      <c r="F115" s="117" t="s">
        <v>987</v>
      </c>
      <c r="G115" s="267">
        <v>0.2</v>
      </c>
      <c r="H115" s="117"/>
      <c r="I115" s="338"/>
      <c r="J115" s="46"/>
      <c r="K115" s="340"/>
      <c r="L115" s="340"/>
      <c r="M115" s="116"/>
      <c r="N115" s="117"/>
    </row>
    <row r="116" spans="1:14" x14ac:dyDescent="0.2">
      <c r="A116" s="325">
        <v>1245</v>
      </c>
      <c r="B116" s="326" t="s">
        <v>171</v>
      </c>
      <c r="C116" s="327">
        <v>126694.51</v>
      </c>
      <c r="D116" s="327">
        <v>0</v>
      </c>
      <c r="E116" s="327">
        <v>126694.51300000005</v>
      </c>
      <c r="F116" s="327"/>
      <c r="G116" s="327"/>
      <c r="H116" s="327"/>
      <c r="I116" s="338"/>
      <c r="J116" s="46"/>
      <c r="K116" s="340"/>
      <c r="L116" s="340"/>
      <c r="M116" s="117"/>
      <c r="N116" s="117"/>
    </row>
    <row r="117" spans="1:14" x14ac:dyDescent="0.2">
      <c r="A117" s="201" t="s">
        <v>1778</v>
      </c>
      <c r="B117" s="117" t="s">
        <v>2052</v>
      </c>
      <c r="C117" s="116">
        <v>126513.51</v>
      </c>
      <c r="D117" s="116">
        <v>0</v>
      </c>
      <c r="E117" s="116">
        <v>126513.51300000005</v>
      </c>
      <c r="F117" s="116"/>
      <c r="G117" s="116"/>
      <c r="H117" s="116"/>
      <c r="I117" s="338"/>
      <c r="J117" s="339"/>
      <c r="K117" s="340"/>
      <c r="L117" s="340"/>
      <c r="M117" s="116"/>
      <c r="N117" s="117"/>
    </row>
    <row r="118" spans="1:14" x14ac:dyDescent="0.2">
      <c r="A118" s="201" t="s">
        <v>2053</v>
      </c>
      <c r="B118" s="117" t="s">
        <v>1779</v>
      </c>
      <c r="C118" s="116">
        <v>181</v>
      </c>
      <c r="D118" s="116">
        <v>0</v>
      </c>
      <c r="E118" s="116">
        <v>181</v>
      </c>
      <c r="F118" s="117"/>
      <c r="G118" s="117"/>
      <c r="H118" s="117"/>
      <c r="I118" s="338"/>
      <c r="J118" s="339"/>
      <c r="K118" s="340"/>
      <c r="L118" s="340"/>
      <c r="M118" s="116"/>
      <c r="N118" s="117"/>
    </row>
    <row r="119" spans="1:14" x14ac:dyDescent="0.2">
      <c r="A119" s="325">
        <v>1246</v>
      </c>
      <c r="B119" s="326" t="s">
        <v>172</v>
      </c>
      <c r="C119" s="327">
        <v>473293.03</v>
      </c>
      <c r="D119" s="327">
        <v>26345.512195402302</v>
      </c>
      <c r="E119" s="327">
        <v>138010.20369540228</v>
      </c>
      <c r="F119" s="327"/>
      <c r="G119" s="327"/>
      <c r="H119" s="327"/>
      <c r="I119" s="338"/>
      <c r="J119" s="339"/>
      <c r="K119" s="340"/>
      <c r="L119" s="340"/>
      <c r="M119" s="117"/>
      <c r="N119" s="117"/>
    </row>
    <row r="120" spans="1:14" x14ac:dyDescent="0.2">
      <c r="A120" s="201" t="s">
        <v>2054</v>
      </c>
      <c r="B120" s="117" t="s">
        <v>2055</v>
      </c>
      <c r="C120" s="116">
        <v>53588</v>
      </c>
      <c r="D120" s="116">
        <v>2088</v>
      </c>
      <c r="E120" s="116">
        <v>36361</v>
      </c>
      <c r="F120" s="117" t="s">
        <v>987</v>
      </c>
      <c r="G120" s="267">
        <v>0.1</v>
      </c>
      <c r="H120" s="117"/>
      <c r="I120" s="338"/>
      <c r="J120" s="339"/>
      <c r="K120" s="340"/>
      <c r="L120" s="340"/>
      <c r="M120" s="116"/>
      <c r="N120" s="117"/>
    </row>
    <row r="121" spans="1:14" x14ac:dyDescent="0.2">
      <c r="A121" s="201" t="s">
        <v>2056</v>
      </c>
      <c r="B121" s="117" t="s">
        <v>2057</v>
      </c>
      <c r="C121" s="116">
        <v>337446.83</v>
      </c>
      <c r="D121" s="116">
        <v>23467.422195402301</v>
      </c>
      <c r="E121" s="116">
        <v>44855.263695402289</v>
      </c>
      <c r="F121" s="117" t="s">
        <v>987</v>
      </c>
      <c r="G121" s="267">
        <v>0.1</v>
      </c>
      <c r="H121" s="117"/>
      <c r="I121" s="338"/>
      <c r="J121" s="46"/>
      <c r="K121" s="340"/>
      <c r="L121" s="340"/>
      <c r="M121" s="116"/>
      <c r="N121" s="117"/>
    </row>
    <row r="122" spans="1:14" x14ac:dyDescent="0.2">
      <c r="A122" s="201" t="s">
        <v>2058</v>
      </c>
      <c r="B122" s="117" t="s">
        <v>2059</v>
      </c>
      <c r="C122" s="116">
        <v>51580.17</v>
      </c>
      <c r="D122" s="116">
        <v>0</v>
      </c>
      <c r="E122" s="116">
        <v>51580.17</v>
      </c>
      <c r="F122" s="117" t="s">
        <v>987</v>
      </c>
      <c r="G122" s="267">
        <v>0.1</v>
      </c>
      <c r="H122" s="117"/>
      <c r="I122" s="338"/>
      <c r="J122" s="339"/>
      <c r="K122" s="340"/>
      <c r="L122" s="340"/>
      <c r="M122" s="116"/>
      <c r="N122" s="117"/>
    </row>
    <row r="123" spans="1:14" x14ac:dyDescent="0.2">
      <c r="A123" s="201" t="s">
        <v>2060</v>
      </c>
      <c r="B123" s="117" t="s">
        <v>1787</v>
      </c>
      <c r="C123" s="116">
        <v>12193</v>
      </c>
      <c r="D123" s="116">
        <v>0</v>
      </c>
      <c r="E123" s="116">
        <v>0</v>
      </c>
      <c r="F123" s="117" t="s">
        <v>987</v>
      </c>
      <c r="G123" s="267">
        <v>0.1</v>
      </c>
      <c r="H123" s="117"/>
      <c r="I123" s="338"/>
      <c r="J123" s="339"/>
      <c r="K123" s="340"/>
      <c r="L123" s="340"/>
      <c r="M123" s="116"/>
      <c r="N123" s="117"/>
    </row>
    <row r="124" spans="1:14" x14ac:dyDescent="0.2">
      <c r="A124" s="201" t="s">
        <v>2061</v>
      </c>
      <c r="B124" s="117" t="s">
        <v>2062</v>
      </c>
      <c r="C124" s="116">
        <v>18485.03</v>
      </c>
      <c r="D124" s="268">
        <v>790.09</v>
      </c>
      <c r="E124" s="268">
        <v>5213.7700000000004</v>
      </c>
      <c r="F124" s="117" t="s">
        <v>987</v>
      </c>
      <c r="G124" s="267">
        <v>0.1</v>
      </c>
      <c r="H124" s="117"/>
      <c r="I124" s="338"/>
      <c r="J124" s="46"/>
      <c r="K124" s="340"/>
      <c r="L124" s="340"/>
      <c r="M124" s="116"/>
      <c r="N124" s="117"/>
    </row>
    <row r="125" spans="1:14" x14ac:dyDescent="0.2">
      <c r="A125" s="43">
        <v>1247</v>
      </c>
      <c r="B125" s="117" t="s">
        <v>173</v>
      </c>
      <c r="C125" s="116">
        <v>0</v>
      </c>
      <c r="D125" s="116">
        <v>0</v>
      </c>
      <c r="E125" s="116">
        <v>0</v>
      </c>
      <c r="I125" s="338"/>
      <c r="J125" s="46"/>
      <c r="K125" s="340"/>
      <c r="L125" s="340"/>
      <c r="M125" s="117"/>
      <c r="N125" s="117"/>
    </row>
    <row r="126" spans="1:14" x14ac:dyDescent="0.2">
      <c r="A126" s="43">
        <v>1248</v>
      </c>
      <c r="B126" s="41" t="s">
        <v>174</v>
      </c>
      <c r="C126" s="44">
        <v>0</v>
      </c>
      <c r="D126" s="44">
        <v>0</v>
      </c>
      <c r="E126" s="44">
        <v>0</v>
      </c>
      <c r="I126" s="338"/>
      <c r="J126" s="46"/>
      <c r="K126" s="340"/>
      <c r="L126" s="340"/>
      <c r="M126" s="117"/>
      <c r="N126" s="117"/>
    </row>
    <row r="127" spans="1:14" x14ac:dyDescent="0.2">
      <c r="I127" s="338"/>
      <c r="J127" s="46"/>
      <c r="K127" s="340"/>
      <c r="L127" s="340"/>
      <c r="M127" s="117"/>
      <c r="N127" s="117"/>
    </row>
    <row r="128" spans="1:14" x14ac:dyDescent="0.2">
      <c r="A128" s="40" t="s">
        <v>175</v>
      </c>
      <c r="B128" s="40"/>
      <c r="C128" s="40"/>
      <c r="D128" s="40"/>
      <c r="E128" s="40"/>
      <c r="F128" s="40"/>
      <c r="G128" s="40"/>
      <c r="H128" s="40"/>
      <c r="I128" s="338"/>
      <c r="J128" s="46"/>
      <c r="K128" s="340"/>
      <c r="L128" s="340"/>
      <c r="M128" s="117"/>
      <c r="N128" s="117"/>
    </row>
    <row r="129" spans="1:14" x14ac:dyDescent="0.2">
      <c r="A129" s="42" t="s">
        <v>105</v>
      </c>
      <c r="B129" s="42" t="s">
        <v>106</v>
      </c>
      <c r="C129" s="42" t="s">
        <v>107</v>
      </c>
      <c r="D129" s="42" t="s">
        <v>176</v>
      </c>
      <c r="E129" s="42" t="s">
        <v>177</v>
      </c>
      <c r="F129" s="42" t="s">
        <v>144</v>
      </c>
      <c r="G129" s="42" t="s">
        <v>156</v>
      </c>
      <c r="H129" s="42" t="s">
        <v>157</v>
      </c>
      <c r="I129" s="338"/>
      <c r="J129" s="46"/>
      <c r="K129" s="340"/>
      <c r="L129" s="340"/>
      <c r="M129" s="117"/>
      <c r="N129" s="117"/>
    </row>
    <row r="130" spans="1:14" x14ac:dyDescent="0.2">
      <c r="A130" s="325">
        <v>1250</v>
      </c>
      <c r="B130" s="326" t="s">
        <v>178</v>
      </c>
      <c r="C130" s="327">
        <v>1656805.34</v>
      </c>
      <c r="D130" s="327">
        <v>140651.17300000001</v>
      </c>
      <c r="E130" s="327">
        <v>541041.79408333334</v>
      </c>
      <c r="F130" s="327" t="s">
        <v>987</v>
      </c>
      <c r="G130" s="327">
        <v>0.05</v>
      </c>
      <c r="H130" s="327"/>
      <c r="I130" s="338"/>
      <c r="J130" s="46"/>
      <c r="K130" s="340"/>
      <c r="L130" s="340"/>
      <c r="M130" s="117"/>
      <c r="N130" s="117"/>
    </row>
    <row r="131" spans="1:14" x14ac:dyDescent="0.2">
      <c r="A131" s="325">
        <v>1251</v>
      </c>
      <c r="B131" s="326" t="s">
        <v>179</v>
      </c>
      <c r="C131" s="327">
        <v>1408757.34</v>
      </c>
      <c r="D131" s="327">
        <v>140651.17300000001</v>
      </c>
      <c r="E131" s="327">
        <v>292993.79408333334</v>
      </c>
      <c r="F131" s="327" t="s">
        <v>987</v>
      </c>
      <c r="G131" s="327">
        <v>0.05</v>
      </c>
      <c r="H131" s="327"/>
      <c r="I131" s="338"/>
      <c r="J131" s="46"/>
      <c r="K131" s="340"/>
      <c r="L131" s="340"/>
      <c r="M131" s="117"/>
      <c r="N131" s="117"/>
    </row>
    <row r="132" spans="1:14" x14ac:dyDescent="0.2">
      <c r="A132" s="325" t="s">
        <v>2063</v>
      </c>
      <c r="B132" s="326" t="s">
        <v>2064</v>
      </c>
      <c r="C132" s="327">
        <v>1408757.34</v>
      </c>
      <c r="D132" s="327">
        <v>140651.17300000001</v>
      </c>
      <c r="E132" s="327">
        <v>292993.79408333334</v>
      </c>
      <c r="F132" s="327" t="s">
        <v>987</v>
      </c>
      <c r="G132" s="327">
        <v>0.05</v>
      </c>
      <c r="H132" s="327"/>
      <c r="I132" s="338"/>
      <c r="J132" s="46"/>
      <c r="K132" s="340"/>
      <c r="L132" s="340"/>
      <c r="M132" s="117"/>
      <c r="N132" s="117"/>
    </row>
    <row r="133" spans="1:14" x14ac:dyDescent="0.2">
      <c r="A133" s="325" t="s">
        <v>2065</v>
      </c>
      <c r="B133" s="326" t="s">
        <v>992</v>
      </c>
      <c r="C133" s="327">
        <v>1408757.34</v>
      </c>
      <c r="D133" s="327">
        <v>140651.17300000001</v>
      </c>
      <c r="E133" s="327">
        <v>292993.79408333334</v>
      </c>
      <c r="F133" s="327" t="s">
        <v>987</v>
      </c>
      <c r="G133" s="327">
        <v>0.05</v>
      </c>
      <c r="H133" s="327"/>
      <c r="I133" s="338"/>
      <c r="J133" s="46"/>
      <c r="K133" s="340"/>
      <c r="L133" s="340"/>
      <c r="M133" s="117"/>
      <c r="N133" s="117"/>
    </row>
    <row r="134" spans="1:14" x14ac:dyDescent="0.2">
      <c r="A134" s="325" t="s">
        <v>991</v>
      </c>
      <c r="B134" s="326" t="s">
        <v>992</v>
      </c>
      <c r="C134" s="327">
        <v>1408757.34</v>
      </c>
      <c r="D134" s="327">
        <v>140651.17300000001</v>
      </c>
      <c r="E134" s="327">
        <v>292993.79408333334</v>
      </c>
      <c r="F134" s="327" t="s">
        <v>987</v>
      </c>
      <c r="G134" s="327">
        <v>0.05</v>
      </c>
      <c r="H134" s="327"/>
      <c r="I134" s="338"/>
      <c r="J134" s="46"/>
      <c r="K134" s="340"/>
      <c r="L134" s="340"/>
      <c r="M134" s="117"/>
      <c r="N134" s="117"/>
    </row>
    <row r="135" spans="1:14" x14ac:dyDescent="0.2">
      <c r="A135" s="43" t="s">
        <v>2066</v>
      </c>
      <c r="B135" s="41" t="s">
        <v>1788</v>
      </c>
      <c r="C135" s="116">
        <v>1408757.34</v>
      </c>
      <c r="D135" s="268">
        <v>140651.17300000001</v>
      </c>
      <c r="E135" s="268">
        <v>292993.79408333334</v>
      </c>
      <c r="F135" s="188"/>
      <c r="G135" s="188"/>
      <c r="H135" s="188"/>
      <c r="I135" s="338"/>
      <c r="J135" s="339"/>
      <c r="K135" s="340"/>
      <c r="L135" s="340"/>
      <c r="M135" s="116"/>
      <c r="N135" s="117"/>
    </row>
    <row r="136" spans="1:14" x14ac:dyDescent="0.2">
      <c r="A136" s="43"/>
      <c r="C136" s="44"/>
      <c r="D136" s="44"/>
      <c r="E136" s="44"/>
      <c r="I136" s="338"/>
      <c r="J136" s="339"/>
      <c r="K136" s="340"/>
      <c r="L136" s="340"/>
      <c r="M136" s="117"/>
      <c r="N136" s="117"/>
    </row>
    <row r="137" spans="1:14" x14ac:dyDescent="0.2">
      <c r="A137" s="43">
        <v>1252</v>
      </c>
      <c r="B137" s="41" t="s">
        <v>180</v>
      </c>
      <c r="C137" s="44">
        <v>0</v>
      </c>
      <c r="D137" s="44">
        <v>0</v>
      </c>
      <c r="E137" s="44">
        <v>0</v>
      </c>
      <c r="I137" s="338"/>
      <c r="J137" s="339"/>
      <c r="K137" s="340"/>
      <c r="L137" s="340"/>
      <c r="M137" s="117"/>
      <c r="N137" s="117"/>
    </row>
    <row r="138" spans="1:14" x14ac:dyDescent="0.2">
      <c r="A138" s="43">
        <v>1253</v>
      </c>
      <c r="B138" s="41" t="s">
        <v>181</v>
      </c>
      <c r="C138" s="44">
        <v>0</v>
      </c>
      <c r="D138" s="44">
        <v>0</v>
      </c>
      <c r="E138" s="44">
        <v>0</v>
      </c>
      <c r="I138" s="338"/>
      <c r="J138" s="339"/>
      <c r="K138" s="340"/>
      <c r="L138" s="340"/>
      <c r="M138" s="117"/>
    </row>
    <row r="139" spans="1:14" x14ac:dyDescent="0.2">
      <c r="A139" s="43">
        <v>1254</v>
      </c>
      <c r="B139" s="41" t="s">
        <v>182</v>
      </c>
      <c r="C139" s="44">
        <v>0</v>
      </c>
      <c r="D139" s="44">
        <v>0</v>
      </c>
      <c r="E139" s="44">
        <v>0</v>
      </c>
      <c r="I139" s="338"/>
      <c r="J139" s="339"/>
      <c r="K139" s="340"/>
      <c r="L139" s="340"/>
      <c r="M139" s="117"/>
    </row>
    <row r="140" spans="1:14" x14ac:dyDescent="0.2">
      <c r="A140" s="325">
        <v>1259</v>
      </c>
      <c r="B140" s="326" t="s">
        <v>183</v>
      </c>
      <c r="C140" s="327">
        <v>248048</v>
      </c>
      <c r="D140" s="327">
        <v>0</v>
      </c>
      <c r="E140" s="327">
        <v>248048</v>
      </c>
      <c r="F140" s="327" t="s">
        <v>987</v>
      </c>
      <c r="G140" s="341">
        <v>0.05</v>
      </c>
      <c r="H140" s="327"/>
      <c r="I140" s="338"/>
      <c r="J140" s="339"/>
      <c r="K140" s="340"/>
      <c r="L140" s="340"/>
      <c r="M140" s="117"/>
    </row>
    <row r="141" spans="1:14" x14ac:dyDescent="0.2">
      <c r="A141" s="325" t="s">
        <v>2067</v>
      </c>
      <c r="B141" s="326" t="s">
        <v>2064</v>
      </c>
      <c r="C141" s="327">
        <v>248048</v>
      </c>
      <c r="D141" s="327">
        <v>0</v>
      </c>
      <c r="E141" s="327">
        <v>248048</v>
      </c>
      <c r="F141" s="327" t="s">
        <v>987</v>
      </c>
      <c r="G141" s="341">
        <v>0.05</v>
      </c>
      <c r="H141" s="327"/>
      <c r="I141" s="338"/>
      <c r="J141" s="339"/>
      <c r="K141" s="340"/>
      <c r="L141" s="340"/>
      <c r="M141" s="117"/>
    </row>
    <row r="142" spans="1:14" x14ac:dyDescent="0.2">
      <c r="A142" s="325" t="s">
        <v>2068</v>
      </c>
      <c r="B142" s="326" t="s">
        <v>2069</v>
      </c>
      <c r="C142" s="327">
        <v>248048</v>
      </c>
      <c r="D142" s="327">
        <v>0</v>
      </c>
      <c r="E142" s="327">
        <v>248048</v>
      </c>
      <c r="F142" s="327" t="s">
        <v>987</v>
      </c>
      <c r="G142" s="341">
        <v>0.05</v>
      </c>
      <c r="H142" s="327"/>
      <c r="I142" s="338"/>
      <c r="J142" s="339"/>
      <c r="K142" s="340"/>
      <c r="L142" s="340"/>
      <c r="M142" s="117"/>
    </row>
    <row r="143" spans="1:14" x14ac:dyDescent="0.2">
      <c r="A143" s="325" t="s">
        <v>2070</v>
      </c>
      <c r="B143" s="326" t="s">
        <v>2069</v>
      </c>
      <c r="C143" s="327">
        <v>248048</v>
      </c>
      <c r="D143" s="327">
        <v>0</v>
      </c>
      <c r="E143" s="327">
        <v>248048</v>
      </c>
      <c r="F143" s="327" t="s">
        <v>987</v>
      </c>
      <c r="G143" s="341">
        <v>0.05</v>
      </c>
      <c r="H143" s="327"/>
      <c r="I143" s="338"/>
      <c r="J143" s="339"/>
      <c r="K143" s="340"/>
      <c r="L143" s="340"/>
      <c r="M143" s="117"/>
    </row>
    <row r="144" spans="1:14" x14ac:dyDescent="0.2">
      <c r="A144" s="252" t="s">
        <v>2071</v>
      </c>
      <c r="B144" s="253" t="s">
        <v>1792</v>
      </c>
      <c r="C144" s="268">
        <v>248048</v>
      </c>
      <c r="D144" s="268">
        <v>0</v>
      </c>
      <c r="E144" s="268">
        <v>248048</v>
      </c>
      <c r="F144" s="253" t="s">
        <v>987</v>
      </c>
      <c r="G144" s="267">
        <v>0.05</v>
      </c>
      <c r="H144" s="117"/>
      <c r="I144" s="338"/>
      <c r="J144" s="339"/>
      <c r="K144" s="340"/>
      <c r="L144" s="340"/>
      <c r="M144" s="116"/>
    </row>
    <row r="145" spans="1:13" x14ac:dyDescent="0.2">
      <c r="A145" s="43"/>
      <c r="C145" s="44"/>
      <c r="D145" s="44"/>
      <c r="E145" s="44"/>
      <c r="I145" s="335"/>
      <c r="J145" s="339"/>
      <c r="K145" s="46"/>
      <c r="L145" s="46"/>
      <c r="M145" s="117"/>
    </row>
    <row r="146" spans="1:13" x14ac:dyDescent="0.2">
      <c r="A146" s="43">
        <v>1270</v>
      </c>
      <c r="B146" s="41" t="s">
        <v>184</v>
      </c>
      <c r="C146" s="44">
        <v>0</v>
      </c>
      <c r="D146" s="44">
        <v>0</v>
      </c>
      <c r="E146" s="44">
        <v>0</v>
      </c>
      <c r="I146" s="335"/>
      <c r="J146" s="339"/>
      <c r="K146" s="46"/>
      <c r="L146" s="46"/>
      <c r="M146" s="117"/>
    </row>
    <row r="147" spans="1:13" x14ac:dyDescent="0.2">
      <c r="A147" s="43">
        <v>1271</v>
      </c>
      <c r="B147" s="41" t="s">
        <v>185</v>
      </c>
      <c r="C147" s="44">
        <v>0</v>
      </c>
      <c r="D147" s="44">
        <v>0</v>
      </c>
      <c r="E147" s="44">
        <v>0</v>
      </c>
      <c r="I147" s="335"/>
      <c r="J147" s="339"/>
      <c r="K147" s="46"/>
      <c r="L147" s="46"/>
      <c r="M147" s="117"/>
    </row>
    <row r="148" spans="1:13" x14ac:dyDescent="0.2">
      <c r="A148" s="43">
        <v>1272</v>
      </c>
      <c r="B148" s="41" t="s">
        <v>186</v>
      </c>
      <c r="C148" s="44">
        <v>0</v>
      </c>
      <c r="D148" s="44">
        <v>0</v>
      </c>
      <c r="E148" s="44">
        <v>0</v>
      </c>
      <c r="I148" s="332"/>
      <c r="J148" s="117"/>
      <c r="K148" s="117"/>
      <c r="L148" s="117"/>
      <c r="M148" s="117"/>
    </row>
    <row r="149" spans="1:13" x14ac:dyDescent="0.2">
      <c r="A149" s="43">
        <v>1273</v>
      </c>
      <c r="B149" s="41" t="s">
        <v>187</v>
      </c>
      <c r="C149" s="44">
        <v>0</v>
      </c>
      <c r="D149" s="44">
        <v>0</v>
      </c>
      <c r="E149" s="44">
        <v>0</v>
      </c>
      <c r="I149" s="332"/>
      <c r="J149" s="117"/>
      <c r="K149" s="117"/>
      <c r="L149" s="117"/>
    </row>
    <row r="150" spans="1:13" x14ac:dyDescent="0.2">
      <c r="A150" s="43">
        <v>1274</v>
      </c>
      <c r="B150" s="41" t="s">
        <v>188</v>
      </c>
      <c r="C150" s="44">
        <v>0</v>
      </c>
      <c r="D150" s="44">
        <v>0</v>
      </c>
      <c r="E150" s="44">
        <v>0</v>
      </c>
      <c r="I150" s="332"/>
      <c r="J150" s="134"/>
      <c r="K150" s="117"/>
      <c r="L150" s="117"/>
    </row>
    <row r="151" spans="1:13" x14ac:dyDescent="0.2">
      <c r="A151" s="43">
        <v>1275</v>
      </c>
      <c r="B151" s="41" t="s">
        <v>189</v>
      </c>
      <c r="C151" s="44">
        <v>0</v>
      </c>
      <c r="D151" s="44">
        <v>0</v>
      </c>
      <c r="E151" s="44">
        <v>0</v>
      </c>
      <c r="I151" s="332"/>
      <c r="J151" s="134"/>
      <c r="K151" s="117"/>
      <c r="L151" s="117"/>
    </row>
    <row r="152" spans="1:13" x14ac:dyDescent="0.2">
      <c r="A152" s="43">
        <v>1279</v>
      </c>
      <c r="B152" s="41" t="s">
        <v>190</v>
      </c>
      <c r="C152" s="44">
        <v>0</v>
      </c>
      <c r="D152" s="44">
        <v>0</v>
      </c>
      <c r="E152" s="44">
        <v>0</v>
      </c>
      <c r="I152" s="332"/>
      <c r="J152" s="134"/>
      <c r="K152" s="117"/>
      <c r="L152" s="117"/>
    </row>
    <row r="153" spans="1:13" x14ac:dyDescent="0.2">
      <c r="I153" s="332"/>
      <c r="J153" s="134"/>
      <c r="K153" s="117"/>
      <c r="L153" s="117"/>
    </row>
    <row r="154" spans="1:13" x14ac:dyDescent="0.2">
      <c r="A154" s="40" t="s">
        <v>191</v>
      </c>
      <c r="B154" s="40"/>
      <c r="C154" s="40"/>
      <c r="D154" s="40"/>
      <c r="E154" s="40"/>
      <c r="F154" s="40"/>
      <c r="G154" s="40"/>
      <c r="H154" s="40"/>
      <c r="I154" s="332"/>
      <c r="J154" s="134"/>
      <c r="K154" s="117"/>
      <c r="L154" s="117"/>
    </row>
    <row r="155" spans="1:13" x14ac:dyDescent="0.2">
      <c r="A155" s="42" t="s">
        <v>105</v>
      </c>
      <c r="B155" s="42" t="s">
        <v>106</v>
      </c>
      <c r="C155" s="42" t="s">
        <v>107</v>
      </c>
      <c r="D155" s="42" t="s">
        <v>192</v>
      </c>
      <c r="E155" s="42"/>
      <c r="F155" s="42"/>
      <c r="G155" s="42"/>
      <c r="H155" s="42"/>
      <c r="I155" s="332"/>
      <c r="J155" s="134"/>
      <c r="K155" s="117"/>
      <c r="L155" s="117"/>
    </row>
    <row r="156" spans="1:13" x14ac:dyDescent="0.2">
      <c r="A156" s="43">
        <v>1160</v>
      </c>
      <c r="B156" s="41" t="s">
        <v>193</v>
      </c>
      <c r="C156" s="44">
        <v>0</v>
      </c>
      <c r="I156" s="332"/>
      <c r="J156" s="134"/>
      <c r="K156" s="117"/>
      <c r="L156" s="117"/>
    </row>
    <row r="157" spans="1:13" x14ac:dyDescent="0.2">
      <c r="A157" s="43">
        <v>1161</v>
      </c>
      <c r="B157" s="41" t="s">
        <v>194</v>
      </c>
      <c r="C157" s="44">
        <v>0</v>
      </c>
      <c r="I157" s="332"/>
      <c r="J157" s="134"/>
      <c r="K157" s="117"/>
      <c r="L157" s="117"/>
    </row>
    <row r="158" spans="1:13" x14ac:dyDescent="0.2">
      <c r="A158" s="43">
        <v>1162</v>
      </c>
      <c r="B158" s="41" t="s">
        <v>195</v>
      </c>
      <c r="C158" s="44">
        <v>0</v>
      </c>
      <c r="I158" s="332"/>
      <c r="J158" s="134"/>
      <c r="K158" s="117"/>
      <c r="L158" s="117"/>
    </row>
    <row r="159" spans="1:13" x14ac:dyDescent="0.2">
      <c r="I159" s="332"/>
      <c r="J159" s="117"/>
      <c r="K159" s="117"/>
      <c r="L159" s="117"/>
    </row>
    <row r="160" spans="1:13" x14ac:dyDescent="0.2">
      <c r="A160" s="40" t="s">
        <v>196</v>
      </c>
      <c r="B160" s="40"/>
      <c r="C160" s="40"/>
      <c r="D160" s="40"/>
      <c r="E160" s="40"/>
      <c r="F160" s="40"/>
      <c r="G160" s="40"/>
      <c r="H160" s="40"/>
      <c r="I160" s="332"/>
      <c r="J160" s="134"/>
      <c r="K160" s="117"/>
      <c r="L160" s="117"/>
    </row>
    <row r="161" spans="1:10" x14ac:dyDescent="0.2">
      <c r="A161" s="42" t="s">
        <v>105</v>
      </c>
      <c r="B161" s="42" t="s">
        <v>106</v>
      </c>
      <c r="C161" s="42" t="s">
        <v>107</v>
      </c>
      <c r="D161" s="42" t="s">
        <v>122</v>
      </c>
      <c r="E161" s="42"/>
      <c r="F161" s="42"/>
      <c r="G161" s="42"/>
      <c r="H161" s="42"/>
      <c r="J161" s="124"/>
    </row>
    <row r="162" spans="1:10" x14ac:dyDescent="0.2">
      <c r="A162" s="43">
        <v>1290</v>
      </c>
      <c r="B162" s="41" t="s">
        <v>197</v>
      </c>
      <c r="C162" s="44">
        <v>0</v>
      </c>
      <c r="J162" s="124"/>
    </row>
    <row r="163" spans="1:10" x14ac:dyDescent="0.2">
      <c r="A163" s="43">
        <v>1291</v>
      </c>
      <c r="B163" s="41" t="s">
        <v>198</v>
      </c>
      <c r="C163" s="44">
        <v>0</v>
      </c>
      <c r="J163" s="124"/>
    </row>
    <row r="164" spans="1:10" x14ac:dyDescent="0.2">
      <c r="A164" s="43">
        <v>1292</v>
      </c>
      <c r="B164" s="41" t="s">
        <v>199</v>
      </c>
      <c r="C164" s="44">
        <v>0</v>
      </c>
      <c r="J164" s="124"/>
    </row>
    <row r="165" spans="1:10" x14ac:dyDescent="0.2">
      <c r="A165" s="43">
        <v>1293</v>
      </c>
      <c r="B165" s="41" t="s">
        <v>200</v>
      </c>
      <c r="C165" s="44">
        <v>0</v>
      </c>
      <c r="J165" s="124"/>
    </row>
    <row r="166" spans="1:10" x14ac:dyDescent="0.2">
      <c r="J166" s="124"/>
    </row>
    <row r="167" spans="1:10" x14ac:dyDescent="0.2">
      <c r="A167" s="40" t="s">
        <v>201</v>
      </c>
      <c r="B167" s="40"/>
      <c r="C167" s="40"/>
      <c r="D167" s="40"/>
      <c r="E167" s="40"/>
      <c r="F167" s="40"/>
      <c r="G167" s="40"/>
      <c r="H167" s="40"/>
      <c r="J167" s="124"/>
    </row>
    <row r="168" spans="1:10" x14ac:dyDescent="0.2">
      <c r="A168" s="42" t="s">
        <v>105</v>
      </c>
      <c r="B168" s="42" t="s">
        <v>106</v>
      </c>
      <c r="C168" s="42" t="s">
        <v>107</v>
      </c>
      <c r="D168" s="42" t="s">
        <v>118</v>
      </c>
      <c r="E168" s="42" t="s">
        <v>119</v>
      </c>
      <c r="F168" s="42" t="s">
        <v>120</v>
      </c>
      <c r="G168" s="42" t="s">
        <v>202</v>
      </c>
      <c r="H168" s="42" t="s">
        <v>203</v>
      </c>
      <c r="J168" s="124"/>
    </row>
    <row r="169" spans="1:10" x14ac:dyDescent="0.2">
      <c r="A169" s="325">
        <v>2110</v>
      </c>
      <c r="B169" s="326" t="s">
        <v>204</v>
      </c>
      <c r="C169" s="327">
        <v>5340301.28</v>
      </c>
      <c r="D169" s="327">
        <v>5340301.28</v>
      </c>
      <c r="E169" s="327">
        <v>0</v>
      </c>
      <c r="F169" s="327">
        <v>0</v>
      </c>
      <c r="G169" s="327">
        <v>0</v>
      </c>
      <c r="H169" s="327">
        <v>0</v>
      </c>
    </row>
    <row r="170" spans="1:10" x14ac:dyDescent="0.2">
      <c r="A170" s="43">
        <v>2111</v>
      </c>
      <c r="B170" s="41" t="s">
        <v>205</v>
      </c>
      <c r="C170" s="44">
        <v>0</v>
      </c>
      <c r="D170" s="44">
        <v>0</v>
      </c>
      <c r="E170" s="44">
        <v>0</v>
      </c>
      <c r="F170" s="44">
        <v>0</v>
      </c>
      <c r="G170" s="44">
        <v>0</v>
      </c>
    </row>
    <row r="171" spans="1:10" x14ac:dyDescent="0.2">
      <c r="A171" s="325">
        <v>2112</v>
      </c>
      <c r="B171" s="326" t="s">
        <v>206</v>
      </c>
      <c r="C171" s="327">
        <v>5307535.18</v>
      </c>
      <c r="D171" s="327">
        <v>5307535.18</v>
      </c>
      <c r="E171" s="327">
        <v>0</v>
      </c>
      <c r="F171" s="327">
        <v>0</v>
      </c>
      <c r="G171" s="327">
        <v>0</v>
      </c>
      <c r="H171" s="327">
        <v>0</v>
      </c>
    </row>
    <row r="172" spans="1:10" x14ac:dyDescent="0.2">
      <c r="A172" s="252" t="s">
        <v>2072</v>
      </c>
      <c r="B172" s="253" t="s">
        <v>2073</v>
      </c>
      <c r="C172" s="268">
        <v>7711.77</v>
      </c>
      <c r="D172" s="268">
        <v>7711.77</v>
      </c>
      <c r="E172" s="44">
        <v>0</v>
      </c>
      <c r="F172" s="44">
        <v>0</v>
      </c>
      <c r="G172" s="44">
        <v>0</v>
      </c>
      <c r="H172" s="196" t="s">
        <v>2074</v>
      </c>
    </row>
    <row r="173" spans="1:10" x14ac:dyDescent="0.2">
      <c r="A173" s="252" t="s">
        <v>2075</v>
      </c>
      <c r="B173" s="253" t="s">
        <v>955</v>
      </c>
      <c r="C173" s="268">
        <v>16033</v>
      </c>
      <c r="D173" s="268">
        <v>16033</v>
      </c>
      <c r="E173" s="44">
        <v>0</v>
      </c>
      <c r="F173" s="44">
        <v>0</v>
      </c>
      <c r="G173" s="44">
        <v>0</v>
      </c>
      <c r="H173" s="196" t="s">
        <v>2074</v>
      </c>
    </row>
    <row r="174" spans="1:10" x14ac:dyDescent="0.2">
      <c r="A174" s="252" t="s">
        <v>2076</v>
      </c>
      <c r="B174" s="253" t="s">
        <v>2077</v>
      </c>
      <c r="C174" s="268">
        <v>3445</v>
      </c>
      <c r="D174" s="268">
        <v>3445</v>
      </c>
      <c r="E174" s="44">
        <v>0</v>
      </c>
      <c r="F174" s="44">
        <v>0</v>
      </c>
      <c r="G174" s="44">
        <v>0</v>
      </c>
      <c r="H174" s="196" t="s">
        <v>2074</v>
      </c>
    </row>
    <row r="175" spans="1:10" x14ac:dyDescent="0.2">
      <c r="A175" s="252" t="s">
        <v>2078</v>
      </c>
      <c r="B175" s="253" t="s">
        <v>2079</v>
      </c>
      <c r="C175" s="268">
        <v>25754.01</v>
      </c>
      <c r="D175" s="268">
        <v>25754.01</v>
      </c>
      <c r="E175" s="44">
        <v>0</v>
      </c>
      <c r="F175" s="44">
        <v>0</v>
      </c>
      <c r="G175" s="44">
        <v>0</v>
      </c>
      <c r="H175" s="196" t="s">
        <v>2074</v>
      </c>
    </row>
    <row r="176" spans="1:10" x14ac:dyDescent="0.2">
      <c r="A176" s="252" t="s">
        <v>2080</v>
      </c>
      <c r="B176" s="253" t="s">
        <v>2081</v>
      </c>
      <c r="C176" s="268">
        <v>3470</v>
      </c>
      <c r="D176" s="268">
        <v>3470</v>
      </c>
      <c r="E176" s="44">
        <v>0</v>
      </c>
      <c r="F176" s="44">
        <v>0</v>
      </c>
      <c r="G176" s="44">
        <v>0</v>
      </c>
      <c r="H176" s="196" t="s">
        <v>2074</v>
      </c>
    </row>
    <row r="177" spans="1:8" x14ac:dyDescent="0.2">
      <c r="A177" s="252" t="s">
        <v>2082</v>
      </c>
      <c r="B177" s="253" t="s">
        <v>2083</v>
      </c>
      <c r="C177" s="268">
        <v>827886</v>
      </c>
      <c r="D177" s="268">
        <v>827886</v>
      </c>
      <c r="E177" s="44">
        <v>0</v>
      </c>
      <c r="F177" s="44">
        <v>0</v>
      </c>
      <c r="G177" s="44">
        <v>0</v>
      </c>
      <c r="H177" s="196" t="s">
        <v>2074</v>
      </c>
    </row>
    <row r="178" spans="1:8" x14ac:dyDescent="0.2">
      <c r="A178" s="252" t="s">
        <v>2084</v>
      </c>
      <c r="B178" s="253" t="s">
        <v>2085</v>
      </c>
      <c r="C178" s="268">
        <v>4968</v>
      </c>
      <c r="D178" s="268">
        <v>4968</v>
      </c>
      <c r="E178" s="44">
        <v>0</v>
      </c>
      <c r="F178" s="44">
        <v>0</v>
      </c>
      <c r="G178" s="44">
        <v>0</v>
      </c>
      <c r="H178" s="196" t="s">
        <v>2074</v>
      </c>
    </row>
    <row r="179" spans="1:8" x14ac:dyDescent="0.2">
      <c r="A179" s="252" t="s">
        <v>2086</v>
      </c>
      <c r="B179" s="253" t="s">
        <v>2087</v>
      </c>
      <c r="C179" s="268">
        <v>5088</v>
      </c>
      <c r="D179" s="268">
        <v>5088</v>
      </c>
      <c r="E179" s="44">
        <v>0</v>
      </c>
      <c r="F179" s="44">
        <v>0</v>
      </c>
      <c r="G179" s="44">
        <v>0</v>
      </c>
      <c r="H179" s="196" t="s">
        <v>2074</v>
      </c>
    </row>
    <row r="180" spans="1:8" x14ac:dyDescent="0.2">
      <c r="A180" s="252" t="s">
        <v>2088</v>
      </c>
      <c r="B180" s="253" t="s">
        <v>2089</v>
      </c>
      <c r="C180" s="268">
        <v>0.01</v>
      </c>
      <c r="D180" s="268">
        <v>0.01</v>
      </c>
      <c r="E180" s="44">
        <v>0</v>
      </c>
      <c r="F180" s="44">
        <v>0</v>
      </c>
      <c r="G180" s="44">
        <v>0</v>
      </c>
      <c r="H180" s="196" t="s">
        <v>2074</v>
      </c>
    </row>
    <row r="181" spans="1:8" x14ac:dyDescent="0.2">
      <c r="A181" s="252" t="s">
        <v>2090</v>
      </c>
      <c r="B181" s="253" t="s">
        <v>2091</v>
      </c>
      <c r="C181" s="268">
        <v>199585.54</v>
      </c>
      <c r="D181" s="268">
        <v>199585.54</v>
      </c>
      <c r="E181" s="44">
        <v>0</v>
      </c>
      <c r="F181" s="44">
        <v>0</v>
      </c>
      <c r="G181" s="44">
        <v>0</v>
      </c>
      <c r="H181" s="196" t="s">
        <v>2074</v>
      </c>
    </row>
    <row r="182" spans="1:8" x14ac:dyDescent="0.2">
      <c r="A182" s="252" t="s">
        <v>2092</v>
      </c>
      <c r="B182" s="253" t="s">
        <v>2093</v>
      </c>
      <c r="C182" s="268">
        <v>20027.25</v>
      </c>
      <c r="D182" s="268">
        <v>20027.25</v>
      </c>
      <c r="E182" s="44">
        <v>0</v>
      </c>
      <c r="F182" s="44">
        <v>0</v>
      </c>
      <c r="G182" s="44">
        <v>0</v>
      </c>
      <c r="H182" s="196" t="s">
        <v>2074</v>
      </c>
    </row>
    <row r="183" spans="1:8" x14ac:dyDescent="0.2">
      <c r="A183" s="252" t="s">
        <v>2094</v>
      </c>
      <c r="B183" s="253" t="s">
        <v>2095</v>
      </c>
      <c r="C183" s="268">
        <v>8694</v>
      </c>
      <c r="D183" s="268">
        <v>8694</v>
      </c>
      <c r="E183" s="44">
        <v>0</v>
      </c>
      <c r="F183" s="44">
        <v>0</v>
      </c>
      <c r="G183" s="44">
        <v>0</v>
      </c>
      <c r="H183" s="196" t="s">
        <v>2074</v>
      </c>
    </row>
    <row r="184" spans="1:8" x14ac:dyDescent="0.2">
      <c r="A184" s="252" t="s">
        <v>2096</v>
      </c>
      <c r="B184" s="253" t="s">
        <v>2097</v>
      </c>
      <c r="C184" s="268">
        <v>3363930</v>
      </c>
      <c r="D184" s="268">
        <v>3363930</v>
      </c>
      <c r="E184" s="44">
        <v>0</v>
      </c>
      <c r="F184" s="44">
        <v>0</v>
      </c>
      <c r="G184" s="44">
        <v>0</v>
      </c>
      <c r="H184" s="196" t="s">
        <v>2074</v>
      </c>
    </row>
    <row r="185" spans="1:8" x14ac:dyDescent="0.2">
      <c r="A185" s="252" t="s">
        <v>2098</v>
      </c>
      <c r="B185" s="253" t="s">
        <v>2099</v>
      </c>
      <c r="C185" s="268">
        <v>66769.600000000006</v>
      </c>
      <c r="D185" s="268">
        <v>66769.600000000006</v>
      </c>
      <c r="E185" s="44">
        <v>0</v>
      </c>
      <c r="F185" s="44">
        <v>0</v>
      </c>
      <c r="G185" s="44">
        <v>0</v>
      </c>
      <c r="H185" s="196" t="s">
        <v>2074</v>
      </c>
    </row>
    <row r="186" spans="1:8" x14ac:dyDescent="0.2">
      <c r="A186" s="252" t="s">
        <v>2100</v>
      </c>
      <c r="B186" s="253" t="s">
        <v>2101</v>
      </c>
      <c r="C186" s="268">
        <v>754173</v>
      </c>
      <c r="D186" s="268">
        <v>754173</v>
      </c>
      <c r="E186" s="44">
        <v>0</v>
      </c>
      <c r="F186" s="44">
        <v>0</v>
      </c>
      <c r="G186" s="44">
        <v>0</v>
      </c>
      <c r="H186" s="196" t="s">
        <v>2074</v>
      </c>
    </row>
    <row r="187" spans="1:8" x14ac:dyDescent="0.2">
      <c r="A187" s="43">
        <v>2113</v>
      </c>
      <c r="B187" s="41" t="s">
        <v>207</v>
      </c>
      <c r="C187" s="44">
        <v>0</v>
      </c>
      <c r="D187" s="44">
        <v>0</v>
      </c>
      <c r="E187" s="44">
        <v>0</v>
      </c>
      <c r="F187" s="44">
        <v>0</v>
      </c>
      <c r="G187" s="44">
        <v>0</v>
      </c>
    </row>
    <row r="188" spans="1:8" x14ac:dyDescent="0.2">
      <c r="A188" s="43">
        <v>2114</v>
      </c>
      <c r="B188" s="41" t="s">
        <v>208</v>
      </c>
      <c r="C188" s="44">
        <v>0</v>
      </c>
      <c r="D188" s="44">
        <v>0</v>
      </c>
      <c r="E188" s="44">
        <v>0</v>
      </c>
      <c r="F188" s="44">
        <v>0</v>
      </c>
      <c r="G188" s="44">
        <v>0</v>
      </c>
    </row>
    <row r="189" spans="1:8" x14ac:dyDescent="0.2">
      <c r="A189" s="43">
        <v>2115</v>
      </c>
      <c r="B189" s="41" t="s">
        <v>209</v>
      </c>
      <c r="C189" s="44">
        <v>0</v>
      </c>
      <c r="D189" s="44">
        <v>0</v>
      </c>
      <c r="E189" s="44">
        <v>0</v>
      </c>
      <c r="F189" s="44">
        <v>0</v>
      </c>
      <c r="G189" s="44">
        <v>0</v>
      </c>
    </row>
    <row r="190" spans="1:8" x14ac:dyDescent="0.2">
      <c r="A190" s="43">
        <v>2116</v>
      </c>
      <c r="B190" s="41" t="s">
        <v>210</v>
      </c>
      <c r="C190" s="44">
        <v>0</v>
      </c>
      <c r="D190" s="44">
        <v>0</v>
      </c>
      <c r="E190" s="44">
        <v>0</v>
      </c>
      <c r="F190" s="44">
        <v>0</v>
      </c>
      <c r="G190" s="44">
        <v>0</v>
      </c>
    </row>
    <row r="191" spans="1:8" x14ac:dyDescent="0.2">
      <c r="A191" s="325">
        <v>2117</v>
      </c>
      <c r="B191" s="326" t="s">
        <v>211</v>
      </c>
      <c r="C191" s="327">
        <v>30268.190000000002</v>
      </c>
      <c r="D191" s="327">
        <v>30268.190000000002</v>
      </c>
      <c r="E191" s="327">
        <v>0</v>
      </c>
      <c r="F191" s="327">
        <v>0</v>
      </c>
      <c r="G191" s="327">
        <v>0</v>
      </c>
      <c r="H191" s="326"/>
    </row>
    <row r="192" spans="1:8" x14ac:dyDescent="0.2">
      <c r="A192" s="325">
        <v>21171</v>
      </c>
      <c r="B192" s="326" t="s">
        <v>2102</v>
      </c>
      <c r="C192" s="327">
        <v>30268.190000000002</v>
      </c>
      <c r="D192" s="327">
        <v>30268.190000000002</v>
      </c>
      <c r="E192" s="327">
        <v>0</v>
      </c>
      <c r="F192" s="327">
        <v>0</v>
      </c>
      <c r="G192" s="327">
        <v>0</v>
      </c>
      <c r="H192" s="326"/>
    </row>
    <row r="193" spans="1:8" x14ac:dyDescent="0.2">
      <c r="A193" s="43" t="s">
        <v>1795</v>
      </c>
      <c r="B193" s="41" t="s">
        <v>2103</v>
      </c>
      <c r="C193" s="44">
        <v>25295.119999999999</v>
      </c>
      <c r="D193" s="44">
        <v>25295.119999999999</v>
      </c>
      <c r="E193" s="44">
        <v>0</v>
      </c>
      <c r="F193" s="44">
        <v>0</v>
      </c>
      <c r="G193" s="44">
        <v>0</v>
      </c>
      <c r="H193" s="196" t="s">
        <v>2074</v>
      </c>
    </row>
    <row r="194" spans="1:8" x14ac:dyDescent="0.2">
      <c r="A194" s="43" t="s">
        <v>2104</v>
      </c>
      <c r="B194" s="41" t="s">
        <v>2105</v>
      </c>
      <c r="C194" s="44">
        <v>3906.4</v>
      </c>
      <c r="D194" s="44">
        <v>3906.4</v>
      </c>
      <c r="E194" s="44">
        <v>0</v>
      </c>
      <c r="F194" s="44">
        <v>0</v>
      </c>
      <c r="G194" s="44">
        <v>0</v>
      </c>
      <c r="H194" s="196" t="s">
        <v>2074</v>
      </c>
    </row>
    <row r="195" spans="1:8" x14ac:dyDescent="0.2">
      <c r="A195" s="43" t="s">
        <v>2106</v>
      </c>
      <c r="B195" s="41" t="s">
        <v>2107</v>
      </c>
      <c r="C195" s="44">
        <v>1066.67</v>
      </c>
      <c r="D195" s="44">
        <v>1066.67</v>
      </c>
      <c r="E195" s="44">
        <v>0</v>
      </c>
      <c r="F195" s="44">
        <v>0</v>
      </c>
      <c r="G195" s="44">
        <v>0</v>
      </c>
      <c r="H195" s="196" t="s">
        <v>2074</v>
      </c>
    </row>
    <row r="196" spans="1:8" x14ac:dyDescent="0.2">
      <c r="A196" s="43">
        <v>2118</v>
      </c>
      <c r="B196" s="41" t="s">
        <v>212</v>
      </c>
      <c r="C196" s="44">
        <v>0</v>
      </c>
      <c r="D196" s="44">
        <v>0</v>
      </c>
      <c r="E196" s="44">
        <v>0</v>
      </c>
      <c r="F196" s="44">
        <v>0</v>
      </c>
      <c r="G196" s="44">
        <v>0</v>
      </c>
    </row>
    <row r="197" spans="1:8" x14ac:dyDescent="0.2">
      <c r="A197" s="325">
        <v>2119</v>
      </c>
      <c r="B197" s="326" t="s">
        <v>213</v>
      </c>
      <c r="C197" s="327">
        <v>2497.91</v>
      </c>
      <c r="D197" s="327">
        <v>2497.91</v>
      </c>
      <c r="E197" s="327">
        <v>0</v>
      </c>
      <c r="F197" s="327">
        <v>0</v>
      </c>
      <c r="G197" s="327">
        <v>0</v>
      </c>
      <c r="H197" s="327"/>
    </row>
    <row r="198" spans="1:8" x14ac:dyDescent="0.2">
      <c r="A198" s="325" t="s">
        <v>2108</v>
      </c>
      <c r="B198" s="326" t="s">
        <v>2109</v>
      </c>
      <c r="C198" s="327">
        <v>2497.91</v>
      </c>
      <c r="D198" s="327">
        <v>2497.91</v>
      </c>
      <c r="E198" s="327">
        <v>0</v>
      </c>
      <c r="F198" s="327">
        <v>0</v>
      </c>
      <c r="G198" s="327">
        <v>0</v>
      </c>
      <c r="H198" s="326"/>
    </row>
    <row r="199" spans="1:8" x14ac:dyDescent="0.2">
      <c r="A199" s="325" t="s">
        <v>2110</v>
      </c>
      <c r="B199" s="326" t="s">
        <v>1811</v>
      </c>
      <c r="C199" s="327">
        <v>2497.91</v>
      </c>
      <c r="D199" s="327">
        <v>2497.91</v>
      </c>
      <c r="E199" s="327">
        <v>0</v>
      </c>
      <c r="F199" s="327">
        <v>0</v>
      </c>
      <c r="G199" s="327">
        <v>0</v>
      </c>
      <c r="H199" s="326"/>
    </row>
    <row r="200" spans="1:8" x14ac:dyDescent="0.2">
      <c r="A200" s="201" t="s">
        <v>2111</v>
      </c>
      <c r="B200" s="117" t="s">
        <v>2112</v>
      </c>
      <c r="C200" s="116">
        <v>141.77000000000001</v>
      </c>
      <c r="D200" s="116">
        <v>141.77000000000001</v>
      </c>
      <c r="E200" s="116">
        <v>0</v>
      </c>
      <c r="F200" s="116">
        <v>0</v>
      </c>
      <c r="G200" s="116">
        <v>0</v>
      </c>
      <c r="H200" s="234" t="s">
        <v>1962</v>
      </c>
    </row>
    <row r="201" spans="1:8" x14ac:dyDescent="0.2">
      <c r="A201" s="201" t="s">
        <v>2113</v>
      </c>
      <c r="B201" s="117" t="s">
        <v>2114</v>
      </c>
      <c r="C201" s="116">
        <v>2356.14</v>
      </c>
      <c r="D201" s="116">
        <v>2356.14</v>
      </c>
      <c r="E201" s="116">
        <v>0</v>
      </c>
      <c r="F201" s="116">
        <v>0</v>
      </c>
      <c r="G201" s="116">
        <v>0</v>
      </c>
      <c r="H201" s="234" t="s">
        <v>1962</v>
      </c>
    </row>
    <row r="202" spans="1:8" x14ac:dyDescent="0.2">
      <c r="A202" s="43">
        <v>2120</v>
      </c>
      <c r="B202" s="41" t="s">
        <v>214</v>
      </c>
      <c r="C202" s="44">
        <v>0</v>
      </c>
      <c r="D202" s="44">
        <v>0</v>
      </c>
      <c r="E202" s="44">
        <v>0</v>
      </c>
      <c r="F202" s="44">
        <v>0</v>
      </c>
      <c r="G202" s="44">
        <v>0</v>
      </c>
    </row>
    <row r="203" spans="1:8" x14ac:dyDescent="0.2">
      <c r="A203" s="43">
        <v>2121</v>
      </c>
      <c r="B203" s="41" t="s">
        <v>215</v>
      </c>
      <c r="C203" s="44">
        <v>0</v>
      </c>
      <c r="D203" s="44">
        <v>0</v>
      </c>
      <c r="E203" s="44">
        <v>0</v>
      </c>
      <c r="F203" s="44">
        <v>0</v>
      </c>
      <c r="G203" s="44">
        <v>0</v>
      </c>
    </row>
    <row r="204" spans="1:8" x14ac:dyDescent="0.2">
      <c r="A204" s="43">
        <v>2122</v>
      </c>
      <c r="B204" s="41" t="s">
        <v>216</v>
      </c>
      <c r="C204" s="44">
        <v>0</v>
      </c>
      <c r="D204" s="44">
        <v>0</v>
      </c>
      <c r="E204" s="44">
        <v>0</v>
      </c>
      <c r="F204" s="44">
        <v>0</v>
      </c>
      <c r="G204" s="44">
        <v>0</v>
      </c>
    </row>
    <row r="205" spans="1:8" x14ac:dyDescent="0.2">
      <c r="A205" s="43">
        <v>2129</v>
      </c>
      <c r="B205" s="41" t="s">
        <v>217</v>
      </c>
      <c r="C205" s="44">
        <v>0</v>
      </c>
      <c r="D205" s="44">
        <v>0</v>
      </c>
      <c r="E205" s="44">
        <v>0</v>
      </c>
      <c r="F205" s="44">
        <v>0</v>
      </c>
      <c r="G205" s="44">
        <v>0</v>
      </c>
    </row>
    <row r="207" spans="1:8" x14ac:dyDescent="0.2">
      <c r="A207" s="40" t="s">
        <v>218</v>
      </c>
      <c r="B207" s="40"/>
      <c r="C207" s="40"/>
      <c r="D207" s="40"/>
      <c r="E207" s="40"/>
      <c r="F207" s="40"/>
      <c r="G207" s="40"/>
      <c r="H207" s="40"/>
    </row>
    <row r="208" spans="1:8" x14ac:dyDescent="0.2">
      <c r="A208" s="42" t="s">
        <v>105</v>
      </c>
      <c r="B208" s="42" t="s">
        <v>106</v>
      </c>
      <c r="C208" s="42" t="s">
        <v>107</v>
      </c>
      <c r="D208" s="42" t="s">
        <v>219</v>
      </c>
      <c r="E208" s="42" t="s">
        <v>122</v>
      </c>
      <c r="F208" s="42"/>
      <c r="G208" s="42"/>
      <c r="H208" s="42"/>
    </row>
    <row r="209" spans="1:8" x14ac:dyDescent="0.2">
      <c r="A209" s="43">
        <v>2160</v>
      </c>
      <c r="B209" s="41" t="s">
        <v>220</v>
      </c>
      <c r="C209" s="44">
        <v>0</v>
      </c>
    </row>
    <row r="210" spans="1:8" x14ac:dyDescent="0.2">
      <c r="A210" s="43">
        <v>2161</v>
      </c>
      <c r="B210" s="41" t="s">
        <v>221</v>
      </c>
      <c r="C210" s="44">
        <v>0</v>
      </c>
    </row>
    <row r="211" spans="1:8" x14ac:dyDescent="0.2">
      <c r="A211" s="43">
        <v>2162</v>
      </c>
      <c r="B211" s="41" t="s">
        <v>222</v>
      </c>
      <c r="C211" s="44">
        <v>0</v>
      </c>
    </row>
    <row r="212" spans="1:8" x14ac:dyDescent="0.2">
      <c r="A212" s="43">
        <v>2163</v>
      </c>
      <c r="B212" s="41" t="s">
        <v>223</v>
      </c>
      <c r="C212" s="44">
        <v>0</v>
      </c>
    </row>
    <row r="213" spans="1:8" x14ac:dyDescent="0.2">
      <c r="A213" s="43">
        <v>2164</v>
      </c>
      <c r="B213" s="41" t="s">
        <v>224</v>
      </c>
      <c r="C213" s="44">
        <v>0</v>
      </c>
    </row>
    <row r="214" spans="1:8" x14ac:dyDescent="0.2">
      <c r="A214" s="43">
        <v>2165</v>
      </c>
      <c r="B214" s="41" t="s">
        <v>225</v>
      </c>
      <c r="C214" s="44">
        <v>0</v>
      </c>
    </row>
    <row r="215" spans="1:8" x14ac:dyDescent="0.2">
      <c r="A215" s="43">
        <v>2166</v>
      </c>
      <c r="B215" s="41" t="s">
        <v>226</v>
      </c>
      <c r="C215" s="44">
        <v>0</v>
      </c>
    </row>
    <row r="216" spans="1:8" x14ac:dyDescent="0.2">
      <c r="A216" s="43">
        <v>2250</v>
      </c>
      <c r="B216" s="41" t="s">
        <v>227</v>
      </c>
      <c r="C216" s="44">
        <v>0</v>
      </c>
    </row>
    <row r="217" spans="1:8" x14ac:dyDescent="0.2">
      <c r="A217" s="43">
        <v>2251</v>
      </c>
      <c r="B217" s="41" t="s">
        <v>228</v>
      </c>
      <c r="C217" s="44">
        <v>0</v>
      </c>
    </row>
    <row r="218" spans="1:8" x14ac:dyDescent="0.2">
      <c r="A218" s="43">
        <v>2252</v>
      </c>
      <c r="B218" s="41" t="s">
        <v>229</v>
      </c>
      <c r="C218" s="44">
        <v>0</v>
      </c>
    </row>
    <row r="219" spans="1:8" x14ac:dyDescent="0.2">
      <c r="A219" s="43">
        <v>2253</v>
      </c>
      <c r="B219" s="41" t="s">
        <v>230</v>
      </c>
      <c r="C219" s="44">
        <v>0</v>
      </c>
    </row>
    <row r="220" spans="1:8" x14ac:dyDescent="0.2">
      <c r="A220" s="43">
        <v>2254</v>
      </c>
      <c r="B220" s="41" t="s">
        <v>231</v>
      </c>
      <c r="C220" s="44">
        <v>0</v>
      </c>
    </row>
    <row r="221" spans="1:8" x14ac:dyDescent="0.2">
      <c r="A221" s="43">
        <v>2255</v>
      </c>
      <c r="B221" s="41" t="s">
        <v>232</v>
      </c>
      <c r="C221" s="44">
        <v>0</v>
      </c>
    </row>
    <row r="222" spans="1:8" x14ac:dyDescent="0.2">
      <c r="A222" s="43">
        <v>2256</v>
      </c>
      <c r="B222" s="41" t="s">
        <v>233</v>
      </c>
      <c r="C222" s="44">
        <v>0</v>
      </c>
    </row>
    <row r="224" spans="1:8" x14ac:dyDescent="0.2">
      <c r="A224" s="40" t="s">
        <v>234</v>
      </c>
      <c r="B224" s="40"/>
      <c r="C224" s="40"/>
      <c r="D224" s="40"/>
      <c r="E224" s="40"/>
      <c r="F224" s="40"/>
      <c r="G224" s="40"/>
      <c r="H224" s="40"/>
    </row>
    <row r="225" spans="1:8" x14ac:dyDescent="0.2">
      <c r="A225" s="47" t="s">
        <v>105</v>
      </c>
      <c r="B225" s="47" t="s">
        <v>106</v>
      </c>
      <c r="C225" s="47" t="s">
        <v>107</v>
      </c>
      <c r="D225" s="47" t="s">
        <v>219</v>
      </c>
      <c r="E225" s="47" t="s">
        <v>122</v>
      </c>
      <c r="F225" s="47"/>
      <c r="G225" s="47"/>
      <c r="H225" s="47"/>
    </row>
    <row r="226" spans="1:8" x14ac:dyDescent="0.2">
      <c r="A226" s="43">
        <v>2159</v>
      </c>
      <c r="B226" s="41" t="s">
        <v>235</v>
      </c>
      <c r="C226" s="44">
        <v>0</v>
      </c>
    </row>
    <row r="227" spans="1:8" x14ac:dyDescent="0.2">
      <c r="A227" s="201">
        <v>2199</v>
      </c>
      <c r="B227" s="117" t="s">
        <v>236</v>
      </c>
      <c r="C227" s="116">
        <v>0</v>
      </c>
      <c r="D227" s="117"/>
      <c r="E227" s="117"/>
      <c r="F227" s="117"/>
      <c r="G227" s="117"/>
      <c r="H227" s="117"/>
    </row>
    <row r="228" spans="1:8" x14ac:dyDescent="0.2">
      <c r="A228" s="43">
        <v>2240</v>
      </c>
      <c r="B228" s="41" t="s">
        <v>237</v>
      </c>
      <c r="C228" s="44">
        <v>0</v>
      </c>
    </row>
    <row r="229" spans="1:8" x14ac:dyDescent="0.2">
      <c r="A229" s="43">
        <v>2241</v>
      </c>
      <c r="B229" s="41" t="s">
        <v>238</v>
      </c>
      <c r="C229" s="44">
        <v>0</v>
      </c>
    </row>
    <row r="230" spans="1:8" x14ac:dyDescent="0.2">
      <c r="A230" s="43">
        <v>2242</v>
      </c>
      <c r="B230" s="41" t="s">
        <v>239</v>
      </c>
      <c r="C230" s="44">
        <v>0</v>
      </c>
    </row>
    <row r="231" spans="1:8" x14ac:dyDescent="0.2">
      <c r="A231" s="43">
        <v>2249</v>
      </c>
      <c r="B231" s="41" t="s">
        <v>240</v>
      </c>
      <c r="C231" s="44">
        <v>0</v>
      </c>
    </row>
    <row r="237" spans="1:8" x14ac:dyDescent="0.2">
      <c r="C237" s="44"/>
    </row>
    <row r="238" spans="1:8" x14ac:dyDescent="0.2">
      <c r="C238" s="44"/>
    </row>
    <row r="239" spans="1:8" x14ac:dyDescent="0.2">
      <c r="C239" s="44"/>
      <c r="D239" s="124"/>
      <c r="E239" s="124"/>
    </row>
  </sheetData>
  <mergeCells count="3">
    <mergeCell ref="A1:F1"/>
    <mergeCell ref="A2:F2"/>
    <mergeCell ref="A3:F3"/>
  </mergeCells>
  <pageMargins left="0.7" right="0.7" top="0.75" bottom="0.75" header="0.3" footer="0.3"/>
  <pageSetup paperSize="9" scale="78" fitToHeight="0" orientation="landscape"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5"/>
  <sheetViews>
    <sheetView showGridLines="0" view="pageBreakPreview" zoomScaleNormal="100" zoomScaleSheetLayoutView="100" workbookViewId="0">
      <selection sqref="A1:C1"/>
    </sheetView>
  </sheetViews>
  <sheetFormatPr baseColWidth="10" defaultColWidth="9.140625" defaultRowHeight="11.25" x14ac:dyDescent="0.2"/>
  <cols>
    <col min="1" max="1" width="19" style="41" customWidth="1"/>
    <col min="2" max="2" width="55.28515625" style="41" customWidth="1"/>
    <col min="3" max="3" width="15.7109375" style="41" customWidth="1"/>
    <col min="4" max="4" width="7.42578125" style="41" customWidth="1"/>
    <col min="5" max="5" width="19.7109375" style="41" customWidth="1"/>
    <col min="6" max="7" width="10.140625" style="41" bestFit="1" customWidth="1"/>
    <col min="8" max="11" width="9.140625" style="41"/>
    <col min="12" max="12" width="10.140625" style="41" bestFit="1" customWidth="1"/>
    <col min="13" max="16384" width="9.140625" style="41"/>
  </cols>
  <sheetData>
    <row r="1" spans="1:5" s="48" customFormat="1" ht="18.95" customHeight="1" x14ac:dyDescent="0.25">
      <c r="A1" s="809" t="s">
        <v>2115</v>
      </c>
      <c r="B1" s="809"/>
      <c r="C1" s="809"/>
      <c r="D1" s="36" t="s">
        <v>98</v>
      </c>
      <c r="E1" s="37">
        <v>2020</v>
      </c>
    </row>
    <row r="2" spans="1:5" s="38" customFormat="1" ht="18.95" customHeight="1" x14ac:dyDescent="0.25">
      <c r="A2" s="809" t="s">
        <v>242</v>
      </c>
      <c r="B2" s="809"/>
      <c r="C2" s="809"/>
      <c r="D2" s="36" t="s">
        <v>100</v>
      </c>
      <c r="E2" s="37" t="s">
        <v>441</v>
      </c>
    </row>
    <row r="3" spans="1:5" s="38" customFormat="1" ht="18.95" customHeight="1" x14ac:dyDescent="0.25">
      <c r="A3" s="809" t="s">
        <v>582</v>
      </c>
      <c r="B3" s="809"/>
      <c r="C3" s="809"/>
      <c r="D3" s="36" t="s">
        <v>102</v>
      </c>
      <c r="E3" s="37">
        <v>1</v>
      </c>
    </row>
    <row r="4" spans="1:5" x14ac:dyDescent="0.2">
      <c r="A4" s="39" t="s">
        <v>103</v>
      </c>
      <c r="B4" s="40"/>
      <c r="C4" s="40"/>
      <c r="D4" s="40"/>
      <c r="E4" s="40"/>
    </row>
    <row r="6" spans="1:5" x14ac:dyDescent="0.2">
      <c r="A6" s="49" t="s">
        <v>243</v>
      </c>
      <c r="B6" s="49"/>
      <c r="C6" s="49"/>
      <c r="D6" s="49"/>
      <c r="E6" s="49"/>
    </row>
    <row r="7" spans="1:5" x14ac:dyDescent="0.2">
      <c r="A7" s="50" t="s">
        <v>105</v>
      </c>
      <c r="B7" s="50" t="s">
        <v>106</v>
      </c>
      <c r="C7" s="50" t="s">
        <v>107</v>
      </c>
      <c r="D7" s="50" t="s">
        <v>244</v>
      </c>
      <c r="E7" s="50"/>
    </row>
    <row r="8" spans="1:5" x14ac:dyDescent="0.2">
      <c r="A8" s="342">
        <v>4100</v>
      </c>
      <c r="B8" s="343" t="s">
        <v>245</v>
      </c>
      <c r="C8" s="344">
        <v>57455844.07</v>
      </c>
      <c r="D8" s="343"/>
      <c r="E8" s="343"/>
    </row>
    <row r="9" spans="1:5" x14ac:dyDescent="0.2">
      <c r="A9" s="51">
        <v>4110</v>
      </c>
      <c r="B9" s="52" t="s">
        <v>246</v>
      </c>
      <c r="C9" s="53">
        <v>0</v>
      </c>
      <c r="D9" s="52"/>
      <c r="E9" s="54"/>
    </row>
    <row r="10" spans="1:5" x14ac:dyDescent="0.2">
      <c r="A10" s="51">
        <v>4111</v>
      </c>
      <c r="B10" s="52" t="s">
        <v>247</v>
      </c>
      <c r="C10" s="53">
        <v>0</v>
      </c>
      <c r="D10" s="52"/>
      <c r="E10" s="54"/>
    </row>
    <row r="11" spans="1:5" x14ac:dyDescent="0.2">
      <c r="A11" s="51">
        <v>4112</v>
      </c>
      <c r="B11" s="52" t="s">
        <v>248</v>
      </c>
      <c r="C11" s="53">
        <v>0</v>
      </c>
      <c r="D11" s="52"/>
      <c r="E11" s="54"/>
    </row>
    <row r="12" spans="1:5" x14ac:dyDescent="0.2">
      <c r="A12" s="51">
        <v>4113</v>
      </c>
      <c r="B12" s="52" t="s">
        <v>249</v>
      </c>
      <c r="C12" s="53">
        <v>0</v>
      </c>
      <c r="D12" s="52"/>
      <c r="E12" s="54"/>
    </row>
    <row r="13" spans="1:5" x14ac:dyDescent="0.2">
      <c r="A13" s="51">
        <v>4114</v>
      </c>
      <c r="B13" s="52" t="s">
        <v>250</v>
      </c>
      <c r="C13" s="53">
        <v>0</v>
      </c>
      <c r="D13" s="52"/>
      <c r="E13" s="54"/>
    </row>
    <row r="14" spans="1:5" x14ac:dyDescent="0.2">
      <c r="A14" s="51">
        <v>4115</v>
      </c>
      <c r="B14" s="52" t="s">
        <v>251</v>
      </c>
      <c r="C14" s="53">
        <v>0</v>
      </c>
      <c r="D14" s="52"/>
      <c r="E14" s="54"/>
    </row>
    <row r="15" spans="1:5" x14ac:dyDescent="0.2">
      <c r="A15" s="51">
        <v>4116</v>
      </c>
      <c r="B15" s="52" t="s">
        <v>252</v>
      </c>
      <c r="C15" s="53">
        <v>0</v>
      </c>
      <c r="D15" s="52"/>
      <c r="E15" s="54"/>
    </row>
    <row r="16" spans="1:5" x14ac:dyDescent="0.2">
      <c r="A16" s="51">
        <v>4117</v>
      </c>
      <c r="B16" s="52" t="s">
        <v>253</v>
      </c>
      <c r="C16" s="53">
        <v>0</v>
      </c>
      <c r="D16" s="52"/>
      <c r="E16" s="54"/>
    </row>
    <row r="17" spans="1:5" ht="22.5" x14ac:dyDescent="0.2">
      <c r="A17" s="51">
        <v>4118</v>
      </c>
      <c r="B17" s="55" t="s">
        <v>254</v>
      </c>
      <c r="C17" s="53">
        <v>0</v>
      </c>
      <c r="D17" s="52"/>
      <c r="E17" s="54"/>
    </row>
    <row r="18" spans="1:5" x14ac:dyDescent="0.2">
      <c r="A18" s="51">
        <v>4119</v>
      </c>
      <c r="B18" s="52" t="s">
        <v>255</v>
      </c>
      <c r="C18" s="53">
        <v>0</v>
      </c>
      <c r="D18" s="52"/>
      <c r="E18" s="54"/>
    </row>
    <row r="19" spans="1:5" x14ac:dyDescent="0.2">
      <c r="A19" s="51">
        <v>4120</v>
      </c>
      <c r="B19" s="52" t="s">
        <v>256</v>
      </c>
      <c r="C19" s="53">
        <v>0</v>
      </c>
      <c r="D19" s="52"/>
      <c r="E19" s="54"/>
    </row>
    <row r="20" spans="1:5" x14ac:dyDescent="0.2">
      <c r="A20" s="51">
        <v>4121</v>
      </c>
      <c r="B20" s="52" t="s">
        <v>257</v>
      </c>
      <c r="C20" s="53">
        <v>0</v>
      </c>
      <c r="D20" s="52"/>
      <c r="E20" s="54"/>
    </row>
    <row r="21" spans="1:5" x14ac:dyDescent="0.2">
      <c r="A21" s="51">
        <v>4122</v>
      </c>
      <c r="B21" s="52" t="s">
        <v>258</v>
      </c>
      <c r="C21" s="53">
        <v>0</v>
      </c>
      <c r="D21" s="52"/>
      <c r="E21" s="54"/>
    </row>
    <row r="22" spans="1:5" x14ac:dyDescent="0.2">
      <c r="A22" s="51">
        <v>4123</v>
      </c>
      <c r="B22" s="52" t="s">
        <v>259</v>
      </c>
      <c r="C22" s="53">
        <v>0</v>
      </c>
      <c r="D22" s="52"/>
      <c r="E22" s="54"/>
    </row>
    <row r="23" spans="1:5" x14ac:dyDescent="0.2">
      <c r="A23" s="51">
        <v>4124</v>
      </c>
      <c r="B23" s="52" t="s">
        <v>260</v>
      </c>
      <c r="C23" s="53">
        <v>0</v>
      </c>
      <c r="D23" s="52"/>
      <c r="E23" s="54"/>
    </row>
    <row r="24" spans="1:5" x14ac:dyDescent="0.2">
      <c r="A24" s="51">
        <v>4129</v>
      </c>
      <c r="B24" s="52" t="s">
        <v>261</v>
      </c>
      <c r="C24" s="53">
        <v>0</v>
      </c>
      <c r="D24" s="52"/>
      <c r="E24" s="54"/>
    </row>
    <row r="25" spans="1:5" x14ac:dyDescent="0.2">
      <c r="A25" s="51">
        <v>4130</v>
      </c>
      <c r="B25" s="52" t="s">
        <v>262</v>
      </c>
      <c r="C25" s="53">
        <v>0</v>
      </c>
      <c r="D25" s="52"/>
      <c r="E25" s="54"/>
    </row>
    <row r="26" spans="1:5" x14ac:dyDescent="0.2">
      <c r="A26" s="51">
        <v>4131</v>
      </c>
      <c r="B26" s="52" t="s">
        <v>263</v>
      </c>
      <c r="C26" s="53">
        <v>0</v>
      </c>
      <c r="D26" s="52"/>
      <c r="E26" s="54"/>
    </row>
    <row r="27" spans="1:5" ht="33.75" x14ac:dyDescent="0.2">
      <c r="A27" s="51">
        <v>4132</v>
      </c>
      <c r="B27" s="55" t="s">
        <v>264</v>
      </c>
      <c r="C27" s="53">
        <v>0</v>
      </c>
      <c r="D27" s="52"/>
      <c r="E27" s="54"/>
    </row>
    <row r="28" spans="1:5" x14ac:dyDescent="0.2">
      <c r="A28" s="51">
        <v>4140</v>
      </c>
      <c r="B28" s="52" t="s">
        <v>265</v>
      </c>
      <c r="C28" s="53">
        <v>0</v>
      </c>
      <c r="D28" s="52"/>
      <c r="E28" s="54"/>
    </row>
    <row r="29" spans="1:5" x14ac:dyDescent="0.2">
      <c r="A29" s="51">
        <v>4141</v>
      </c>
      <c r="B29" s="52" t="s">
        <v>266</v>
      </c>
      <c r="C29" s="53">
        <v>0</v>
      </c>
      <c r="D29" s="52"/>
      <c r="E29" s="54"/>
    </row>
    <row r="30" spans="1:5" x14ac:dyDescent="0.2">
      <c r="A30" s="51">
        <v>4143</v>
      </c>
      <c r="B30" s="52" t="s">
        <v>267</v>
      </c>
      <c r="C30" s="53">
        <v>0</v>
      </c>
      <c r="D30" s="52"/>
      <c r="E30" s="54"/>
    </row>
    <row r="31" spans="1:5" x14ac:dyDescent="0.2">
      <c r="A31" s="51">
        <v>4144</v>
      </c>
      <c r="B31" s="52" t="s">
        <v>268</v>
      </c>
      <c r="C31" s="53">
        <v>0</v>
      </c>
      <c r="D31" s="52"/>
      <c r="E31" s="54"/>
    </row>
    <row r="32" spans="1:5" ht="22.5" x14ac:dyDescent="0.2">
      <c r="A32" s="51">
        <v>4145</v>
      </c>
      <c r="B32" s="55" t="s">
        <v>269</v>
      </c>
      <c r="C32" s="53">
        <v>0</v>
      </c>
      <c r="D32" s="52"/>
      <c r="E32" s="54"/>
    </row>
    <row r="33" spans="1:5" x14ac:dyDescent="0.2">
      <c r="A33" s="51">
        <v>4149</v>
      </c>
      <c r="B33" s="52" t="s">
        <v>270</v>
      </c>
      <c r="C33" s="53">
        <v>0</v>
      </c>
      <c r="D33" s="52"/>
      <c r="E33" s="54"/>
    </row>
    <row r="34" spans="1:5" x14ac:dyDescent="0.2">
      <c r="A34" s="51">
        <v>4150</v>
      </c>
      <c r="B34" s="52" t="s">
        <v>271</v>
      </c>
      <c r="C34" s="53">
        <v>0</v>
      </c>
      <c r="D34" s="52"/>
      <c r="E34" s="54"/>
    </row>
    <row r="35" spans="1:5" x14ac:dyDescent="0.2">
      <c r="A35" s="51">
        <v>4151</v>
      </c>
      <c r="B35" s="52" t="s">
        <v>271</v>
      </c>
      <c r="C35" s="53">
        <v>0</v>
      </c>
      <c r="D35" s="52"/>
      <c r="E35" s="54"/>
    </row>
    <row r="36" spans="1:5" ht="22.5" x14ac:dyDescent="0.2">
      <c r="A36" s="51">
        <v>4154</v>
      </c>
      <c r="B36" s="55" t="s">
        <v>272</v>
      </c>
      <c r="C36" s="53">
        <v>0</v>
      </c>
      <c r="D36" s="52"/>
      <c r="E36" s="54"/>
    </row>
    <row r="37" spans="1:5" x14ac:dyDescent="0.2">
      <c r="A37" s="342">
        <v>4160</v>
      </c>
      <c r="B37" s="343" t="s">
        <v>273</v>
      </c>
      <c r="C37" s="344">
        <v>57455844.07</v>
      </c>
      <c r="D37" s="343"/>
      <c r="E37" s="54"/>
    </row>
    <row r="38" spans="1:5" x14ac:dyDescent="0.2">
      <c r="A38" s="51">
        <v>4161</v>
      </c>
      <c r="B38" s="52" t="s">
        <v>274</v>
      </c>
      <c r="C38" s="53">
        <v>0</v>
      </c>
      <c r="D38" s="52"/>
      <c r="E38" s="54"/>
    </row>
    <row r="39" spans="1:5" x14ac:dyDescent="0.2">
      <c r="A39" s="51">
        <v>4162</v>
      </c>
      <c r="B39" s="52" t="s">
        <v>275</v>
      </c>
      <c r="C39" s="53">
        <v>0</v>
      </c>
      <c r="D39" s="52"/>
      <c r="E39" s="54"/>
    </row>
    <row r="40" spans="1:5" x14ac:dyDescent="0.2">
      <c r="A40" s="51">
        <v>4163</v>
      </c>
      <c r="B40" s="52" t="s">
        <v>276</v>
      </c>
      <c r="C40" s="53">
        <v>0</v>
      </c>
      <c r="D40" s="52"/>
      <c r="E40" s="54"/>
    </row>
    <row r="41" spans="1:5" x14ac:dyDescent="0.2">
      <c r="A41" s="51">
        <v>4164</v>
      </c>
      <c r="B41" s="52" t="s">
        <v>277</v>
      </c>
      <c r="C41" s="53">
        <v>0</v>
      </c>
      <c r="D41" s="52"/>
      <c r="E41" s="54"/>
    </row>
    <row r="42" spans="1:5" x14ac:dyDescent="0.2">
      <c r="A42" s="51">
        <v>4165</v>
      </c>
      <c r="B42" s="52" t="s">
        <v>278</v>
      </c>
      <c r="C42" s="53">
        <v>0</v>
      </c>
      <c r="D42" s="52"/>
      <c r="E42" s="54"/>
    </row>
    <row r="43" spans="1:5" ht="33.75" x14ac:dyDescent="0.2">
      <c r="A43" s="51">
        <v>4166</v>
      </c>
      <c r="B43" s="55" t="s">
        <v>279</v>
      </c>
      <c r="C43" s="53">
        <v>0</v>
      </c>
      <c r="D43" s="52"/>
      <c r="E43" s="54"/>
    </row>
    <row r="44" spans="1:5" x14ac:dyDescent="0.2">
      <c r="A44" s="51">
        <v>4168</v>
      </c>
      <c r="B44" s="52" t="s">
        <v>280</v>
      </c>
      <c r="C44" s="53">
        <v>0</v>
      </c>
      <c r="D44" s="52"/>
      <c r="E44" s="54"/>
    </row>
    <row r="45" spans="1:5" x14ac:dyDescent="0.2">
      <c r="A45" s="51">
        <v>4169</v>
      </c>
      <c r="B45" s="52" t="s">
        <v>281</v>
      </c>
      <c r="C45" s="53">
        <v>57455844.07</v>
      </c>
      <c r="D45" s="52" t="s">
        <v>2116</v>
      </c>
      <c r="E45" s="54"/>
    </row>
    <row r="46" spans="1:5" x14ac:dyDescent="0.2">
      <c r="A46" s="51">
        <v>4170</v>
      </c>
      <c r="B46" s="52" t="s">
        <v>282</v>
      </c>
      <c r="C46" s="53">
        <v>0</v>
      </c>
      <c r="D46" s="52"/>
      <c r="E46" s="54"/>
    </row>
    <row r="47" spans="1:5" x14ac:dyDescent="0.2">
      <c r="A47" s="51">
        <v>4171</v>
      </c>
      <c r="B47" s="52" t="s">
        <v>283</v>
      </c>
      <c r="C47" s="53">
        <v>0</v>
      </c>
      <c r="D47" s="52"/>
      <c r="E47" s="54"/>
    </row>
    <row r="48" spans="1:5" x14ac:dyDescent="0.2">
      <c r="A48" s="51">
        <v>4172</v>
      </c>
      <c r="B48" s="52" t="s">
        <v>284</v>
      </c>
      <c r="C48" s="53">
        <v>0</v>
      </c>
      <c r="D48" s="52"/>
      <c r="E48" s="54"/>
    </row>
    <row r="49" spans="1:5" ht="22.5" x14ac:dyDescent="0.2">
      <c r="A49" s="51">
        <v>4173</v>
      </c>
      <c r="B49" s="55" t="s">
        <v>285</v>
      </c>
      <c r="C49" s="53">
        <v>0</v>
      </c>
      <c r="D49" s="52"/>
      <c r="E49" s="54"/>
    </row>
    <row r="50" spans="1:5" ht="33.75" x14ac:dyDescent="0.2">
      <c r="A50" s="51">
        <v>4174</v>
      </c>
      <c r="B50" s="55" t="s">
        <v>286</v>
      </c>
      <c r="C50" s="53">
        <v>0</v>
      </c>
      <c r="D50" s="52"/>
      <c r="E50" s="54"/>
    </row>
    <row r="51" spans="1:5" ht="33.75" x14ac:dyDescent="0.2">
      <c r="A51" s="51">
        <v>4175</v>
      </c>
      <c r="B51" s="55" t="s">
        <v>287</v>
      </c>
      <c r="C51" s="53">
        <v>0</v>
      </c>
      <c r="D51" s="52"/>
      <c r="E51" s="54"/>
    </row>
    <row r="52" spans="1:5" ht="33.75" x14ac:dyDescent="0.2">
      <c r="A52" s="51">
        <v>4176</v>
      </c>
      <c r="B52" s="55" t="s">
        <v>288</v>
      </c>
      <c r="C52" s="53">
        <v>0</v>
      </c>
      <c r="D52" s="52"/>
      <c r="E52" s="54"/>
    </row>
    <row r="53" spans="1:5" ht="22.5" x14ac:dyDescent="0.2">
      <c r="A53" s="51">
        <v>4177</v>
      </c>
      <c r="B53" s="55" t="s">
        <v>289</v>
      </c>
      <c r="C53" s="53">
        <v>0</v>
      </c>
      <c r="D53" s="52"/>
      <c r="E53" s="54"/>
    </row>
    <row r="54" spans="1:5" ht="22.5" x14ac:dyDescent="0.2">
      <c r="A54" s="51">
        <v>4178</v>
      </c>
      <c r="B54" s="55" t="s">
        <v>290</v>
      </c>
      <c r="C54" s="53">
        <v>0</v>
      </c>
      <c r="D54" s="52"/>
      <c r="E54" s="54"/>
    </row>
    <row r="55" spans="1:5" x14ac:dyDescent="0.2">
      <c r="A55" s="51"/>
      <c r="B55" s="55"/>
      <c r="C55" s="53"/>
      <c r="D55" s="52"/>
      <c r="E55" s="54"/>
    </row>
    <row r="56" spans="1:5" x14ac:dyDescent="0.2">
      <c r="A56" s="49" t="s">
        <v>291</v>
      </c>
      <c r="B56" s="49"/>
      <c r="C56" s="49"/>
      <c r="D56" s="49"/>
      <c r="E56" s="49"/>
    </row>
    <row r="57" spans="1:5" x14ac:dyDescent="0.2">
      <c r="A57" s="50" t="s">
        <v>105</v>
      </c>
      <c r="B57" s="50" t="s">
        <v>106</v>
      </c>
      <c r="C57" s="50" t="s">
        <v>107</v>
      </c>
      <c r="D57" s="50" t="s">
        <v>244</v>
      </c>
      <c r="E57" s="50"/>
    </row>
    <row r="58" spans="1:5" ht="45" x14ac:dyDescent="0.2">
      <c r="A58" s="51">
        <v>4200</v>
      </c>
      <c r="B58" s="55" t="s">
        <v>292</v>
      </c>
      <c r="C58" s="53">
        <v>0</v>
      </c>
      <c r="D58" s="52"/>
      <c r="E58" s="54"/>
    </row>
    <row r="59" spans="1:5" ht="22.5" x14ac:dyDescent="0.2">
      <c r="A59" s="51">
        <v>4210</v>
      </c>
      <c r="B59" s="55" t="s">
        <v>293</v>
      </c>
      <c r="C59" s="53">
        <v>0</v>
      </c>
      <c r="D59" s="52"/>
      <c r="E59" s="54"/>
    </row>
    <row r="60" spans="1:5" x14ac:dyDescent="0.2">
      <c r="A60" s="51">
        <v>4211</v>
      </c>
      <c r="B60" s="52" t="s">
        <v>294</v>
      </c>
      <c r="C60" s="53">
        <v>0</v>
      </c>
      <c r="D60" s="52"/>
      <c r="E60" s="54"/>
    </row>
    <row r="61" spans="1:5" x14ac:dyDescent="0.2">
      <c r="A61" s="51">
        <v>4212</v>
      </c>
      <c r="B61" s="52" t="s">
        <v>295</v>
      </c>
      <c r="C61" s="53">
        <v>0</v>
      </c>
      <c r="D61" s="52"/>
      <c r="E61" s="54"/>
    </row>
    <row r="62" spans="1:5" x14ac:dyDescent="0.2">
      <c r="A62" s="51">
        <v>4213</v>
      </c>
      <c r="B62" s="52" t="s">
        <v>296</v>
      </c>
      <c r="C62" s="53">
        <v>0</v>
      </c>
      <c r="D62" s="52"/>
      <c r="E62" s="54"/>
    </row>
    <row r="63" spans="1:5" x14ac:dyDescent="0.2">
      <c r="A63" s="51">
        <v>4214</v>
      </c>
      <c r="B63" s="52" t="s">
        <v>297</v>
      </c>
      <c r="C63" s="53">
        <v>0</v>
      </c>
      <c r="D63" s="52"/>
      <c r="E63" s="54"/>
    </row>
    <row r="64" spans="1:5" x14ac:dyDescent="0.2">
      <c r="A64" s="51">
        <v>4215</v>
      </c>
      <c r="B64" s="52" t="s">
        <v>298</v>
      </c>
      <c r="C64" s="53">
        <v>0</v>
      </c>
      <c r="D64" s="52"/>
      <c r="E64" s="54"/>
    </row>
    <row r="65" spans="1:5" x14ac:dyDescent="0.2">
      <c r="A65" s="51">
        <v>4220</v>
      </c>
      <c r="B65" s="52" t="s">
        <v>299</v>
      </c>
      <c r="C65" s="53">
        <v>0</v>
      </c>
      <c r="D65" s="52"/>
      <c r="E65" s="54"/>
    </row>
    <row r="66" spans="1:5" x14ac:dyDescent="0.2">
      <c r="A66" s="51">
        <v>4221</v>
      </c>
      <c r="B66" s="52" t="s">
        <v>300</v>
      </c>
      <c r="C66" s="53">
        <v>0</v>
      </c>
      <c r="D66" s="52"/>
      <c r="E66" s="54"/>
    </row>
    <row r="67" spans="1:5" x14ac:dyDescent="0.2">
      <c r="A67" s="51">
        <v>4223</v>
      </c>
      <c r="B67" s="52" t="s">
        <v>301</v>
      </c>
      <c r="C67" s="53">
        <v>0</v>
      </c>
      <c r="D67" s="52"/>
      <c r="E67" s="54"/>
    </row>
    <row r="68" spans="1:5" x14ac:dyDescent="0.2">
      <c r="A68" s="51">
        <v>4225</v>
      </c>
      <c r="B68" s="52" t="s">
        <v>302</v>
      </c>
      <c r="C68" s="53">
        <v>0</v>
      </c>
      <c r="D68" s="52"/>
      <c r="E68" s="54"/>
    </row>
    <row r="69" spans="1:5" x14ac:dyDescent="0.2">
      <c r="A69" s="51">
        <v>4227</v>
      </c>
      <c r="B69" s="52" t="s">
        <v>303</v>
      </c>
      <c r="C69" s="53">
        <v>0</v>
      </c>
      <c r="D69" s="52"/>
      <c r="E69" s="54"/>
    </row>
    <row r="70" spans="1:5" x14ac:dyDescent="0.2">
      <c r="A70" s="54"/>
      <c r="B70" s="54"/>
      <c r="C70" s="54"/>
      <c r="D70" s="54"/>
      <c r="E70" s="54"/>
    </row>
    <row r="71" spans="1:5" x14ac:dyDescent="0.2">
      <c r="A71" s="49" t="s">
        <v>304</v>
      </c>
      <c r="B71" s="49"/>
      <c r="C71" s="49"/>
      <c r="D71" s="49"/>
      <c r="E71" s="49"/>
    </row>
    <row r="72" spans="1:5" x14ac:dyDescent="0.2">
      <c r="A72" s="50" t="s">
        <v>105</v>
      </c>
      <c r="B72" s="50" t="s">
        <v>106</v>
      </c>
      <c r="C72" s="50" t="s">
        <v>107</v>
      </c>
      <c r="D72" s="50" t="s">
        <v>219</v>
      </c>
      <c r="E72" s="50" t="s">
        <v>122</v>
      </c>
    </row>
    <row r="73" spans="1:5" x14ac:dyDescent="0.2">
      <c r="A73" s="345">
        <v>4300</v>
      </c>
      <c r="B73" s="343" t="s">
        <v>305</v>
      </c>
      <c r="C73" s="344">
        <v>271142.38</v>
      </c>
      <c r="D73" s="343"/>
      <c r="E73" s="343"/>
    </row>
    <row r="74" spans="1:5" x14ac:dyDescent="0.2">
      <c r="A74" s="345">
        <v>4310</v>
      </c>
      <c r="B74" s="343" t="s">
        <v>306</v>
      </c>
      <c r="C74" s="344">
        <v>271142.38</v>
      </c>
      <c r="D74" s="343"/>
      <c r="E74" s="343"/>
    </row>
    <row r="75" spans="1:5" x14ac:dyDescent="0.2">
      <c r="A75" s="345">
        <v>4311</v>
      </c>
      <c r="B75" s="343" t="s">
        <v>307</v>
      </c>
      <c r="C75" s="344">
        <v>1480.78</v>
      </c>
      <c r="D75" s="343"/>
      <c r="E75" s="343"/>
    </row>
    <row r="76" spans="1:5" x14ac:dyDescent="0.2">
      <c r="A76" s="345" t="s">
        <v>2117</v>
      </c>
      <c r="B76" s="343" t="s">
        <v>2118</v>
      </c>
      <c r="C76" s="344">
        <v>1480.78</v>
      </c>
      <c r="D76" s="343"/>
      <c r="E76" s="343"/>
    </row>
    <row r="77" spans="1:5" x14ac:dyDescent="0.2">
      <c r="A77" s="56" t="s">
        <v>2119</v>
      </c>
      <c r="B77" s="52" t="s">
        <v>2120</v>
      </c>
      <c r="C77" s="53">
        <v>1480.78</v>
      </c>
      <c r="D77" s="52"/>
      <c r="E77" s="52"/>
    </row>
    <row r="78" spans="1:5" x14ac:dyDescent="0.2">
      <c r="A78" s="345">
        <v>4319</v>
      </c>
      <c r="B78" s="343" t="s">
        <v>308</v>
      </c>
      <c r="C78" s="344">
        <v>269661.59999999998</v>
      </c>
      <c r="D78" s="343"/>
      <c r="E78" s="343"/>
    </row>
    <row r="79" spans="1:5" x14ac:dyDescent="0.2">
      <c r="A79" s="345" t="s">
        <v>2121</v>
      </c>
      <c r="B79" s="343" t="s">
        <v>2118</v>
      </c>
      <c r="C79" s="344">
        <v>269661.59999999998</v>
      </c>
      <c r="D79" s="343"/>
      <c r="E79" s="343"/>
    </row>
    <row r="80" spans="1:5" x14ac:dyDescent="0.2">
      <c r="A80" s="345" t="s">
        <v>2122</v>
      </c>
      <c r="B80" s="343" t="s">
        <v>2123</v>
      </c>
      <c r="C80" s="344">
        <v>269661.59999999998</v>
      </c>
      <c r="D80" s="343"/>
      <c r="E80" s="343"/>
    </row>
    <row r="81" spans="1:5" x14ac:dyDescent="0.2">
      <c r="A81" s="56" t="s">
        <v>2124</v>
      </c>
      <c r="B81" s="52" t="s">
        <v>37</v>
      </c>
      <c r="C81" s="53">
        <v>269661.59999999998</v>
      </c>
      <c r="D81" s="52"/>
      <c r="E81" s="52"/>
    </row>
    <row r="82" spans="1:5" x14ac:dyDescent="0.2">
      <c r="A82" s="56">
        <v>4320</v>
      </c>
      <c r="B82" s="52" t="s">
        <v>309</v>
      </c>
      <c r="C82" s="53">
        <v>0</v>
      </c>
      <c r="D82" s="52"/>
      <c r="E82" s="52"/>
    </row>
    <row r="83" spans="1:5" x14ac:dyDescent="0.2">
      <c r="A83" s="56">
        <v>4321</v>
      </c>
      <c r="B83" s="52" t="s">
        <v>310</v>
      </c>
      <c r="C83" s="53">
        <v>0</v>
      </c>
      <c r="D83" s="52"/>
      <c r="E83" s="52"/>
    </row>
    <row r="84" spans="1:5" x14ac:dyDescent="0.2">
      <c r="A84" s="56">
        <v>4322</v>
      </c>
      <c r="B84" s="52" t="s">
        <v>311</v>
      </c>
      <c r="C84" s="53">
        <v>0</v>
      </c>
      <c r="D84" s="52"/>
      <c r="E84" s="52"/>
    </row>
    <row r="85" spans="1:5" x14ac:dyDescent="0.2">
      <c r="A85" s="56">
        <v>4323</v>
      </c>
      <c r="B85" s="52" t="s">
        <v>312</v>
      </c>
      <c r="C85" s="53">
        <v>0</v>
      </c>
      <c r="D85" s="52"/>
      <c r="E85" s="52"/>
    </row>
    <row r="86" spans="1:5" x14ac:dyDescent="0.2">
      <c r="A86" s="56">
        <v>4324</v>
      </c>
      <c r="B86" s="52" t="s">
        <v>313</v>
      </c>
      <c r="C86" s="53">
        <v>0</v>
      </c>
      <c r="D86" s="52"/>
      <c r="E86" s="52"/>
    </row>
    <row r="87" spans="1:5" x14ac:dyDescent="0.2">
      <c r="A87" s="56">
        <v>4325</v>
      </c>
      <c r="B87" s="52" t="s">
        <v>314</v>
      </c>
      <c r="C87" s="53">
        <v>0</v>
      </c>
      <c r="D87" s="52"/>
      <c r="E87" s="52"/>
    </row>
    <row r="88" spans="1:5" x14ac:dyDescent="0.2">
      <c r="A88" s="56">
        <v>4330</v>
      </c>
      <c r="B88" s="52" t="s">
        <v>315</v>
      </c>
      <c r="C88" s="53">
        <v>0</v>
      </c>
      <c r="D88" s="52"/>
      <c r="E88" s="52"/>
    </row>
    <row r="89" spans="1:5" x14ac:dyDescent="0.2">
      <c r="A89" s="56">
        <v>4331</v>
      </c>
      <c r="B89" s="52" t="s">
        <v>315</v>
      </c>
      <c r="C89" s="53">
        <v>0</v>
      </c>
      <c r="D89" s="52"/>
      <c r="E89" s="52"/>
    </row>
    <row r="90" spans="1:5" x14ac:dyDescent="0.2">
      <c r="A90" s="56">
        <v>4340</v>
      </c>
      <c r="B90" s="52" t="s">
        <v>316</v>
      </c>
      <c r="C90" s="53">
        <v>0</v>
      </c>
      <c r="D90" s="52"/>
      <c r="E90" s="52"/>
    </row>
    <row r="91" spans="1:5" x14ac:dyDescent="0.2">
      <c r="A91" s="56">
        <v>4341</v>
      </c>
      <c r="B91" s="52" t="s">
        <v>316</v>
      </c>
      <c r="C91" s="53">
        <v>0</v>
      </c>
      <c r="D91" s="52"/>
      <c r="E91" s="52"/>
    </row>
    <row r="92" spans="1:5" x14ac:dyDescent="0.2">
      <c r="A92" s="56">
        <v>4390</v>
      </c>
      <c r="B92" s="52" t="s">
        <v>317</v>
      </c>
      <c r="C92" s="53">
        <v>0</v>
      </c>
      <c r="D92" s="52"/>
      <c r="E92" s="52"/>
    </row>
    <row r="93" spans="1:5" x14ac:dyDescent="0.2">
      <c r="A93" s="56">
        <v>4392</v>
      </c>
      <c r="B93" s="52" t="s">
        <v>318</v>
      </c>
      <c r="C93" s="53">
        <v>0</v>
      </c>
      <c r="D93" s="52"/>
      <c r="E93" s="52"/>
    </row>
    <row r="94" spans="1:5" x14ac:dyDescent="0.2">
      <c r="A94" s="56">
        <v>4393</v>
      </c>
      <c r="B94" s="52" t="s">
        <v>319</v>
      </c>
      <c r="C94" s="53">
        <v>0</v>
      </c>
      <c r="D94" s="52"/>
      <c r="E94" s="52"/>
    </row>
    <row r="95" spans="1:5" x14ac:dyDescent="0.2">
      <c r="A95" s="56">
        <v>4394</v>
      </c>
      <c r="B95" s="52" t="s">
        <v>320</v>
      </c>
      <c r="C95" s="53">
        <v>0</v>
      </c>
      <c r="D95" s="52"/>
      <c r="E95" s="52"/>
    </row>
    <row r="96" spans="1:5" x14ac:dyDescent="0.2">
      <c r="A96" s="56">
        <v>4395</v>
      </c>
      <c r="B96" s="52" t="s">
        <v>321</v>
      </c>
      <c r="C96" s="53">
        <v>0</v>
      </c>
      <c r="D96" s="52"/>
      <c r="E96" s="52"/>
    </row>
    <row r="97" spans="1:5" x14ac:dyDescent="0.2">
      <c r="A97" s="56">
        <v>4396</v>
      </c>
      <c r="B97" s="52" t="s">
        <v>322</v>
      </c>
      <c r="C97" s="53">
        <v>0</v>
      </c>
      <c r="D97" s="52"/>
      <c r="E97" s="52"/>
    </row>
    <row r="98" spans="1:5" x14ac:dyDescent="0.2">
      <c r="A98" s="56">
        <v>4397</v>
      </c>
      <c r="B98" s="52" t="s">
        <v>323</v>
      </c>
      <c r="C98" s="53">
        <v>0</v>
      </c>
      <c r="D98" s="52"/>
      <c r="E98" s="52"/>
    </row>
    <row r="99" spans="1:5" x14ac:dyDescent="0.2">
      <c r="A99" s="56">
        <v>4399</v>
      </c>
      <c r="B99" s="52" t="s">
        <v>317</v>
      </c>
      <c r="C99" s="53">
        <v>0</v>
      </c>
      <c r="D99" s="52"/>
      <c r="E99" s="52"/>
    </row>
    <row r="100" spans="1:5" x14ac:dyDescent="0.2">
      <c r="A100" s="54"/>
      <c r="B100" s="54"/>
      <c r="C100" s="54"/>
      <c r="D100" s="54"/>
      <c r="E100" s="54"/>
    </row>
    <row r="101" spans="1:5" x14ac:dyDescent="0.2">
      <c r="A101" s="49" t="s">
        <v>324</v>
      </c>
      <c r="B101" s="49"/>
      <c r="C101" s="49">
        <v>1</v>
      </c>
      <c r="D101" s="49"/>
      <c r="E101" s="49"/>
    </row>
    <row r="102" spans="1:5" x14ac:dyDescent="0.2">
      <c r="A102" s="50" t="s">
        <v>105</v>
      </c>
      <c r="B102" s="50" t="s">
        <v>106</v>
      </c>
      <c r="C102" s="50" t="s">
        <v>107</v>
      </c>
      <c r="D102" s="50" t="s">
        <v>325</v>
      </c>
      <c r="E102" s="50" t="s">
        <v>122</v>
      </c>
    </row>
    <row r="103" spans="1:5" x14ac:dyDescent="0.2">
      <c r="A103" s="345">
        <v>5000</v>
      </c>
      <c r="B103" s="343" t="s">
        <v>326</v>
      </c>
      <c r="C103" s="344">
        <v>56260654.804790802</v>
      </c>
      <c r="D103" s="346">
        <v>1</v>
      </c>
      <c r="E103" s="347"/>
    </row>
    <row r="104" spans="1:5" x14ac:dyDescent="0.2">
      <c r="A104" s="345">
        <v>5100</v>
      </c>
      <c r="B104" s="343" t="s">
        <v>327</v>
      </c>
      <c r="C104" s="344">
        <v>55587691.479999997</v>
      </c>
      <c r="D104" s="346">
        <v>1</v>
      </c>
      <c r="E104" s="347"/>
    </row>
    <row r="105" spans="1:5" x14ac:dyDescent="0.2">
      <c r="A105" s="345">
        <v>5110</v>
      </c>
      <c r="B105" s="343" t="s">
        <v>328</v>
      </c>
      <c r="C105" s="344">
        <v>0</v>
      </c>
      <c r="D105" s="346">
        <v>0</v>
      </c>
      <c r="E105" s="343"/>
    </row>
    <row r="106" spans="1:5" x14ac:dyDescent="0.2">
      <c r="A106" s="56">
        <v>5111</v>
      </c>
      <c r="B106" s="52" t="s">
        <v>329</v>
      </c>
      <c r="C106" s="53">
        <v>0</v>
      </c>
      <c r="D106" s="57">
        <v>0</v>
      </c>
      <c r="E106" s="52"/>
    </row>
    <row r="107" spans="1:5" x14ac:dyDescent="0.2">
      <c r="A107" s="56">
        <v>5112</v>
      </c>
      <c r="B107" s="52" t="s">
        <v>330</v>
      </c>
      <c r="C107" s="53">
        <v>0</v>
      </c>
      <c r="D107" s="57">
        <v>0</v>
      </c>
      <c r="E107" s="52"/>
    </row>
    <row r="108" spans="1:5" x14ac:dyDescent="0.2">
      <c r="A108" s="56">
        <v>5113</v>
      </c>
      <c r="B108" s="52" t="s">
        <v>331</v>
      </c>
      <c r="C108" s="53">
        <v>0</v>
      </c>
      <c r="D108" s="57">
        <v>0</v>
      </c>
      <c r="E108" s="52"/>
    </row>
    <row r="109" spans="1:5" x14ac:dyDescent="0.2">
      <c r="A109" s="56">
        <v>5114</v>
      </c>
      <c r="B109" s="52" t="s">
        <v>332</v>
      </c>
      <c r="C109" s="53">
        <v>0</v>
      </c>
      <c r="D109" s="57">
        <v>0</v>
      </c>
      <c r="E109" s="52"/>
    </row>
    <row r="110" spans="1:5" x14ac:dyDescent="0.2">
      <c r="A110" s="56">
        <v>5115</v>
      </c>
      <c r="B110" s="52" t="s">
        <v>333</v>
      </c>
      <c r="C110" s="53">
        <v>0</v>
      </c>
      <c r="D110" s="57">
        <v>0</v>
      </c>
      <c r="E110" s="52"/>
    </row>
    <row r="111" spans="1:5" x14ac:dyDescent="0.2">
      <c r="A111" s="56">
        <v>5116</v>
      </c>
      <c r="B111" s="52" t="s">
        <v>334</v>
      </c>
      <c r="C111" s="53">
        <v>0</v>
      </c>
      <c r="D111" s="57">
        <v>0</v>
      </c>
      <c r="E111" s="52"/>
    </row>
    <row r="112" spans="1:5" x14ac:dyDescent="0.2">
      <c r="A112" s="348">
        <v>5120</v>
      </c>
      <c r="B112" s="349" t="s">
        <v>335</v>
      </c>
      <c r="C112" s="350">
        <v>3387815.19</v>
      </c>
      <c r="D112" s="350">
        <v>6.0945419746724128E-2</v>
      </c>
      <c r="E112" s="347"/>
    </row>
    <row r="113" spans="1:5" ht="22.5" x14ac:dyDescent="0.2">
      <c r="A113" s="56">
        <v>5121</v>
      </c>
      <c r="B113" s="52" t="s">
        <v>336</v>
      </c>
      <c r="C113" s="53">
        <v>121565.69</v>
      </c>
      <c r="D113" s="57">
        <v>2.1869174049751346E-3</v>
      </c>
      <c r="E113" s="351" t="s">
        <v>2125</v>
      </c>
    </row>
    <row r="114" spans="1:5" ht="22.5" x14ac:dyDescent="0.2">
      <c r="A114" s="56">
        <v>5122</v>
      </c>
      <c r="B114" s="52" t="s">
        <v>337</v>
      </c>
      <c r="C114" s="53">
        <v>1431791.58</v>
      </c>
      <c r="D114" s="57">
        <v>2.5757349187906953E-2</v>
      </c>
      <c r="E114" s="351" t="s">
        <v>2125</v>
      </c>
    </row>
    <row r="115" spans="1:5" ht="22.5" x14ac:dyDescent="0.2">
      <c r="A115" s="56">
        <v>5123</v>
      </c>
      <c r="B115" s="52" t="s">
        <v>338</v>
      </c>
      <c r="C115" s="53">
        <v>0</v>
      </c>
      <c r="D115" s="57">
        <v>0</v>
      </c>
      <c r="E115" s="351" t="s">
        <v>2125</v>
      </c>
    </row>
    <row r="116" spans="1:5" ht="22.5" x14ac:dyDescent="0.2">
      <c r="A116" s="56">
        <v>5124</v>
      </c>
      <c r="B116" s="52" t="s">
        <v>339</v>
      </c>
      <c r="C116" s="53">
        <v>122974.24</v>
      </c>
      <c r="D116" s="57">
        <v>2.2122566475753927E-3</v>
      </c>
      <c r="E116" s="351" t="s">
        <v>2125</v>
      </c>
    </row>
    <row r="117" spans="1:5" ht="22.5" x14ac:dyDescent="0.2">
      <c r="A117" s="56">
        <v>5125</v>
      </c>
      <c r="B117" s="52" t="s">
        <v>340</v>
      </c>
      <c r="C117" s="53">
        <v>232567.7</v>
      </c>
      <c r="D117" s="57">
        <v>4.1837984958176576E-3</v>
      </c>
      <c r="E117" s="351" t="s">
        <v>2125</v>
      </c>
    </row>
    <row r="118" spans="1:5" ht="22.5" x14ac:dyDescent="0.2">
      <c r="A118" s="56">
        <v>5126</v>
      </c>
      <c r="B118" s="52" t="s">
        <v>341</v>
      </c>
      <c r="C118" s="53">
        <v>289458.21000000002</v>
      </c>
      <c r="D118" s="57">
        <v>5.2072356720218316E-3</v>
      </c>
      <c r="E118" s="351" t="s">
        <v>2125</v>
      </c>
    </row>
    <row r="119" spans="1:5" ht="22.5" x14ac:dyDescent="0.2">
      <c r="A119" s="56">
        <v>5127</v>
      </c>
      <c r="B119" s="52" t="s">
        <v>342</v>
      </c>
      <c r="C119" s="53">
        <v>1148427.53</v>
      </c>
      <c r="D119" s="57">
        <v>2.0659744979933104E-2</v>
      </c>
      <c r="E119" s="351" t="s">
        <v>2125</v>
      </c>
    </row>
    <row r="120" spans="1:5" ht="22.5" x14ac:dyDescent="0.2">
      <c r="A120" s="56">
        <v>5128</v>
      </c>
      <c r="B120" s="52" t="s">
        <v>343</v>
      </c>
      <c r="C120" s="53">
        <v>131.01</v>
      </c>
      <c r="D120" s="57">
        <v>2.3568167072945694E-6</v>
      </c>
      <c r="E120" s="351" t="s">
        <v>2125</v>
      </c>
    </row>
    <row r="121" spans="1:5" ht="22.5" x14ac:dyDescent="0.2">
      <c r="A121" s="56">
        <v>5129</v>
      </c>
      <c r="B121" s="52" t="s">
        <v>344</v>
      </c>
      <c r="C121" s="53">
        <v>40899.230000000003</v>
      </c>
      <c r="D121" s="57">
        <v>7.3576054178675892E-4</v>
      </c>
      <c r="E121" s="351" t="s">
        <v>2125</v>
      </c>
    </row>
    <row r="122" spans="1:5" x14ac:dyDescent="0.2">
      <c r="A122" s="345">
        <v>5130</v>
      </c>
      <c r="B122" s="343" t="s">
        <v>345</v>
      </c>
      <c r="C122" s="344">
        <v>52199876.289999999</v>
      </c>
      <c r="D122" s="346">
        <v>0.93905458025327593</v>
      </c>
      <c r="E122" s="352"/>
    </row>
    <row r="123" spans="1:5" ht="22.5" x14ac:dyDescent="0.2">
      <c r="A123" s="56">
        <v>5131</v>
      </c>
      <c r="B123" s="52" t="s">
        <v>346</v>
      </c>
      <c r="C123" s="53">
        <v>523583.54</v>
      </c>
      <c r="D123" s="57">
        <v>9.4190552991102565E-3</v>
      </c>
      <c r="E123" s="351" t="s">
        <v>2125</v>
      </c>
    </row>
    <row r="124" spans="1:5" ht="22.5" x14ac:dyDescent="0.2">
      <c r="A124" s="56">
        <v>5132</v>
      </c>
      <c r="B124" s="52" t="s">
        <v>347</v>
      </c>
      <c r="C124" s="53">
        <v>189515.85</v>
      </c>
      <c r="D124" s="57">
        <v>3.4093131942380854E-3</v>
      </c>
      <c r="E124" s="351" t="s">
        <v>2125</v>
      </c>
    </row>
    <row r="125" spans="1:5" ht="22.5" x14ac:dyDescent="0.2">
      <c r="A125" s="56">
        <v>5133</v>
      </c>
      <c r="B125" s="52" t="s">
        <v>348</v>
      </c>
      <c r="C125" s="53">
        <v>47757150.200000003</v>
      </c>
      <c r="D125" s="57">
        <v>0.85913174173067863</v>
      </c>
      <c r="E125" s="351" t="s">
        <v>2125</v>
      </c>
    </row>
    <row r="126" spans="1:5" ht="22.5" x14ac:dyDescent="0.2">
      <c r="A126" s="56">
        <v>5134</v>
      </c>
      <c r="B126" s="52" t="s">
        <v>349</v>
      </c>
      <c r="C126" s="53">
        <v>146544.54999999999</v>
      </c>
      <c r="D126" s="57">
        <v>2.6362769544535868E-3</v>
      </c>
      <c r="E126" s="351" t="s">
        <v>2125</v>
      </c>
    </row>
    <row r="127" spans="1:5" ht="22.5" x14ac:dyDescent="0.2">
      <c r="A127" s="56">
        <v>5135</v>
      </c>
      <c r="B127" s="52" t="s">
        <v>350</v>
      </c>
      <c r="C127" s="53">
        <v>902701.83</v>
      </c>
      <c r="D127" s="57">
        <v>1.6239239406529139E-2</v>
      </c>
      <c r="E127" s="351" t="s">
        <v>2125</v>
      </c>
    </row>
    <row r="128" spans="1:5" ht="22.5" x14ac:dyDescent="0.2">
      <c r="A128" s="56">
        <v>5136</v>
      </c>
      <c r="B128" s="52" t="s">
        <v>351</v>
      </c>
      <c r="C128" s="53">
        <v>0</v>
      </c>
      <c r="D128" s="57">
        <v>0</v>
      </c>
      <c r="E128" s="351" t="s">
        <v>2125</v>
      </c>
    </row>
    <row r="129" spans="1:5" ht="22.5" x14ac:dyDescent="0.2">
      <c r="A129" s="56">
        <v>5137</v>
      </c>
      <c r="B129" s="52" t="s">
        <v>352</v>
      </c>
      <c r="C129" s="53">
        <v>953843.12</v>
      </c>
      <c r="D129" s="57">
        <v>1.7159250449232725E-2</v>
      </c>
      <c r="E129" s="351" t="s">
        <v>2125</v>
      </c>
    </row>
    <row r="130" spans="1:5" ht="22.5" x14ac:dyDescent="0.2">
      <c r="A130" s="56">
        <v>5138</v>
      </c>
      <c r="B130" s="52" t="s">
        <v>353</v>
      </c>
      <c r="C130" s="53">
        <v>96213.53</v>
      </c>
      <c r="D130" s="57">
        <v>1.7308423400640204E-3</v>
      </c>
      <c r="E130" s="351" t="s">
        <v>2125</v>
      </c>
    </row>
    <row r="131" spans="1:5" ht="22.5" x14ac:dyDescent="0.2">
      <c r="A131" s="56">
        <v>5139</v>
      </c>
      <c r="B131" s="52" t="s">
        <v>354</v>
      </c>
      <c r="C131" s="53">
        <v>1630323.67</v>
      </c>
      <c r="D131" s="57">
        <v>2.9328860878969534E-2</v>
      </c>
      <c r="E131" s="351" t="s">
        <v>2125</v>
      </c>
    </row>
    <row r="132" spans="1:5" x14ac:dyDescent="0.2">
      <c r="A132" s="345">
        <v>5200</v>
      </c>
      <c r="B132" s="343" t="s">
        <v>355</v>
      </c>
      <c r="C132" s="344">
        <v>0</v>
      </c>
      <c r="D132" s="346">
        <v>0</v>
      </c>
      <c r="E132" s="342"/>
    </row>
    <row r="133" spans="1:5" x14ac:dyDescent="0.2">
      <c r="A133" s="345">
        <v>5210</v>
      </c>
      <c r="B133" s="343" t="s">
        <v>356</v>
      </c>
      <c r="C133" s="344">
        <v>0</v>
      </c>
      <c r="D133" s="346">
        <v>0</v>
      </c>
      <c r="E133" s="342"/>
    </row>
    <row r="134" spans="1:5" x14ac:dyDescent="0.2">
      <c r="A134" s="56">
        <v>5211</v>
      </c>
      <c r="B134" s="52" t="s">
        <v>357</v>
      </c>
      <c r="C134" s="53">
        <v>0</v>
      </c>
      <c r="D134" s="57">
        <v>0</v>
      </c>
      <c r="E134" s="51"/>
    </row>
    <row r="135" spans="1:5" x14ac:dyDescent="0.2">
      <c r="A135" s="56">
        <v>5212</v>
      </c>
      <c r="B135" s="52" t="s">
        <v>358</v>
      </c>
      <c r="C135" s="53">
        <v>0</v>
      </c>
      <c r="D135" s="57">
        <v>0</v>
      </c>
      <c r="E135" s="51"/>
    </row>
    <row r="136" spans="1:5" x14ac:dyDescent="0.2">
      <c r="A136" s="345">
        <v>5220</v>
      </c>
      <c r="B136" s="343" t="s">
        <v>359</v>
      </c>
      <c r="C136" s="344">
        <v>0</v>
      </c>
      <c r="D136" s="346">
        <v>0</v>
      </c>
      <c r="E136" s="342"/>
    </row>
    <row r="137" spans="1:5" x14ac:dyDescent="0.2">
      <c r="A137" s="56">
        <v>5221</v>
      </c>
      <c r="B137" s="52" t="s">
        <v>360</v>
      </c>
      <c r="C137" s="53">
        <v>0</v>
      </c>
      <c r="D137" s="57">
        <v>0</v>
      </c>
      <c r="E137" s="51"/>
    </row>
    <row r="138" spans="1:5" x14ac:dyDescent="0.2">
      <c r="A138" s="56">
        <v>5222</v>
      </c>
      <c r="B138" s="52" t="s">
        <v>361</v>
      </c>
      <c r="C138" s="53">
        <v>0</v>
      </c>
      <c r="D138" s="57">
        <v>0</v>
      </c>
      <c r="E138" s="51"/>
    </row>
    <row r="139" spans="1:5" x14ac:dyDescent="0.2">
      <c r="A139" s="345">
        <v>5230</v>
      </c>
      <c r="B139" s="343" t="s">
        <v>301</v>
      </c>
      <c r="C139" s="344">
        <v>0</v>
      </c>
      <c r="D139" s="346">
        <v>0</v>
      </c>
      <c r="E139" s="342"/>
    </row>
    <row r="140" spans="1:5" x14ac:dyDescent="0.2">
      <c r="A140" s="56">
        <v>5231</v>
      </c>
      <c r="B140" s="52" t="s">
        <v>362</v>
      </c>
      <c r="C140" s="53">
        <v>0</v>
      </c>
      <c r="D140" s="57">
        <v>0</v>
      </c>
      <c r="E140" s="51"/>
    </row>
    <row r="141" spans="1:5" x14ac:dyDescent="0.2">
      <c r="A141" s="56">
        <v>5232</v>
      </c>
      <c r="B141" s="52" t="s">
        <v>363</v>
      </c>
      <c r="C141" s="53">
        <v>0</v>
      </c>
      <c r="D141" s="57">
        <v>0</v>
      </c>
      <c r="E141" s="51"/>
    </row>
    <row r="142" spans="1:5" x14ac:dyDescent="0.2">
      <c r="A142" s="345">
        <v>5240</v>
      </c>
      <c r="B142" s="343" t="s">
        <v>364</v>
      </c>
      <c r="C142" s="344">
        <v>0</v>
      </c>
      <c r="D142" s="346">
        <v>0</v>
      </c>
      <c r="E142" s="342"/>
    </row>
    <row r="143" spans="1:5" x14ac:dyDescent="0.2">
      <c r="A143" s="56">
        <v>5241</v>
      </c>
      <c r="B143" s="52" t="s">
        <v>365</v>
      </c>
      <c r="C143" s="53">
        <v>0</v>
      </c>
      <c r="D143" s="57">
        <v>0</v>
      </c>
      <c r="E143" s="51"/>
    </row>
    <row r="144" spans="1:5" x14ac:dyDescent="0.2">
      <c r="A144" s="56">
        <v>5242</v>
      </c>
      <c r="B144" s="52" t="s">
        <v>366</v>
      </c>
      <c r="C144" s="53">
        <v>0</v>
      </c>
      <c r="D144" s="57">
        <v>0</v>
      </c>
      <c r="E144" s="51"/>
    </row>
    <row r="145" spans="1:5" x14ac:dyDescent="0.2">
      <c r="A145" s="56">
        <v>5243</v>
      </c>
      <c r="B145" s="52" t="s">
        <v>367</v>
      </c>
      <c r="C145" s="53">
        <v>0</v>
      </c>
      <c r="D145" s="57">
        <v>0</v>
      </c>
      <c r="E145" s="51"/>
    </row>
    <row r="146" spans="1:5" x14ac:dyDescent="0.2">
      <c r="A146" s="56">
        <v>5244</v>
      </c>
      <c r="B146" s="52" t="s">
        <v>368</v>
      </c>
      <c r="C146" s="53">
        <v>0</v>
      </c>
      <c r="D146" s="57">
        <v>0</v>
      </c>
      <c r="E146" s="51"/>
    </row>
    <row r="147" spans="1:5" x14ac:dyDescent="0.2">
      <c r="A147" s="345">
        <v>5250</v>
      </c>
      <c r="B147" s="343" t="s">
        <v>302</v>
      </c>
      <c r="C147" s="344">
        <v>0</v>
      </c>
      <c r="D147" s="346">
        <v>0</v>
      </c>
      <c r="E147" s="342"/>
    </row>
    <row r="148" spans="1:5" x14ac:dyDescent="0.2">
      <c r="A148" s="56">
        <v>5251</v>
      </c>
      <c r="B148" s="52" t="s">
        <v>369</v>
      </c>
      <c r="C148" s="53">
        <v>0</v>
      </c>
      <c r="D148" s="57">
        <v>0</v>
      </c>
      <c r="E148" s="51"/>
    </row>
    <row r="149" spans="1:5" x14ac:dyDescent="0.2">
      <c r="A149" s="56">
        <v>5252</v>
      </c>
      <c r="B149" s="52" t="s">
        <v>370</v>
      </c>
      <c r="C149" s="53">
        <v>0</v>
      </c>
      <c r="D149" s="57">
        <v>0</v>
      </c>
      <c r="E149" s="51"/>
    </row>
    <row r="150" spans="1:5" x14ac:dyDescent="0.2">
      <c r="A150" s="56">
        <v>5259</v>
      </c>
      <c r="B150" s="52" t="s">
        <v>371</v>
      </c>
      <c r="C150" s="53">
        <v>0</v>
      </c>
      <c r="D150" s="57">
        <v>0</v>
      </c>
      <c r="E150" s="51"/>
    </row>
    <row r="151" spans="1:5" x14ac:dyDescent="0.2">
      <c r="A151" s="345">
        <v>5260</v>
      </c>
      <c r="B151" s="343" t="s">
        <v>372</v>
      </c>
      <c r="C151" s="344">
        <v>0</v>
      </c>
      <c r="D151" s="346">
        <v>0</v>
      </c>
      <c r="E151" s="342"/>
    </row>
    <row r="152" spans="1:5" x14ac:dyDescent="0.2">
      <c r="A152" s="56">
        <v>5261</v>
      </c>
      <c r="B152" s="52" t="s">
        <v>373</v>
      </c>
      <c r="C152" s="53">
        <v>0</v>
      </c>
      <c r="D152" s="57">
        <v>0</v>
      </c>
      <c r="E152" s="51"/>
    </row>
    <row r="153" spans="1:5" x14ac:dyDescent="0.2">
      <c r="A153" s="56">
        <v>5262</v>
      </c>
      <c r="B153" s="52" t="s">
        <v>374</v>
      </c>
      <c r="C153" s="53">
        <v>0</v>
      </c>
      <c r="D153" s="57">
        <v>0</v>
      </c>
      <c r="E153" s="51"/>
    </row>
    <row r="154" spans="1:5" x14ac:dyDescent="0.2">
      <c r="A154" s="345">
        <v>5270</v>
      </c>
      <c r="B154" s="343" t="s">
        <v>375</v>
      </c>
      <c r="C154" s="344">
        <v>0</v>
      </c>
      <c r="D154" s="346">
        <v>0</v>
      </c>
      <c r="E154" s="342"/>
    </row>
    <row r="155" spans="1:5" x14ac:dyDescent="0.2">
      <c r="A155" s="56">
        <v>5271</v>
      </c>
      <c r="B155" s="52" t="s">
        <v>376</v>
      </c>
      <c r="C155" s="53">
        <v>0</v>
      </c>
      <c r="D155" s="57">
        <v>0</v>
      </c>
      <c r="E155" s="51"/>
    </row>
    <row r="156" spans="1:5" x14ac:dyDescent="0.2">
      <c r="A156" s="345">
        <v>5280</v>
      </c>
      <c r="B156" s="343" t="s">
        <v>377</v>
      </c>
      <c r="C156" s="344">
        <v>0</v>
      </c>
      <c r="D156" s="346">
        <v>0</v>
      </c>
      <c r="E156" s="342"/>
    </row>
    <row r="157" spans="1:5" x14ac:dyDescent="0.2">
      <c r="A157" s="56">
        <v>5281</v>
      </c>
      <c r="B157" s="52" t="s">
        <v>378</v>
      </c>
      <c r="C157" s="53">
        <v>0</v>
      </c>
      <c r="D157" s="57">
        <v>0</v>
      </c>
      <c r="E157" s="51"/>
    </row>
    <row r="158" spans="1:5" x14ac:dyDescent="0.2">
      <c r="A158" s="56">
        <v>5282</v>
      </c>
      <c r="B158" s="52" t="s">
        <v>379</v>
      </c>
      <c r="C158" s="53">
        <v>0</v>
      </c>
      <c r="D158" s="57">
        <v>0</v>
      </c>
      <c r="E158" s="51"/>
    </row>
    <row r="159" spans="1:5" x14ac:dyDescent="0.2">
      <c r="A159" s="56">
        <v>5283</v>
      </c>
      <c r="B159" s="52" t="s">
        <v>380</v>
      </c>
      <c r="C159" s="53">
        <v>0</v>
      </c>
      <c r="D159" s="57">
        <v>0</v>
      </c>
      <c r="E159" s="51"/>
    </row>
    <row r="160" spans="1:5" x14ac:dyDescent="0.2">
      <c r="A160" s="56">
        <v>5284</v>
      </c>
      <c r="B160" s="52" t="s">
        <v>381</v>
      </c>
      <c r="C160" s="53">
        <v>0</v>
      </c>
      <c r="D160" s="57">
        <v>0</v>
      </c>
      <c r="E160" s="51"/>
    </row>
    <row r="161" spans="1:5" x14ac:dyDescent="0.2">
      <c r="A161" s="56">
        <v>5285</v>
      </c>
      <c r="B161" s="52" t="s">
        <v>382</v>
      </c>
      <c r="C161" s="53">
        <v>0</v>
      </c>
      <c r="D161" s="57">
        <v>0</v>
      </c>
      <c r="E161" s="51"/>
    </row>
    <row r="162" spans="1:5" x14ac:dyDescent="0.2">
      <c r="A162" s="345">
        <v>5290</v>
      </c>
      <c r="B162" s="343" t="s">
        <v>383</v>
      </c>
      <c r="C162" s="344">
        <v>0</v>
      </c>
      <c r="D162" s="346">
        <v>0</v>
      </c>
      <c r="E162" s="342"/>
    </row>
    <row r="163" spans="1:5" x14ac:dyDescent="0.2">
      <c r="A163" s="56">
        <v>5291</v>
      </c>
      <c r="B163" s="52" t="s">
        <v>384</v>
      </c>
      <c r="C163" s="53">
        <v>0</v>
      </c>
      <c r="D163" s="57">
        <v>0</v>
      </c>
      <c r="E163" s="51"/>
    </row>
    <row r="164" spans="1:5" x14ac:dyDescent="0.2">
      <c r="A164" s="56">
        <v>5292</v>
      </c>
      <c r="B164" s="52" t="s">
        <v>385</v>
      </c>
      <c r="C164" s="53">
        <v>0</v>
      </c>
      <c r="D164" s="57">
        <v>0</v>
      </c>
      <c r="E164" s="51"/>
    </row>
    <row r="165" spans="1:5" x14ac:dyDescent="0.2">
      <c r="A165" s="345">
        <v>5300</v>
      </c>
      <c r="B165" s="343" t="s">
        <v>386</v>
      </c>
      <c r="C165" s="344">
        <v>0</v>
      </c>
      <c r="D165" s="346">
        <v>0</v>
      </c>
      <c r="E165" s="342"/>
    </row>
    <row r="166" spans="1:5" x14ac:dyDescent="0.2">
      <c r="A166" s="345">
        <v>5310</v>
      </c>
      <c r="B166" s="343" t="s">
        <v>294</v>
      </c>
      <c r="C166" s="344">
        <v>0</v>
      </c>
      <c r="D166" s="346">
        <v>0</v>
      </c>
      <c r="E166" s="342"/>
    </row>
    <row r="167" spans="1:5" x14ac:dyDescent="0.2">
      <c r="A167" s="56">
        <v>5311</v>
      </c>
      <c r="B167" s="52" t="s">
        <v>387</v>
      </c>
      <c r="C167" s="53">
        <v>0</v>
      </c>
      <c r="D167" s="57">
        <v>0</v>
      </c>
      <c r="E167" s="51"/>
    </row>
    <row r="168" spans="1:5" x14ac:dyDescent="0.2">
      <c r="A168" s="56">
        <v>5312</v>
      </c>
      <c r="B168" s="52" t="s">
        <v>388</v>
      </c>
      <c r="C168" s="53">
        <v>0</v>
      </c>
      <c r="D168" s="57">
        <v>0</v>
      </c>
      <c r="E168" s="51"/>
    </row>
    <row r="169" spans="1:5" x14ac:dyDescent="0.2">
      <c r="A169" s="345">
        <v>5320</v>
      </c>
      <c r="B169" s="343" t="s">
        <v>295</v>
      </c>
      <c r="C169" s="344">
        <v>0</v>
      </c>
      <c r="D169" s="346">
        <v>0</v>
      </c>
      <c r="E169" s="342"/>
    </row>
    <row r="170" spans="1:5" x14ac:dyDescent="0.2">
      <c r="A170" s="56">
        <v>5321</v>
      </c>
      <c r="B170" s="52" t="s">
        <v>389</v>
      </c>
      <c r="C170" s="53">
        <v>0</v>
      </c>
      <c r="D170" s="57">
        <v>0</v>
      </c>
      <c r="E170" s="51"/>
    </row>
    <row r="171" spans="1:5" x14ac:dyDescent="0.2">
      <c r="A171" s="56">
        <v>5322</v>
      </c>
      <c r="B171" s="52" t="s">
        <v>390</v>
      </c>
      <c r="C171" s="53">
        <v>0</v>
      </c>
      <c r="D171" s="57">
        <v>0</v>
      </c>
      <c r="E171" s="51"/>
    </row>
    <row r="172" spans="1:5" x14ac:dyDescent="0.2">
      <c r="A172" s="345">
        <v>5330</v>
      </c>
      <c r="B172" s="343" t="s">
        <v>296</v>
      </c>
      <c r="C172" s="344">
        <v>0</v>
      </c>
      <c r="D172" s="346">
        <v>0</v>
      </c>
      <c r="E172" s="342"/>
    </row>
    <row r="173" spans="1:5" x14ac:dyDescent="0.2">
      <c r="A173" s="56">
        <v>5331</v>
      </c>
      <c r="B173" s="52" t="s">
        <v>391</v>
      </c>
      <c r="C173" s="53">
        <v>0</v>
      </c>
      <c r="D173" s="57">
        <v>0</v>
      </c>
      <c r="E173" s="51"/>
    </row>
    <row r="174" spans="1:5" x14ac:dyDescent="0.2">
      <c r="A174" s="56">
        <v>5332</v>
      </c>
      <c r="B174" s="52" t="s">
        <v>392</v>
      </c>
      <c r="C174" s="53">
        <v>0</v>
      </c>
      <c r="D174" s="57">
        <v>0</v>
      </c>
      <c r="E174" s="51"/>
    </row>
    <row r="175" spans="1:5" x14ac:dyDescent="0.2">
      <c r="A175" s="345">
        <v>5400</v>
      </c>
      <c r="B175" s="343" t="s">
        <v>393</v>
      </c>
      <c r="C175" s="344">
        <v>0</v>
      </c>
      <c r="D175" s="346">
        <v>0</v>
      </c>
      <c r="E175" s="342"/>
    </row>
    <row r="176" spans="1:5" x14ac:dyDescent="0.2">
      <c r="A176" s="345">
        <v>5410</v>
      </c>
      <c r="B176" s="343" t="s">
        <v>394</v>
      </c>
      <c r="C176" s="344">
        <v>0</v>
      </c>
      <c r="D176" s="346">
        <v>0</v>
      </c>
      <c r="E176" s="342"/>
    </row>
    <row r="177" spans="1:5" x14ac:dyDescent="0.2">
      <c r="A177" s="56">
        <v>5411</v>
      </c>
      <c r="B177" s="52" t="s">
        <v>395</v>
      </c>
      <c r="C177" s="53">
        <v>0</v>
      </c>
      <c r="D177" s="57">
        <v>0</v>
      </c>
      <c r="E177" s="51"/>
    </row>
    <row r="178" spans="1:5" x14ac:dyDescent="0.2">
      <c r="A178" s="56">
        <v>5412</v>
      </c>
      <c r="B178" s="52" t="s">
        <v>396</v>
      </c>
      <c r="C178" s="53">
        <v>0</v>
      </c>
      <c r="D178" s="57">
        <v>0</v>
      </c>
      <c r="E178" s="51"/>
    </row>
    <row r="179" spans="1:5" x14ac:dyDescent="0.2">
      <c r="A179" s="345">
        <v>5420</v>
      </c>
      <c r="B179" s="343" t="s">
        <v>397</v>
      </c>
      <c r="C179" s="344">
        <v>0</v>
      </c>
      <c r="D179" s="346">
        <v>0</v>
      </c>
      <c r="E179" s="342"/>
    </row>
    <row r="180" spans="1:5" x14ac:dyDescent="0.2">
      <c r="A180" s="56">
        <v>5421</v>
      </c>
      <c r="B180" s="52" t="s">
        <v>398</v>
      </c>
      <c r="C180" s="53">
        <v>0</v>
      </c>
      <c r="D180" s="57">
        <v>0</v>
      </c>
      <c r="E180" s="51"/>
    </row>
    <row r="181" spans="1:5" x14ac:dyDescent="0.2">
      <c r="A181" s="56">
        <v>5422</v>
      </c>
      <c r="B181" s="52" t="s">
        <v>399</v>
      </c>
      <c r="C181" s="53">
        <v>0</v>
      </c>
      <c r="D181" s="57">
        <v>0</v>
      </c>
      <c r="E181" s="51"/>
    </row>
    <row r="182" spans="1:5" x14ac:dyDescent="0.2">
      <c r="A182" s="345">
        <v>5430</v>
      </c>
      <c r="B182" s="343" t="s">
        <v>400</v>
      </c>
      <c r="C182" s="344">
        <v>0</v>
      </c>
      <c r="D182" s="346">
        <v>0</v>
      </c>
      <c r="E182" s="342"/>
    </row>
    <row r="183" spans="1:5" x14ac:dyDescent="0.2">
      <c r="A183" s="56">
        <v>5431</v>
      </c>
      <c r="B183" s="52" t="s">
        <v>401</v>
      </c>
      <c r="C183" s="53">
        <v>0</v>
      </c>
      <c r="D183" s="57">
        <v>0</v>
      </c>
      <c r="E183" s="51"/>
    </row>
    <row r="184" spans="1:5" x14ac:dyDescent="0.2">
      <c r="A184" s="56">
        <v>5432</v>
      </c>
      <c r="B184" s="52" t="s">
        <v>402</v>
      </c>
      <c r="C184" s="53">
        <v>0</v>
      </c>
      <c r="D184" s="57">
        <v>0</v>
      </c>
      <c r="E184" s="51"/>
    </row>
    <row r="185" spans="1:5" x14ac:dyDescent="0.2">
      <c r="A185" s="345">
        <v>5440</v>
      </c>
      <c r="B185" s="343" t="s">
        <v>403</v>
      </c>
      <c r="C185" s="344">
        <v>0</v>
      </c>
      <c r="D185" s="346">
        <v>0</v>
      </c>
      <c r="E185" s="342"/>
    </row>
    <row r="186" spans="1:5" x14ac:dyDescent="0.2">
      <c r="A186" s="56">
        <v>5441</v>
      </c>
      <c r="B186" s="52" t="s">
        <v>403</v>
      </c>
      <c r="C186" s="53">
        <v>0</v>
      </c>
      <c r="D186" s="57">
        <v>0</v>
      </c>
      <c r="E186" s="51"/>
    </row>
    <row r="187" spans="1:5" x14ac:dyDescent="0.2">
      <c r="A187" s="345">
        <v>5450</v>
      </c>
      <c r="B187" s="343" t="s">
        <v>404</v>
      </c>
      <c r="C187" s="344">
        <v>0</v>
      </c>
      <c r="D187" s="346">
        <v>0</v>
      </c>
      <c r="E187" s="342"/>
    </row>
    <row r="188" spans="1:5" x14ac:dyDescent="0.2">
      <c r="A188" s="56">
        <v>5451</v>
      </c>
      <c r="B188" s="52" t="s">
        <v>405</v>
      </c>
      <c r="C188" s="53">
        <v>0</v>
      </c>
      <c r="D188" s="57">
        <v>0</v>
      </c>
      <c r="E188" s="51"/>
    </row>
    <row r="189" spans="1:5" x14ac:dyDescent="0.2">
      <c r="A189" s="56">
        <v>5452</v>
      </c>
      <c r="B189" s="52" t="s">
        <v>406</v>
      </c>
      <c r="C189" s="53">
        <v>0</v>
      </c>
      <c r="D189" s="57">
        <v>0</v>
      </c>
      <c r="E189" s="51"/>
    </row>
    <row r="190" spans="1:5" x14ac:dyDescent="0.2">
      <c r="A190" s="345">
        <v>5500</v>
      </c>
      <c r="B190" s="343" t="s">
        <v>407</v>
      </c>
      <c r="C190" s="344">
        <v>672963.32479080488</v>
      </c>
      <c r="D190" s="346">
        <v>1.2106336976287846E-2</v>
      </c>
      <c r="E190" s="352"/>
    </row>
    <row r="191" spans="1:5" x14ac:dyDescent="0.2">
      <c r="A191" s="345">
        <v>5510</v>
      </c>
      <c r="B191" s="343" t="s">
        <v>408</v>
      </c>
      <c r="C191" s="344">
        <v>672963.32479080488</v>
      </c>
      <c r="D191" s="346">
        <v>1.2106336976287846E-2</v>
      </c>
      <c r="E191" s="352"/>
    </row>
    <row r="192" spans="1:5" x14ac:dyDescent="0.2">
      <c r="A192" s="56">
        <v>5511</v>
      </c>
      <c r="B192" s="52" t="s">
        <v>409</v>
      </c>
      <c r="C192" s="53">
        <v>0</v>
      </c>
      <c r="D192" s="57">
        <v>0</v>
      </c>
      <c r="E192" s="51"/>
    </row>
    <row r="193" spans="1:5" x14ac:dyDescent="0.2">
      <c r="A193" s="56">
        <v>5512</v>
      </c>
      <c r="B193" s="52" t="s">
        <v>410</v>
      </c>
      <c r="C193" s="53">
        <v>0</v>
      </c>
      <c r="D193" s="57">
        <v>0</v>
      </c>
      <c r="E193" s="51"/>
    </row>
    <row r="194" spans="1:5" x14ac:dyDescent="0.2">
      <c r="A194" s="56">
        <v>5513</v>
      </c>
      <c r="B194" s="52" t="s">
        <v>411</v>
      </c>
      <c r="C194" s="53">
        <v>0</v>
      </c>
      <c r="D194" s="57">
        <v>0</v>
      </c>
      <c r="E194" s="51"/>
    </row>
    <row r="195" spans="1:5" x14ac:dyDescent="0.2">
      <c r="A195" s="56">
        <v>5514</v>
      </c>
      <c r="B195" s="52" t="s">
        <v>412</v>
      </c>
      <c r="C195" s="53">
        <v>0</v>
      </c>
      <c r="D195" s="57">
        <v>0</v>
      </c>
      <c r="E195" s="51"/>
    </row>
    <row r="196" spans="1:5" ht="22.5" x14ac:dyDescent="0.2">
      <c r="A196" s="56">
        <v>5515</v>
      </c>
      <c r="B196" s="52" t="s">
        <v>413</v>
      </c>
      <c r="C196" s="53">
        <v>532312.15179080493</v>
      </c>
      <c r="D196" s="57">
        <v>9.5760794812341961E-3</v>
      </c>
      <c r="E196" s="351" t="s">
        <v>2125</v>
      </c>
    </row>
    <row r="197" spans="1:5" x14ac:dyDescent="0.2">
      <c r="A197" s="56">
        <v>5516</v>
      </c>
      <c r="B197" s="52" t="s">
        <v>414</v>
      </c>
      <c r="C197" s="53">
        <v>0</v>
      </c>
      <c r="D197" s="57">
        <v>0</v>
      </c>
      <c r="E197" s="51"/>
    </row>
    <row r="198" spans="1:5" ht="22.5" x14ac:dyDescent="0.2">
      <c r="A198" s="56">
        <v>5517</v>
      </c>
      <c r="B198" s="52" t="s">
        <v>415</v>
      </c>
      <c r="C198" s="53">
        <v>140651.17300000001</v>
      </c>
      <c r="D198" s="57">
        <v>2.5302574950536519E-3</v>
      </c>
      <c r="E198" s="351" t="s">
        <v>2125</v>
      </c>
    </row>
    <row r="199" spans="1:5" x14ac:dyDescent="0.2">
      <c r="A199" s="56">
        <v>5518</v>
      </c>
      <c r="B199" s="52" t="s">
        <v>416</v>
      </c>
      <c r="C199" s="53">
        <v>0</v>
      </c>
      <c r="D199" s="57">
        <v>0</v>
      </c>
      <c r="E199" s="51"/>
    </row>
    <row r="200" spans="1:5" x14ac:dyDescent="0.2">
      <c r="A200" s="345">
        <v>5520</v>
      </c>
      <c r="B200" s="343" t="s">
        <v>417</v>
      </c>
      <c r="C200" s="344">
        <v>0</v>
      </c>
      <c r="D200" s="346">
        <v>0</v>
      </c>
      <c r="E200" s="342"/>
    </row>
    <row r="201" spans="1:5" x14ac:dyDescent="0.2">
      <c r="A201" s="56">
        <v>5521</v>
      </c>
      <c r="B201" s="52" t="s">
        <v>418</v>
      </c>
      <c r="C201" s="53">
        <v>0</v>
      </c>
      <c r="D201" s="57">
        <v>0</v>
      </c>
      <c r="E201" s="52"/>
    </row>
    <row r="202" spans="1:5" x14ac:dyDescent="0.2">
      <c r="A202" s="56">
        <v>5522</v>
      </c>
      <c r="B202" s="52" t="s">
        <v>419</v>
      </c>
      <c r="C202" s="53">
        <v>0</v>
      </c>
      <c r="D202" s="57">
        <v>0</v>
      </c>
      <c r="E202" s="52"/>
    </row>
    <row r="203" spans="1:5" x14ac:dyDescent="0.2">
      <c r="A203" s="345">
        <v>5530</v>
      </c>
      <c r="B203" s="343" t="s">
        <v>420</v>
      </c>
      <c r="C203" s="344">
        <v>0</v>
      </c>
      <c r="D203" s="346">
        <v>0</v>
      </c>
      <c r="E203" s="343"/>
    </row>
    <row r="204" spans="1:5" x14ac:dyDescent="0.2">
      <c r="A204" s="56">
        <v>5531</v>
      </c>
      <c r="B204" s="52" t="s">
        <v>421</v>
      </c>
      <c r="C204" s="53">
        <v>0</v>
      </c>
      <c r="D204" s="57">
        <v>0</v>
      </c>
      <c r="E204" s="52"/>
    </row>
    <row r="205" spans="1:5" x14ac:dyDescent="0.2">
      <c r="A205" s="56">
        <v>5532</v>
      </c>
      <c r="B205" s="52" t="s">
        <v>422</v>
      </c>
      <c r="C205" s="53">
        <v>0</v>
      </c>
      <c r="D205" s="57">
        <v>0</v>
      </c>
      <c r="E205" s="52"/>
    </row>
    <row r="206" spans="1:5" x14ac:dyDescent="0.2">
      <c r="A206" s="56">
        <v>5533</v>
      </c>
      <c r="B206" s="52" t="s">
        <v>423</v>
      </c>
      <c r="C206" s="53">
        <v>0</v>
      </c>
      <c r="D206" s="57">
        <v>0</v>
      </c>
      <c r="E206" s="52"/>
    </row>
    <row r="207" spans="1:5" x14ac:dyDescent="0.2">
      <c r="A207" s="56">
        <v>5534</v>
      </c>
      <c r="B207" s="52" t="s">
        <v>424</v>
      </c>
      <c r="C207" s="53">
        <v>0</v>
      </c>
      <c r="D207" s="57">
        <v>0</v>
      </c>
      <c r="E207" s="52"/>
    </row>
    <row r="208" spans="1:5" x14ac:dyDescent="0.2">
      <c r="A208" s="56">
        <v>5535</v>
      </c>
      <c r="B208" s="52" t="s">
        <v>425</v>
      </c>
      <c r="C208" s="53">
        <v>0</v>
      </c>
      <c r="D208" s="57">
        <v>0</v>
      </c>
      <c r="E208" s="52"/>
    </row>
    <row r="209" spans="1:5" x14ac:dyDescent="0.2">
      <c r="A209" s="345">
        <v>5540</v>
      </c>
      <c r="B209" s="343" t="s">
        <v>426</v>
      </c>
      <c r="C209" s="344">
        <v>0</v>
      </c>
      <c r="D209" s="346">
        <v>0</v>
      </c>
      <c r="E209" s="343"/>
    </row>
    <row r="210" spans="1:5" x14ac:dyDescent="0.2">
      <c r="A210" s="56">
        <v>5541</v>
      </c>
      <c r="B210" s="52" t="s">
        <v>426</v>
      </c>
      <c r="C210" s="53">
        <v>0</v>
      </c>
      <c r="D210" s="57">
        <v>0</v>
      </c>
      <c r="E210" s="52"/>
    </row>
    <row r="211" spans="1:5" x14ac:dyDescent="0.2">
      <c r="A211" s="345">
        <v>5550</v>
      </c>
      <c r="B211" s="343" t="s">
        <v>427</v>
      </c>
      <c r="C211" s="344">
        <v>0</v>
      </c>
      <c r="D211" s="346">
        <v>0</v>
      </c>
      <c r="E211" s="343"/>
    </row>
    <row r="212" spans="1:5" x14ac:dyDescent="0.2">
      <c r="A212" s="56">
        <v>5551</v>
      </c>
      <c r="B212" s="52" t="s">
        <v>427</v>
      </c>
      <c r="C212" s="53">
        <v>0</v>
      </c>
      <c r="D212" s="57">
        <v>0</v>
      </c>
      <c r="E212" s="52"/>
    </row>
    <row r="213" spans="1:5" x14ac:dyDescent="0.2">
      <c r="A213" s="345">
        <v>5590</v>
      </c>
      <c r="B213" s="343" t="s">
        <v>428</v>
      </c>
      <c r="C213" s="344">
        <v>0</v>
      </c>
      <c r="D213" s="346">
        <v>0</v>
      </c>
      <c r="E213" s="343"/>
    </row>
    <row r="214" spans="1:5" x14ac:dyDescent="0.2">
      <c r="A214" s="56">
        <v>5591</v>
      </c>
      <c r="B214" s="52" t="s">
        <v>429</v>
      </c>
      <c r="C214" s="53">
        <v>0</v>
      </c>
      <c r="D214" s="57">
        <v>0</v>
      </c>
      <c r="E214" s="52"/>
    </row>
    <row r="215" spans="1:5" x14ac:dyDescent="0.2">
      <c r="A215" s="56">
        <v>5592</v>
      </c>
      <c r="B215" s="52" t="s">
        <v>430</v>
      </c>
      <c r="C215" s="53">
        <v>0</v>
      </c>
      <c r="D215" s="57">
        <v>0</v>
      </c>
      <c r="E215" s="52"/>
    </row>
    <row r="216" spans="1:5" x14ac:dyDescent="0.2">
      <c r="A216" s="56">
        <v>5593</v>
      </c>
      <c r="B216" s="52" t="s">
        <v>431</v>
      </c>
      <c r="C216" s="53">
        <v>0</v>
      </c>
      <c r="D216" s="57">
        <v>0</v>
      </c>
      <c r="E216" s="52"/>
    </row>
    <row r="217" spans="1:5" x14ac:dyDescent="0.2">
      <c r="A217" s="56">
        <v>5594</v>
      </c>
      <c r="B217" s="52" t="s">
        <v>432</v>
      </c>
      <c r="C217" s="53">
        <v>0</v>
      </c>
      <c r="D217" s="57">
        <v>0</v>
      </c>
      <c r="E217" s="52"/>
    </row>
    <row r="218" spans="1:5" x14ac:dyDescent="0.2">
      <c r="A218" s="56">
        <v>5595</v>
      </c>
      <c r="B218" s="52" t="s">
        <v>433</v>
      </c>
      <c r="C218" s="53">
        <v>0</v>
      </c>
      <c r="D218" s="57">
        <v>0</v>
      </c>
      <c r="E218" s="52"/>
    </row>
    <row r="219" spans="1:5" x14ac:dyDescent="0.2">
      <c r="A219" s="56">
        <v>5596</v>
      </c>
      <c r="B219" s="52" t="s">
        <v>321</v>
      </c>
      <c r="C219" s="53">
        <v>0</v>
      </c>
      <c r="D219" s="57">
        <v>0</v>
      </c>
      <c r="E219" s="52"/>
    </row>
    <row r="220" spans="1:5" x14ac:dyDescent="0.2">
      <c r="A220" s="56">
        <v>5597</v>
      </c>
      <c r="B220" s="52" t="s">
        <v>434</v>
      </c>
      <c r="C220" s="53">
        <v>0</v>
      </c>
      <c r="D220" s="57">
        <v>0</v>
      </c>
      <c r="E220" s="52"/>
    </row>
    <row r="221" spans="1:5" x14ac:dyDescent="0.2">
      <c r="A221" s="56">
        <v>5598</v>
      </c>
      <c r="B221" s="52" t="s">
        <v>435</v>
      </c>
      <c r="C221" s="53">
        <v>0</v>
      </c>
      <c r="D221" s="57">
        <v>0</v>
      </c>
      <c r="E221" s="52"/>
    </row>
    <row r="222" spans="1:5" x14ac:dyDescent="0.2">
      <c r="A222" s="56">
        <v>5599</v>
      </c>
      <c r="B222" s="52" t="s">
        <v>436</v>
      </c>
      <c r="C222" s="53">
        <v>0</v>
      </c>
      <c r="D222" s="57">
        <v>0</v>
      </c>
      <c r="E222" s="52"/>
    </row>
    <row r="223" spans="1:5" x14ac:dyDescent="0.2">
      <c r="A223" s="345">
        <v>5600</v>
      </c>
      <c r="B223" s="343" t="s">
        <v>437</v>
      </c>
      <c r="C223" s="344">
        <v>0</v>
      </c>
      <c r="D223" s="346">
        <v>0</v>
      </c>
      <c r="E223" s="343"/>
    </row>
    <row r="224" spans="1:5" x14ac:dyDescent="0.2">
      <c r="A224" s="345">
        <v>5610</v>
      </c>
      <c r="B224" s="343" t="s">
        <v>438</v>
      </c>
      <c r="C224" s="344">
        <v>0</v>
      </c>
      <c r="D224" s="346">
        <v>0</v>
      </c>
      <c r="E224" s="343"/>
    </row>
    <row r="225" spans="1:5" x14ac:dyDescent="0.2">
      <c r="A225" s="56">
        <v>5611</v>
      </c>
      <c r="B225" s="52" t="s">
        <v>439</v>
      </c>
      <c r="C225" s="53">
        <v>0</v>
      </c>
      <c r="D225" s="57">
        <v>0</v>
      </c>
      <c r="E225" s="52"/>
    </row>
  </sheetData>
  <mergeCells count="3">
    <mergeCell ref="A1:C1"/>
    <mergeCell ref="A2:C2"/>
    <mergeCell ref="A3:C3"/>
  </mergeCells>
  <pageMargins left="0.7" right="0.7" top="0.75" bottom="0.75" header="0.3" footer="0.3"/>
  <pageSetup paperSize="9" scale="74" fitToHeight="0"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showGridLines="0" view="pageBreakPreview" zoomScaleNormal="100" zoomScaleSheetLayoutView="100" workbookViewId="0">
      <selection sqref="A1:C1"/>
    </sheetView>
  </sheetViews>
  <sheetFormatPr baseColWidth="10" defaultColWidth="9.140625" defaultRowHeight="11.25" x14ac:dyDescent="0.2"/>
  <cols>
    <col min="1" max="1" width="16.7109375" style="60" customWidth="1"/>
    <col min="2" max="2" width="48.140625" style="60" customWidth="1"/>
    <col min="3" max="3" width="22.85546875" style="60" customWidth="1"/>
    <col min="4" max="5" width="16.7109375" style="60" customWidth="1"/>
    <col min="6" max="7" width="9.140625" style="60"/>
    <col min="8" max="8" width="10.140625" style="60" bestFit="1" customWidth="1"/>
    <col min="9" max="16384" width="9.140625" style="60"/>
  </cols>
  <sheetData>
    <row r="1" spans="1:5" ht="18.95" customHeight="1" x14ac:dyDescent="0.2">
      <c r="A1" s="830" t="s">
        <v>2115</v>
      </c>
      <c r="B1" s="830"/>
      <c r="C1" s="830"/>
      <c r="D1" s="58" t="s">
        <v>98</v>
      </c>
      <c r="E1" s="59">
        <v>2020</v>
      </c>
    </row>
    <row r="2" spans="1:5" ht="18.95" customHeight="1" x14ac:dyDescent="0.2">
      <c r="A2" s="830" t="s">
        <v>442</v>
      </c>
      <c r="B2" s="830"/>
      <c r="C2" s="830"/>
      <c r="D2" s="58" t="s">
        <v>100</v>
      </c>
      <c r="E2" s="59" t="s">
        <v>441</v>
      </c>
    </row>
    <row r="3" spans="1:5" ht="18.95" customHeight="1" x14ac:dyDescent="0.2">
      <c r="A3" s="830" t="s">
        <v>582</v>
      </c>
      <c r="B3" s="830"/>
      <c r="C3" s="830"/>
      <c r="D3" s="58" t="s">
        <v>102</v>
      </c>
      <c r="E3" s="59">
        <v>1</v>
      </c>
    </row>
    <row r="4" spans="1:5" x14ac:dyDescent="0.2">
      <c r="A4" s="61" t="s">
        <v>103</v>
      </c>
      <c r="B4" s="62"/>
      <c r="C4" s="62"/>
      <c r="D4" s="62"/>
      <c r="E4" s="62"/>
    </row>
    <row r="6" spans="1:5" x14ac:dyDescent="0.2">
      <c r="A6" s="62" t="s">
        <v>443</v>
      </c>
      <c r="B6" s="62"/>
      <c r="C6" s="62"/>
      <c r="D6" s="62"/>
      <c r="E6" s="62"/>
    </row>
    <row r="7" spans="1:5" x14ac:dyDescent="0.2">
      <c r="A7" s="63" t="s">
        <v>105</v>
      </c>
      <c r="B7" s="63" t="s">
        <v>106</v>
      </c>
      <c r="C7" s="63" t="s">
        <v>107</v>
      </c>
      <c r="D7" s="63" t="s">
        <v>108</v>
      </c>
      <c r="E7" s="63" t="s">
        <v>219</v>
      </c>
    </row>
    <row r="8" spans="1:5" x14ac:dyDescent="0.2">
      <c r="A8" s="64">
        <v>3110</v>
      </c>
      <c r="B8" s="60" t="s">
        <v>295</v>
      </c>
      <c r="C8" s="65">
        <v>0</v>
      </c>
    </row>
    <row r="9" spans="1:5" x14ac:dyDescent="0.2">
      <c r="A9" s="64">
        <v>3120</v>
      </c>
      <c r="B9" s="60" t="s">
        <v>444</v>
      </c>
      <c r="C9" s="65">
        <v>0</v>
      </c>
    </row>
    <row r="10" spans="1:5" x14ac:dyDescent="0.2">
      <c r="A10" s="64">
        <v>3130</v>
      </c>
      <c r="B10" s="60" t="s">
        <v>445</v>
      </c>
      <c r="C10" s="65">
        <v>0</v>
      </c>
    </row>
    <row r="12" spans="1:5" x14ac:dyDescent="0.2">
      <c r="A12" s="62" t="s">
        <v>446</v>
      </c>
      <c r="B12" s="62"/>
      <c r="C12" s="62"/>
      <c r="D12" s="62"/>
      <c r="E12" s="62"/>
    </row>
    <row r="13" spans="1:5" x14ac:dyDescent="0.2">
      <c r="A13" s="63" t="s">
        <v>105</v>
      </c>
      <c r="B13" s="63" t="s">
        <v>106</v>
      </c>
      <c r="C13" s="63" t="s">
        <v>107</v>
      </c>
      <c r="D13" s="63" t="s">
        <v>447</v>
      </c>
      <c r="E13" s="63"/>
    </row>
    <row r="14" spans="1:5" x14ac:dyDescent="0.2">
      <c r="A14" s="353">
        <v>3210</v>
      </c>
      <c r="B14" s="354" t="s">
        <v>448</v>
      </c>
      <c r="C14" s="355">
        <v>1466331.650000006</v>
      </c>
      <c r="D14" s="354"/>
      <c r="E14" s="354"/>
    </row>
    <row r="15" spans="1:5" x14ac:dyDescent="0.2">
      <c r="A15" s="64" t="s">
        <v>2126</v>
      </c>
      <c r="B15" s="60" t="s">
        <v>2127</v>
      </c>
      <c r="C15" s="65">
        <v>1466331.650000006</v>
      </c>
      <c r="D15" s="60" t="s">
        <v>2128</v>
      </c>
    </row>
    <row r="16" spans="1:5" x14ac:dyDescent="0.2">
      <c r="A16" s="353">
        <v>3220</v>
      </c>
      <c r="B16" s="354" t="s">
        <v>449</v>
      </c>
      <c r="C16" s="355">
        <v>22972807.489999998</v>
      </c>
      <c r="D16" s="354"/>
      <c r="E16" s="354"/>
    </row>
    <row r="17" spans="1:4" x14ac:dyDescent="0.2">
      <c r="A17" s="64" t="s">
        <v>1546</v>
      </c>
      <c r="B17" s="60" t="s">
        <v>2129</v>
      </c>
      <c r="C17" s="65">
        <v>2790361.87</v>
      </c>
      <c r="D17" s="60" t="s">
        <v>2128</v>
      </c>
    </row>
    <row r="18" spans="1:4" x14ac:dyDescent="0.2">
      <c r="A18" s="64" t="s">
        <v>1547</v>
      </c>
      <c r="B18" s="60" t="s">
        <v>2130</v>
      </c>
      <c r="C18" s="65">
        <v>2040543.66</v>
      </c>
      <c r="D18" s="60" t="s">
        <v>2128</v>
      </c>
    </row>
    <row r="19" spans="1:4" x14ac:dyDescent="0.2">
      <c r="A19" s="64" t="s">
        <v>1548</v>
      </c>
      <c r="B19" s="60" t="s">
        <v>2131</v>
      </c>
      <c r="C19" s="65">
        <v>1139264.5900000001</v>
      </c>
      <c r="D19" s="60" t="s">
        <v>2128</v>
      </c>
    </row>
    <row r="20" spans="1:4" x14ac:dyDescent="0.2">
      <c r="A20" s="64" t="s">
        <v>1549</v>
      </c>
      <c r="B20" s="60" t="s">
        <v>2132</v>
      </c>
      <c r="C20" s="65">
        <v>-1188462.8700000001</v>
      </c>
      <c r="D20" s="60" t="s">
        <v>2128</v>
      </c>
    </row>
    <row r="21" spans="1:4" x14ac:dyDescent="0.2">
      <c r="A21" s="64" t="s">
        <v>1550</v>
      </c>
      <c r="B21" s="60" t="s">
        <v>2133</v>
      </c>
      <c r="C21" s="65">
        <v>1154421.8799999999</v>
      </c>
      <c r="D21" s="60" t="s">
        <v>2128</v>
      </c>
    </row>
    <row r="22" spans="1:4" x14ac:dyDescent="0.2">
      <c r="A22" s="64" t="s">
        <v>1551</v>
      </c>
      <c r="B22" s="60" t="s">
        <v>2134</v>
      </c>
      <c r="C22" s="65">
        <v>1941794.52</v>
      </c>
      <c r="D22" s="60" t="s">
        <v>2128</v>
      </c>
    </row>
    <row r="23" spans="1:4" x14ac:dyDescent="0.2">
      <c r="A23" s="64" t="s">
        <v>1552</v>
      </c>
      <c r="B23" s="60" t="s">
        <v>2135</v>
      </c>
      <c r="C23" s="65">
        <v>-2748352.32</v>
      </c>
      <c r="D23" s="60" t="s">
        <v>2128</v>
      </c>
    </row>
    <row r="24" spans="1:4" x14ac:dyDescent="0.2">
      <c r="A24" s="64" t="s">
        <v>1553</v>
      </c>
      <c r="B24" s="60" t="s">
        <v>2136</v>
      </c>
      <c r="C24" s="65">
        <v>14009082.18</v>
      </c>
      <c r="D24" s="60" t="s">
        <v>2128</v>
      </c>
    </row>
    <row r="25" spans="1:4" x14ac:dyDescent="0.2">
      <c r="A25" s="64" t="s">
        <v>1554</v>
      </c>
      <c r="B25" s="60" t="s">
        <v>2137</v>
      </c>
      <c r="C25" s="65">
        <v>3834153.98</v>
      </c>
      <c r="D25" s="60" t="s">
        <v>2128</v>
      </c>
    </row>
    <row r="26" spans="1:4" x14ac:dyDescent="0.2">
      <c r="A26" s="64">
        <v>3230</v>
      </c>
      <c r="B26" s="60" t="s">
        <v>450</v>
      </c>
      <c r="C26" s="65">
        <v>0</v>
      </c>
    </row>
    <row r="27" spans="1:4" x14ac:dyDescent="0.2">
      <c r="A27" s="64">
        <v>3231</v>
      </c>
      <c r="B27" s="60" t="s">
        <v>451</v>
      </c>
      <c r="C27" s="65">
        <v>0</v>
      </c>
    </row>
    <row r="28" spans="1:4" x14ac:dyDescent="0.2">
      <c r="A28" s="64">
        <v>3232</v>
      </c>
      <c r="B28" s="60" t="s">
        <v>452</v>
      </c>
      <c r="C28" s="65">
        <v>0</v>
      </c>
    </row>
    <row r="29" spans="1:4" x14ac:dyDescent="0.2">
      <c r="A29" s="64">
        <v>3233</v>
      </c>
      <c r="B29" s="60" t="s">
        <v>453</v>
      </c>
      <c r="C29" s="65">
        <v>0</v>
      </c>
    </row>
    <row r="30" spans="1:4" x14ac:dyDescent="0.2">
      <c r="A30" s="64">
        <v>3239</v>
      </c>
      <c r="B30" s="60" t="s">
        <v>454</v>
      </c>
      <c r="C30" s="65">
        <v>0</v>
      </c>
    </row>
    <row r="31" spans="1:4" x14ac:dyDescent="0.2">
      <c r="A31" s="64">
        <v>3240</v>
      </c>
      <c r="B31" s="60" t="s">
        <v>455</v>
      </c>
      <c r="C31" s="65">
        <v>0</v>
      </c>
    </row>
    <row r="32" spans="1:4" x14ac:dyDescent="0.2">
      <c r="A32" s="64">
        <v>3241</v>
      </c>
      <c r="B32" s="60" t="s">
        <v>456</v>
      </c>
      <c r="C32" s="65">
        <v>0</v>
      </c>
    </row>
    <row r="33" spans="1:3" x14ac:dyDescent="0.2">
      <c r="A33" s="64">
        <v>3242</v>
      </c>
      <c r="B33" s="60" t="s">
        <v>457</v>
      </c>
      <c r="C33" s="65">
        <v>0</v>
      </c>
    </row>
    <row r="34" spans="1:3" x14ac:dyDescent="0.2">
      <c r="A34" s="64">
        <v>3243</v>
      </c>
      <c r="B34" s="60" t="s">
        <v>458</v>
      </c>
      <c r="C34" s="65">
        <v>0</v>
      </c>
    </row>
    <row r="35" spans="1:3" x14ac:dyDescent="0.2">
      <c r="A35" s="64">
        <v>3250</v>
      </c>
      <c r="B35" s="60" t="s">
        <v>459</v>
      </c>
      <c r="C35" s="65">
        <v>0</v>
      </c>
    </row>
    <row r="36" spans="1:3" x14ac:dyDescent="0.2">
      <c r="A36" s="64">
        <v>3251</v>
      </c>
      <c r="B36" s="60" t="s">
        <v>460</v>
      </c>
      <c r="C36" s="65">
        <v>0</v>
      </c>
    </row>
    <row r="37" spans="1:3" x14ac:dyDescent="0.2">
      <c r="A37" s="64">
        <v>3252</v>
      </c>
      <c r="B37" s="60" t="s">
        <v>461</v>
      </c>
      <c r="C37" s="65">
        <v>0</v>
      </c>
    </row>
  </sheetData>
  <mergeCells count="3">
    <mergeCell ref="A1:C1"/>
    <mergeCell ref="A2:C2"/>
    <mergeCell ref="A3:C3"/>
  </mergeCells>
  <pageMargins left="0.7" right="0.7" top="0.75" bottom="0.75" header="0.3" footer="0.3"/>
  <pageSetup paperSize="9" fitToHeight="0" orientation="landscape"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showGridLines="0" view="pageBreakPreview" zoomScaleNormal="100" zoomScaleSheetLayoutView="100" workbookViewId="0">
      <selection sqref="A1:C1"/>
    </sheetView>
  </sheetViews>
  <sheetFormatPr baseColWidth="10" defaultColWidth="9.140625" defaultRowHeight="11.25" x14ac:dyDescent="0.2"/>
  <cols>
    <col min="1" max="1" width="19" style="60" customWidth="1"/>
    <col min="2" max="2" width="63.42578125" style="60" bestFit="1" customWidth="1"/>
    <col min="3" max="3" width="15.28515625" style="60" bestFit="1" customWidth="1"/>
    <col min="4" max="4" width="16.42578125" style="60" bestFit="1" customWidth="1"/>
    <col min="5" max="5" width="19.140625" style="60" customWidth="1"/>
    <col min="6" max="6" width="13.28515625" style="60" customWidth="1"/>
    <col min="7" max="7" width="10.140625" style="60" bestFit="1" customWidth="1"/>
    <col min="8" max="16384" width="9.140625" style="60"/>
  </cols>
  <sheetData>
    <row r="1" spans="1:5" s="66" customFormat="1" ht="18.95" customHeight="1" x14ac:dyDescent="0.25">
      <c r="A1" s="830" t="s">
        <v>2115</v>
      </c>
      <c r="B1" s="830"/>
      <c r="C1" s="830"/>
      <c r="D1" s="58" t="s">
        <v>98</v>
      </c>
      <c r="E1" s="59">
        <v>2020</v>
      </c>
    </row>
    <row r="2" spans="1:5" s="66" customFormat="1" ht="18.95" customHeight="1" x14ac:dyDescent="0.25">
      <c r="A2" s="830" t="s">
        <v>462</v>
      </c>
      <c r="B2" s="830"/>
      <c r="C2" s="830"/>
      <c r="D2" s="58" t="s">
        <v>100</v>
      </c>
      <c r="E2" s="59" t="s">
        <v>441</v>
      </c>
    </row>
    <row r="3" spans="1:5" s="66" customFormat="1" ht="18.95" customHeight="1" x14ac:dyDescent="0.25">
      <c r="A3" s="830" t="s">
        <v>582</v>
      </c>
      <c r="B3" s="830"/>
      <c r="C3" s="830"/>
      <c r="D3" s="58" t="s">
        <v>102</v>
      </c>
      <c r="E3" s="59">
        <v>1</v>
      </c>
    </row>
    <row r="4" spans="1:5" x14ac:dyDescent="0.2">
      <c r="A4" s="61" t="s">
        <v>103</v>
      </c>
      <c r="B4" s="62"/>
      <c r="C4" s="62"/>
      <c r="D4" s="62"/>
      <c r="E4" s="62"/>
    </row>
    <row r="6" spans="1:5" x14ac:dyDescent="0.2">
      <c r="A6" s="62" t="s">
        <v>463</v>
      </c>
      <c r="B6" s="62"/>
      <c r="C6" s="62"/>
      <c r="D6" s="62"/>
      <c r="E6" s="62"/>
    </row>
    <row r="7" spans="1:5" x14ac:dyDescent="0.2">
      <c r="A7" s="63" t="s">
        <v>105</v>
      </c>
      <c r="B7" s="63" t="s">
        <v>106</v>
      </c>
      <c r="C7" s="63" t="s">
        <v>464</v>
      </c>
      <c r="D7" s="63" t="s">
        <v>465</v>
      </c>
      <c r="E7" s="63"/>
    </row>
    <row r="8" spans="1:5" x14ac:dyDescent="0.2">
      <c r="A8" s="353">
        <v>1111</v>
      </c>
      <c r="B8" s="354" t="s">
        <v>466</v>
      </c>
      <c r="C8" s="355">
        <v>5541.38</v>
      </c>
      <c r="D8" s="355">
        <v>5541.38</v>
      </c>
      <c r="E8" s="355">
        <v>0</v>
      </c>
    </row>
    <row r="9" spans="1:5" x14ac:dyDescent="0.2">
      <c r="A9" s="64" t="s">
        <v>1587</v>
      </c>
      <c r="B9" s="60" t="s">
        <v>2138</v>
      </c>
      <c r="C9" s="65">
        <v>5141.38</v>
      </c>
      <c r="D9" s="65">
        <v>5141.38</v>
      </c>
      <c r="E9" s="60">
        <v>0</v>
      </c>
    </row>
    <row r="10" spans="1:5" x14ac:dyDescent="0.2">
      <c r="A10" s="64" t="s">
        <v>1589</v>
      </c>
      <c r="B10" s="60" t="s">
        <v>2139</v>
      </c>
      <c r="C10" s="65">
        <v>400</v>
      </c>
      <c r="D10" s="65">
        <v>400</v>
      </c>
      <c r="E10" s="60">
        <v>0</v>
      </c>
    </row>
    <row r="11" spans="1:5" x14ac:dyDescent="0.2">
      <c r="A11" s="353">
        <v>1112</v>
      </c>
      <c r="B11" s="354" t="s">
        <v>467</v>
      </c>
      <c r="C11" s="355">
        <v>20925657.329999998</v>
      </c>
      <c r="D11" s="355">
        <v>17241013.609999999</v>
      </c>
      <c r="E11" s="355">
        <v>-3684643.7199999979</v>
      </c>
    </row>
    <row r="12" spans="1:5" x14ac:dyDescent="0.2">
      <c r="A12" s="64" t="s">
        <v>1607</v>
      </c>
      <c r="B12" s="60" t="s">
        <v>2140</v>
      </c>
      <c r="C12" s="120">
        <v>592012.11</v>
      </c>
      <c r="D12" s="65">
        <v>591951.92000000004</v>
      </c>
      <c r="E12" s="60">
        <v>-60.189999999944121</v>
      </c>
    </row>
    <row r="13" spans="1:5" x14ac:dyDescent="0.2">
      <c r="A13" s="64" t="s">
        <v>1609</v>
      </c>
      <c r="B13" s="60" t="s">
        <v>2141</v>
      </c>
      <c r="C13" s="120">
        <v>20333645.219999999</v>
      </c>
      <c r="D13" s="65">
        <v>10291231.470000001</v>
      </c>
      <c r="E13" s="60">
        <v>-10042413.749999998</v>
      </c>
    </row>
    <row r="14" spans="1:5" x14ac:dyDescent="0.2">
      <c r="A14" s="64" t="s">
        <v>2142</v>
      </c>
      <c r="B14" s="60" t="s">
        <v>2143</v>
      </c>
      <c r="C14" s="65">
        <v>0</v>
      </c>
      <c r="D14" s="65">
        <v>9522.77</v>
      </c>
      <c r="E14" s="60">
        <v>9522.77</v>
      </c>
    </row>
    <row r="15" spans="1:5" x14ac:dyDescent="0.2">
      <c r="A15" s="64" t="s">
        <v>2144</v>
      </c>
      <c r="B15" s="60" t="s">
        <v>2145</v>
      </c>
      <c r="C15" s="65">
        <v>0</v>
      </c>
      <c r="D15" s="65">
        <v>6348307.4500000002</v>
      </c>
      <c r="E15" s="60">
        <v>6348307.4500000002</v>
      </c>
    </row>
    <row r="16" spans="1:5" x14ac:dyDescent="0.2">
      <c r="A16" s="64">
        <v>1113</v>
      </c>
      <c r="B16" s="60" t="s">
        <v>468</v>
      </c>
      <c r="C16" s="65">
        <v>0</v>
      </c>
      <c r="D16" s="65">
        <v>0</v>
      </c>
    </row>
    <row r="17" spans="1:5" x14ac:dyDescent="0.2">
      <c r="A17" s="64">
        <v>1114</v>
      </c>
      <c r="B17" s="60" t="s">
        <v>109</v>
      </c>
      <c r="C17" s="65">
        <v>0</v>
      </c>
      <c r="D17" s="65">
        <v>0</v>
      </c>
    </row>
    <row r="18" spans="1:5" x14ac:dyDescent="0.2">
      <c r="A18" s="64">
        <v>1115</v>
      </c>
      <c r="B18" s="60" t="s">
        <v>110</v>
      </c>
      <c r="C18" s="65">
        <v>0</v>
      </c>
      <c r="D18" s="65">
        <v>0</v>
      </c>
    </row>
    <row r="19" spans="1:5" x14ac:dyDescent="0.2">
      <c r="A19" s="64">
        <v>1116</v>
      </c>
      <c r="B19" s="60" t="s">
        <v>469</v>
      </c>
      <c r="C19" s="65">
        <v>0</v>
      </c>
      <c r="D19" s="65">
        <v>0</v>
      </c>
    </row>
    <row r="20" spans="1:5" x14ac:dyDescent="0.2">
      <c r="A20" s="64">
        <v>1119</v>
      </c>
      <c r="B20" s="60" t="s">
        <v>470</v>
      </c>
      <c r="C20" s="65">
        <v>0</v>
      </c>
      <c r="D20" s="65">
        <v>0</v>
      </c>
    </row>
    <row r="21" spans="1:5" x14ac:dyDescent="0.2">
      <c r="A21" s="356">
        <v>1110</v>
      </c>
      <c r="B21" s="357" t="s">
        <v>471</v>
      </c>
      <c r="C21" s="358">
        <v>20931198.709999997</v>
      </c>
      <c r="D21" s="358">
        <v>17246554.989999998</v>
      </c>
      <c r="E21" s="358">
        <v>-3684643.7199999979</v>
      </c>
    </row>
    <row r="24" spans="1:5" x14ac:dyDescent="0.2">
      <c r="A24" s="62" t="s">
        <v>472</v>
      </c>
      <c r="B24" s="62"/>
      <c r="C24" s="62"/>
      <c r="D24" s="62"/>
      <c r="E24" s="62"/>
    </row>
    <row r="25" spans="1:5" x14ac:dyDescent="0.2">
      <c r="A25" s="63" t="s">
        <v>105</v>
      </c>
      <c r="B25" s="63" t="s">
        <v>106</v>
      </c>
      <c r="C25" s="63" t="s">
        <v>107</v>
      </c>
      <c r="D25" s="63" t="s">
        <v>473</v>
      </c>
      <c r="E25" s="63" t="s">
        <v>474</v>
      </c>
    </row>
    <row r="26" spans="1:5" x14ac:dyDescent="0.2">
      <c r="A26" s="359">
        <v>1230</v>
      </c>
      <c r="B26" s="360" t="s">
        <v>158</v>
      </c>
      <c r="C26" s="361">
        <v>0</v>
      </c>
      <c r="D26" s="360"/>
      <c r="E26" s="360"/>
    </row>
    <row r="27" spans="1:5" x14ac:dyDescent="0.2">
      <c r="A27" s="64">
        <v>1231</v>
      </c>
      <c r="B27" s="60" t="s">
        <v>159</v>
      </c>
      <c r="C27" s="65">
        <v>0</v>
      </c>
    </row>
    <row r="28" spans="1:5" x14ac:dyDescent="0.2">
      <c r="A28" s="64">
        <v>1232</v>
      </c>
      <c r="B28" s="60" t="s">
        <v>160</v>
      </c>
      <c r="C28" s="65">
        <v>0</v>
      </c>
    </row>
    <row r="29" spans="1:5" x14ac:dyDescent="0.2">
      <c r="A29" s="64">
        <v>1233</v>
      </c>
      <c r="B29" s="60" t="s">
        <v>161</v>
      </c>
      <c r="C29" s="65">
        <v>0</v>
      </c>
    </row>
    <row r="30" spans="1:5" x14ac:dyDescent="0.2">
      <c r="A30" s="64">
        <v>1234</v>
      </c>
      <c r="B30" s="60" t="s">
        <v>162</v>
      </c>
      <c r="C30" s="65">
        <v>0</v>
      </c>
    </row>
    <row r="31" spans="1:5" x14ac:dyDescent="0.2">
      <c r="A31" s="64">
        <v>1235</v>
      </c>
      <c r="B31" s="60" t="s">
        <v>163</v>
      </c>
      <c r="C31" s="65">
        <v>0</v>
      </c>
    </row>
    <row r="32" spans="1:5" x14ac:dyDescent="0.2">
      <c r="A32" s="64">
        <v>1236</v>
      </c>
      <c r="B32" s="60" t="s">
        <v>164</v>
      </c>
      <c r="C32" s="65">
        <v>0</v>
      </c>
    </row>
    <row r="33" spans="1:10" x14ac:dyDescent="0.2">
      <c r="A33" s="64">
        <v>1239</v>
      </c>
      <c r="B33" s="60" t="s">
        <v>165</v>
      </c>
      <c r="C33" s="65">
        <v>0</v>
      </c>
    </row>
    <row r="34" spans="1:10" x14ac:dyDescent="0.2">
      <c r="A34" s="353">
        <v>1240</v>
      </c>
      <c r="B34" s="354" t="s">
        <v>166</v>
      </c>
      <c r="C34" s="355">
        <v>430236.96999999991</v>
      </c>
      <c r="D34" s="354"/>
      <c r="E34" s="355">
        <v>430236.96999999991</v>
      </c>
      <c r="F34" s="65"/>
      <c r="J34" s="65"/>
    </row>
    <row r="35" spans="1:10" x14ac:dyDescent="0.2">
      <c r="A35" s="64">
        <v>1241</v>
      </c>
      <c r="B35" s="60" t="s">
        <v>167</v>
      </c>
      <c r="C35" s="120">
        <v>-1622284.1400000001</v>
      </c>
      <c r="E35" s="60">
        <v>-1622284.1400000001</v>
      </c>
      <c r="J35" s="65"/>
    </row>
    <row r="36" spans="1:10" x14ac:dyDescent="0.2">
      <c r="A36" s="64">
        <v>1242</v>
      </c>
      <c r="B36" s="60" t="s">
        <v>168</v>
      </c>
      <c r="C36" s="120">
        <v>-134512.35999999999</v>
      </c>
      <c r="E36" s="60">
        <v>-134512.35999999999</v>
      </c>
    </row>
    <row r="37" spans="1:10" x14ac:dyDescent="0.2">
      <c r="A37" s="64">
        <v>1243</v>
      </c>
      <c r="B37" s="60" t="s">
        <v>169</v>
      </c>
      <c r="C37" s="120">
        <v>371.76000000000022</v>
      </c>
      <c r="E37" s="60">
        <v>371.76000000000022</v>
      </c>
    </row>
    <row r="38" spans="1:10" x14ac:dyDescent="0.2">
      <c r="A38" s="64">
        <v>1244</v>
      </c>
      <c r="B38" s="60" t="s">
        <v>170</v>
      </c>
      <c r="C38" s="120">
        <v>2280699.84</v>
      </c>
      <c r="E38" s="60">
        <v>2280699.84</v>
      </c>
    </row>
    <row r="39" spans="1:10" x14ac:dyDescent="0.2">
      <c r="A39" s="64">
        <v>1245</v>
      </c>
      <c r="B39" s="60" t="s">
        <v>171</v>
      </c>
      <c r="C39" s="120">
        <v>-238202.31</v>
      </c>
      <c r="E39" s="60">
        <v>-238202.31</v>
      </c>
    </row>
    <row r="40" spans="1:10" x14ac:dyDescent="0.2">
      <c r="A40" s="64">
        <v>1246</v>
      </c>
      <c r="B40" s="60" t="s">
        <v>172</v>
      </c>
      <c r="C40" s="120">
        <v>144164.18000000005</v>
      </c>
      <c r="E40" s="60">
        <v>144164.18000000005</v>
      </c>
    </row>
    <row r="41" spans="1:10" x14ac:dyDescent="0.2">
      <c r="A41" s="64">
        <v>1247</v>
      </c>
      <c r="B41" s="60" t="s">
        <v>173</v>
      </c>
      <c r="C41" s="65">
        <v>0</v>
      </c>
      <c r="E41" s="60">
        <v>0</v>
      </c>
    </row>
    <row r="42" spans="1:10" x14ac:dyDescent="0.2">
      <c r="A42" s="64">
        <v>1248</v>
      </c>
      <c r="B42" s="60" t="s">
        <v>174</v>
      </c>
      <c r="C42" s="65">
        <v>0</v>
      </c>
      <c r="E42" s="60">
        <v>0</v>
      </c>
    </row>
    <row r="43" spans="1:10" x14ac:dyDescent="0.2">
      <c r="A43" s="353">
        <v>1250</v>
      </c>
      <c r="B43" s="354" t="s">
        <v>178</v>
      </c>
      <c r="C43" s="355">
        <v>-24071.679999999935</v>
      </c>
      <c r="D43" s="354"/>
      <c r="E43" s="355">
        <v>-24071.679999999935</v>
      </c>
    </row>
    <row r="44" spans="1:10" x14ac:dyDescent="0.2">
      <c r="A44" s="64">
        <v>1251</v>
      </c>
      <c r="B44" s="60" t="s">
        <v>179</v>
      </c>
      <c r="C44" s="120">
        <v>-1466.6799999999348</v>
      </c>
      <c r="E44" s="65">
        <v>-1466.6799999999348</v>
      </c>
    </row>
    <row r="45" spans="1:10" x14ac:dyDescent="0.2">
      <c r="A45" s="64">
        <v>1252</v>
      </c>
      <c r="B45" s="60" t="s">
        <v>180</v>
      </c>
      <c r="C45" s="120">
        <v>0</v>
      </c>
      <c r="E45" s="65">
        <v>0</v>
      </c>
    </row>
    <row r="46" spans="1:10" x14ac:dyDescent="0.2">
      <c r="A46" s="64">
        <v>1253</v>
      </c>
      <c r="B46" s="60" t="s">
        <v>181</v>
      </c>
      <c r="C46" s="120">
        <v>0</v>
      </c>
      <c r="E46" s="65">
        <v>0</v>
      </c>
    </row>
    <row r="47" spans="1:10" x14ac:dyDescent="0.2">
      <c r="A47" s="64">
        <v>1254</v>
      </c>
      <c r="B47" s="60" t="s">
        <v>182</v>
      </c>
      <c r="C47" s="120">
        <v>0</v>
      </c>
      <c r="E47" s="65">
        <v>0</v>
      </c>
    </row>
    <row r="48" spans="1:10" x14ac:dyDescent="0.2">
      <c r="A48" s="64">
        <v>1259</v>
      </c>
      <c r="B48" s="60" t="s">
        <v>183</v>
      </c>
      <c r="C48" s="120">
        <v>-22605</v>
      </c>
      <c r="E48" s="65">
        <v>-22605</v>
      </c>
    </row>
    <row r="49" spans="1:4" x14ac:dyDescent="0.2">
      <c r="C49" s="248"/>
    </row>
    <row r="50" spans="1:4" x14ac:dyDescent="0.2">
      <c r="A50" s="62" t="s">
        <v>475</v>
      </c>
      <c r="B50" s="62"/>
      <c r="C50" s="62"/>
      <c r="D50" s="62"/>
    </row>
    <row r="51" spans="1:4" x14ac:dyDescent="0.2">
      <c r="A51" s="63" t="s">
        <v>105</v>
      </c>
      <c r="B51" s="63" t="s">
        <v>106</v>
      </c>
      <c r="C51" s="70" t="s">
        <v>476</v>
      </c>
      <c r="D51" s="70" t="s">
        <v>464</v>
      </c>
    </row>
    <row r="52" spans="1:4" x14ac:dyDescent="0.2">
      <c r="A52" s="356">
        <v>5500</v>
      </c>
      <c r="B52" s="357" t="s">
        <v>407</v>
      </c>
      <c r="C52" s="355">
        <v>4030449.03</v>
      </c>
      <c r="D52" s="355">
        <v>4716739.8499999996</v>
      </c>
    </row>
    <row r="53" spans="1:4" x14ac:dyDescent="0.2">
      <c r="A53" s="353">
        <v>5510</v>
      </c>
      <c r="B53" s="354" t="s">
        <v>408</v>
      </c>
      <c r="C53" s="355">
        <v>4030449.03</v>
      </c>
      <c r="D53" s="355">
        <v>4716739.8499999996</v>
      </c>
    </row>
    <row r="54" spans="1:4" x14ac:dyDescent="0.2">
      <c r="A54" s="64">
        <v>5511</v>
      </c>
      <c r="B54" s="60" t="s">
        <v>409</v>
      </c>
      <c r="C54" s="65">
        <v>0</v>
      </c>
      <c r="D54" s="65">
        <v>0</v>
      </c>
    </row>
    <row r="55" spans="1:4" x14ac:dyDescent="0.2">
      <c r="A55" s="64">
        <v>5512</v>
      </c>
      <c r="B55" s="60" t="s">
        <v>410</v>
      </c>
      <c r="C55" s="65">
        <v>0</v>
      </c>
      <c r="D55" s="65">
        <v>0</v>
      </c>
    </row>
    <row r="56" spans="1:4" x14ac:dyDescent="0.2">
      <c r="A56" s="64">
        <v>5513</v>
      </c>
      <c r="B56" s="60" t="s">
        <v>411</v>
      </c>
      <c r="C56" s="65">
        <v>0</v>
      </c>
      <c r="D56" s="65">
        <v>0</v>
      </c>
    </row>
    <row r="57" spans="1:4" x14ac:dyDescent="0.2">
      <c r="A57" s="64">
        <v>5514</v>
      </c>
      <c r="B57" s="60" t="s">
        <v>412</v>
      </c>
      <c r="C57" s="65">
        <v>0</v>
      </c>
      <c r="D57" s="65">
        <v>0</v>
      </c>
    </row>
    <row r="58" spans="1:4" x14ac:dyDescent="0.2">
      <c r="A58" s="64">
        <v>5515</v>
      </c>
      <c r="B58" s="60" t="s">
        <v>413</v>
      </c>
      <c r="C58" s="65">
        <v>3873140.8499999996</v>
      </c>
      <c r="D58" s="65">
        <v>4175698.06</v>
      </c>
    </row>
    <row r="59" spans="1:4" x14ac:dyDescent="0.2">
      <c r="A59" s="64">
        <v>5516</v>
      </c>
      <c r="B59" s="60" t="s">
        <v>414</v>
      </c>
      <c r="C59" s="65">
        <v>0</v>
      </c>
      <c r="D59" s="65">
        <v>0</v>
      </c>
    </row>
    <row r="60" spans="1:4" x14ac:dyDescent="0.2">
      <c r="A60" s="64">
        <v>5517</v>
      </c>
      <c r="B60" s="60" t="s">
        <v>415</v>
      </c>
      <c r="C60" s="65">
        <v>157308.18000000002</v>
      </c>
      <c r="D60" s="65">
        <v>541041.79</v>
      </c>
    </row>
    <row r="61" spans="1:4" x14ac:dyDescent="0.2">
      <c r="A61" s="64">
        <v>5518</v>
      </c>
      <c r="B61" s="60" t="s">
        <v>416</v>
      </c>
      <c r="C61" s="65">
        <v>0</v>
      </c>
      <c r="D61" s="65">
        <v>0</v>
      </c>
    </row>
    <row r="62" spans="1:4" x14ac:dyDescent="0.2">
      <c r="A62" s="64">
        <v>5520</v>
      </c>
      <c r="B62" s="60" t="s">
        <v>417</v>
      </c>
      <c r="C62" s="65">
        <v>0</v>
      </c>
      <c r="D62" s="65">
        <v>0</v>
      </c>
    </row>
    <row r="63" spans="1:4" x14ac:dyDescent="0.2">
      <c r="A63" s="64">
        <v>5521</v>
      </c>
      <c r="B63" s="60" t="s">
        <v>418</v>
      </c>
      <c r="C63" s="65">
        <v>0</v>
      </c>
      <c r="D63" s="65">
        <v>0</v>
      </c>
    </row>
    <row r="64" spans="1:4" x14ac:dyDescent="0.2">
      <c r="A64" s="64">
        <v>5522</v>
      </c>
      <c r="B64" s="60" t="s">
        <v>419</v>
      </c>
      <c r="C64" s="65">
        <v>0</v>
      </c>
      <c r="D64" s="65">
        <v>0</v>
      </c>
    </row>
    <row r="65" spans="1:4" x14ac:dyDescent="0.2">
      <c r="A65" s="64">
        <v>5530</v>
      </c>
      <c r="B65" s="60" t="s">
        <v>420</v>
      </c>
      <c r="C65" s="65">
        <v>0</v>
      </c>
      <c r="D65" s="65">
        <v>0</v>
      </c>
    </row>
    <row r="66" spans="1:4" x14ac:dyDescent="0.2">
      <c r="A66" s="64">
        <v>5531</v>
      </c>
      <c r="B66" s="60" t="s">
        <v>421</v>
      </c>
      <c r="C66" s="65">
        <v>0</v>
      </c>
      <c r="D66" s="65">
        <v>0</v>
      </c>
    </row>
    <row r="67" spans="1:4" x14ac:dyDescent="0.2">
      <c r="A67" s="64">
        <v>5532</v>
      </c>
      <c r="B67" s="60" t="s">
        <v>422</v>
      </c>
      <c r="C67" s="65">
        <v>0</v>
      </c>
      <c r="D67" s="65">
        <v>0</v>
      </c>
    </row>
    <row r="68" spans="1:4" x14ac:dyDescent="0.2">
      <c r="A68" s="64">
        <v>5533</v>
      </c>
      <c r="B68" s="60" t="s">
        <v>423</v>
      </c>
      <c r="C68" s="65">
        <v>0</v>
      </c>
      <c r="D68" s="65">
        <v>0</v>
      </c>
    </row>
    <row r="69" spans="1:4" x14ac:dyDescent="0.2">
      <c r="A69" s="64">
        <v>5534</v>
      </c>
      <c r="B69" s="60" t="s">
        <v>424</v>
      </c>
      <c r="C69" s="65">
        <v>0</v>
      </c>
      <c r="D69" s="65">
        <v>0</v>
      </c>
    </row>
    <row r="70" spans="1:4" x14ac:dyDescent="0.2">
      <c r="A70" s="64">
        <v>5535</v>
      </c>
      <c r="B70" s="60" t="s">
        <v>425</v>
      </c>
      <c r="C70" s="65">
        <v>0</v>
      </c>
      <c r="D70" s="65">
        <v>0</v>
      </c>
    </row>
    <row r="71" spans="1:4" x14ac:dyDescent="0.2">
      <c r="A71" s="64">
        <v>5540</v>
      </c>
      <c r="B71" s="60" t="s">
        <v>426</v>
      </c>
      <c r="C71" s="65">
        <v>0</v>
      </c>
      <c r="D71" s="65">
        <v>0</v>
      </c>
    </row>
    <row r="72" spans="1:4" x14ac:dyDescent="0.2">
      <c r="A72" s="64">
        <v>5541</v>
      </c>
      <c r="B72" s="60" t="s">
        <v>426</v>
      </c>
      <c r="C72" s="65">
        <v>0</v>
      </c>
      <c r="D72" s="65">
        <v>0</v>
      </c>
    </row>
    <row r="73" spans="1:4" x14ac:dyDescent="0.2">
      <c r="A73" s="64">
        <v>5550</v>
      </c>
      <c r="B73" s="60" t="s">
        <v>427</v>
      </c>
      <c r="C73" s="65">
        <v>0</v>
      </c>
      <c r="D73" s="65">
        <v>0</v>
      </c>
    </row>
    <row r="74" spans="1:4" x14ac:dyDescent="0.2">
      <c r="A74" s="64">
        <v>5551</v>
      </c>
      <c r="B74" s="60" t="s">
        <v>427</v>
      </c>
      <c r="C74" s="65">
        <v>0</v>
      </c>
      <c r="D74" s="65">
        <v>0</v>
      </c>
    </row>
    <row r="75" spans="1:4" x14ac:dyDescent="0.2">
      <c r="A75" s="64">
        <v>5590</v>
      </c>
      <c r="B75" s="60" t="s">
        <v>428</v>
      </c>
      <c r="C75" s="65">
        <v>0</v>
      </c>
      <c r="D75" s="65">
        <v>0</v>
      </c>
    </row>
    <row r="76" spans="1:4" x14ac:dyDescent="0.2">
      <c r="A76" s="64">
        <v>5591</v>
      </c>
      <c r="B76" s="60" t="s">
        <v>429</v>
      </c>
      <c r="C76" s="65">
        <v>0</v>
      </c>
      <c r="D76" s="65">
        <v>0</v>
      </c>
    </row>
    <row r="77" spans="1:4" x14ac:dyDescent="0.2">
      <c r="A77" s="64">
        <v>5592</v>
      </c>
      <c r="B77" s="60" t="s">
        <v>430</v>
      </c>
      <c r="C77" s="65">
        <v>0</v>
      </c>
      <c r="D77" s="65">
        <v>0</v>
      </c>
    </row>
    <row r="78" spans="1:4" x14ac:dyDescent="0.2">
      <c r="A78" s="64">
        <v>5593</v>
      </c>
      <c r="B78" s="60" t="s">
        <v>431</v>
      </c>
      <c r="C78" s="65">
        <v>0</v>
      </c>
      <c r="D78" s="65">
        <v>0</v>
      </c>
    </row>
    <row r="79" spans="1:4" x14ac:dyDescent="0.2">
      <c r="A79" s="64">
        <v>5594</v>
      </c>
      <c r="B79" s="60" t="s">
        <v>477</v>
      </c>
      <c r="C79" s="65">
        <v>0</v>
      </c>
      <c r="D79" s="65">
        <v>0</v>
      </c>
    </row>
    <row r="80" spans="1:4" x14ac:dyDescent="0.2">
      <c r="A80" s="64">
        <v>5595</v>
      </c>
      <c r="B80" s="60" t="s">
        <v>433</v>
      </c>
      <c r="C80" s="65">
        <v>0</v>
      </c>
      <c r="D80" s="65">
        <v>0</v>
      </c>
    </row>
    <row r="81" spans="1:4" x14ac:dyDescent="0.2">
      <c r="A81" s="64">
        <v>5596</v>
      </c>
      <c r="B81" s="60" t="s">
        <v>321</v>
      </c>
      <c r="C81" s="65">
        <v>0</v>
      </c>
      <c r="D81" s="65">
        <v>0</v>
      </c>
    </row>
    <row r="82" spans="1:4" x14ac:dyDescent="0.2">
      <c r="A82" s="64">
        <v>5597</v>
      </c>
      <c r="B82" s="60" t="s">
        <v>434</v>
      </c>
      <c r="C82" s="65">
        <v>0</v>
      </c>
      <c r="D82" s="65">
        <v>0</v>
      </c>
    </row>
    <row r="83" spans="1:4" x14ac:dyDescent="0.2">
      <c r="A83" s="64">
        <v>5599</v>
      </c>
      <c r="B83" s="60" t="s">
        <v>436</v>
      </c>
      <c r="C83" s="65">
        <v>0</v>
      </c>
      <c r="D83" s="65">
        <v>0</v>
      </c>
    </row>
    <row r="84" spans="1:4" x14ac:dyDescent="0.2">
      <c r="A84" s="67">
        <v>5600</v>
      </c>
      <c r="B84" s="68" t="s">
        <v>437</v>
      </c>
      <c r="C84" s="65">
        <v>0</v>
      </c>
      <c r="D84" s="65">
        <v>0</v>
      </c>
    </row>
    <row r="85" spans="1:4" x14ac:dyDescent="0.2">
      <c r="A85" s="64">
        <v>5610</v>
      </c>
      <c r="B85" s="60" t="s">
        <v>438</v>
      </c>
      <c r="C85" s="65">
        <v>0</v>
      </c>
      <c r="D85" s="65">
        <v>0</v>
      </c>
    </row>
    <row r="86" spans="1:4" x14ac:dyDescent="0.2">
      <c r="A86" s="64">
        <v>5611</v>
      </c>
      <c r="B86" s="60" t="s">
        <v>439</v>
      </c>
      <c r="C86" s="65">
        <v>0</v>
      </c>
      <c r="D86" s="65">
        <v>0</v>
      </c>
    </row>
  </sheetData>
  <mergeCells count="3">
    <mergeCell ref="A1:C1"/>
    <mergeCell ref="A2:C2"/>
    <mergeCell ref="A3:C3"/>
  </mergeCells>
  <dataValidations count="3">
    <dataValidation allowBlank="1" showInputMessage="1" showErrorMessage="1" prompt="Importe del trimestre anterior." sqref="C51"/>
    <dataValidation allowBlank="1" showInputMessage="1" showErrorMessage="1" prompt="Saldo al 31 de diciembre del año anterior que se presenta" sqref="D7"/>
    <dataValidation allowBlank="1" showInputMessage="1" showErrorMessage="1" prompt="Importe final del periodo que corresponde la información financiera trimestral que se presenta." sqref="C7 C25 D51"/>
  </dataValidations>
  <pageMargins left="0.7" right="0.7" top="0.75" bottom="0.75" header="0.3" footer="0.3"/>
  <pageSetup paperSize="9" scale="65" fitToHeight="0"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view="pageBreakPreview" zoomScaleNormal="100" zoomScaleSheetLayoutView="100" workbookViewId="0">
      <selection sqref="A1:C1"/>
    </sheetView>
  </sheetViews>
  <sheetFormatPr baseColWidth="10" defaultRowHeight="11.25" x14ac:dyDescent="0.2"/>
  <cols>
    <col min="1" max="1" width="3.28515625" style="75" customWidth="1"/>
    <col min="2" max="2" width="63.140625" style="75" customWidth="1"/>
    <col min="3" max="3" width="17.7109375" style="75" customWidth="1"/>
    <col min="4" max="16384" width="11.42578125" style="75"/>
  </cols>
  <sheetData>
    <row r="1" spans="1:4" s="71" customFormat="1" x14ac:dyDescent="0.25">
      <c r="A1" s="831" t="s">
        <v>2115</v>
      </c>
      <c r="B1" s="832"/>
      <c r="C1" s="833"/>
    </row>
    <row r="2" spans="1:4" s="71" customFormat="1" x14ac:dyDescent="0.25">
      <c r="A2" s="834" t="s">
        <v>478</v>
      </c>
      <c r="B2" s="835"/>
      <c r="C2" s="836"/>
    </row>
    <row r="3" spans="1:4" s="71" customFormat="1" x14ac:dyDescent="0.25">
      <c r="A3" s="834" t="s">
        <v>582</v>
      </c>
      <c r="B3" s="835"/>
      <c r="C3" s="836"/>
    </row>
    <row r="4" spans="1:4" s="72" customFormat="1" x14ac:dyDescent="0.2">
      <c r="A4" s="837" t="s">
        <v>479</v>
      </c>
      <c r="B4" s="838"/>
      <c r="C4" s="839"/>
    </row>
    <row r="5" spans="1:4" x14ac:dyDescent="0.2">
      <c r="A5" s="362" t="s">
        <v>480</v>
      </c>
      <c r="B5" s="362"/>
      <c r="C5" s="363">
        <f>+[6]ACT!C45</f>
        <v>57455844.07</v>
      </c>
      <c r="D5" s="122"/>
    </row>
    <row r="6" spans="1:4" x14ac:dyDescent="0.2">
      <c r="B6" s="76"/>
      <c r="C6" s="77"/>
    </row>
    <row r="7" spans="1:4" x14ac:dyDescent="0.2">
      <c r="A7" s="78" t="s">
        <v>481</v>
      </c>
      <c r="B7" s="78"/>
      <c r="C7" s="79">
        <f>SUM(C8:C13)</f>
        <v>271142.38</v>
      </c>
    </row>
    <row r="8" spans="1:4" x14ac:dyDescent="0.2">
      <c r="A8" s="80" t="s">
        <v>482</v>
      </c>
      <c r="B8" s="81" t="s">
        <v>306</v>
      </c>
      <c r="C8" s="82">
        <v>0</v>
      </c>
    </row>
    <row r="9" spans="1:4" x14ac:dyDescent="0.2">
      <c r="A9" s="83" t="s">
        <v>483</v>
      </c>
      <c r="B9" s="84" t="s">
        <v>484</v>
      </c>
      <c r="C9" s="82">
        <v>0</v>
      </c>
    </row>
    <row r="10" spans="1:4" x14ac:dyDescent="0.2">
      <c r="A10" s="83" t="s">
        <v>485</v>
      </c>
      <c r="B10" s="84" t="s">
        <v>315</v>
      </c>
      <c r="C10" s="82">
        <v>0</v>
      </c>
    </row>
    <row r="11" spans="1:4" x14ac:dyDescent="0.2">
      <c r="A11" s="83" t="s">
        <v>486</v>
      </c>
      <c r="B11" s="84" t="s">
        <v>316</v>
      </c>
      <c r="C11" s="82">
        <v>0</v>
      </c>
    </row>
    <row r="12" spans="1:4" x14ac:dyDescent="0.2">
      <c r="A12" s="83" t="s">
        <v>487</v>
      </c>
      <c r="B12" s="84" t="s">
        <v>317</v>
      </c>
      <c r="C12" s="82">
        <f>+[6]ACT!C73</f>
        <v>271142.38</v>
      </c>
    </row>
    <row r="13" spans="1:4" x14ac:dyDescent="0.2">
      <c r="A13" s="85" t="s">
        <v>488</v>
      </c>
      <c r="B13" s="86" t="s">
        <v>489</v>
      </c>
      <c r="C13" s="82">
        <v>0</v>
      </c>
    </row>
    <row r="14" spans="1:4" x14ac:dyDescent="0.2">
      <c r="B14" s="87"/>
      <c r="C14" s="88"/>
    </row>
    <row r="15" spans="1:4" x14ac:dyDescent="0.2">
      <c r="A15" s="78" t="s">
        <v>490</v>
      </c>
      <c r="B15" s="76"/>
      <c r="C15" s="79">
        <f>SUM(C16:C18)</f>
        <v>0</v>
      </c>
    </row>
    <row r="16" spans="1:4" x14ac:dyDescent="0.2">
      <c r="A16" s="89">
        <v>3.1</v>
      </c>
      <c r="B16" s="84" t="s">
        <v>491</v>
      </c>
      <c r="C16" s="82">
        <v>0</v>
      </c>
    </row>
    <row r="17" spans="1:3" x14ac:dyDescent="0.2">
      <c r="A17" s="90">
        <v>3.2</v>
      </c>
      <c r="B17" s="84" t="s">
        <v>492</v>
      </c>
      <c r="C17" s="82">
        <v>0</v>
      </c>
    </row>
    <row r="18" spans="1:3" x14ac:dyDescent="0.2">
      <c r="A18" s="90">
        <v>3.3</v>
      </c>
      <c r="B18" s="86" t="s">
        <v>493</v>
      </c>
      <c r="C18" s="91">
        <v>0</v>
      </c>
    </row>
    <row r="19" spans="1:3" x14ac:dyDescent="0.2">
      <c r="B19" s="92"/>
      <c r="C19" s="93"/>
    </row>
    <row r="20" spans="1:3" x14ac:dyDescent="0.2">
      <c r="A20" s="364" t="s">
        <v>494</v>
      </c>
      <c r="B20" s="364"/>
      <c r="C20" s="363">
        <f>C5+C7-C15</f>
        <v>57726986.450000003</v>
      </c>
    </row>
  </sheetData>
  <mergeCells count="4">
    <mergeCell ref="A1:C1"/>
    <mergeCell ref="A2:C2"/>
    <mergeCell ref="A3:C3"/>
    <mergeCell ref="A4:C4"/>
  </mergeCells>
  <pageMargins left="0.7" right="0.7" top="0.75" bottom="0.75" header="0.3" footer="0.3"/>
  <pageSetup paperSize="9" orientation="portrait" horizontalDpi="300" verticalDpi="300"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view="pageBreakPreview" zoomScaleNormal="100" zoomScaleSheetLayoutView="100" workbookViewId="0">
      <selection sqref="A1:C1"/>
    </sheetView>
  </sheetViews>
  <sheetFormatPr baseColWidth="10" defaultRowHeight="11.25" x14ac:dyDescent="0.2"/>
  <cols>
    <col min="1" max="1" width="3.7109375" style="75" customWidth="1"/>
    <col min="2" max="2" width="62.140625" style="75" customWidth="1"/>
    <col min="3" max="3" width="17.7109375" style="75" customWidth="1"/>
    <col min="4" max="16384" width="11.42578125" style="75"/>
  </cols>
  <sheetData>
    <row r="1" spans="1:3" s="95" customFormat="1" ht="18.95" customHeight="1" x14ac:dyDescent="0.25">
      <c r="A1" s="840" t="s">
        <v>2115</v>
      </c>
      <c r="B1" s="841"/>
      <c r="C1" s="842"/>
    </row>
    <row r="2" spans="1:3" s="95" customFormat="1" ht="18.95" customHeight="1" x14ac:dyDescent="0.25">
      <c r="A2" s="843" t="s">
        <v>495</v>
      </c>
      <c r="B2" s="844"/>
      <c r="C2" s="845"/>
    </row>
    <row r="3" spans="1:3" s="95" customFormat="1" ht="18.95" customHeight="1" x14ac:dyDescent="0.25">
      <c r="A3" s="843" t="s">
        <v>582</v>
      </c>
      <c r="B3" s="844"/>
      <c r="C3" s="845"/>
    </row>
    <row r="4" spans="1:3" x14ac:dyDescent="0.2">
      <c r="A4" s="837" t="s">
        <v>479</v>
      </c>
      <c r="B4" s="838"/>
      <c r="C4" s="839"/>
    </row>
    <row r="5" spans="1:3" x14ac:dyDescent="0.2">
      <c r="A5" s="365" t="s">
        <v>496</v>
      </c>
      <c r="B5" s="362"/>
      <c r="C5" s="366">
        <v>56726996.789999999</v>
      </c>
    </row>
    <row r="6" spans="1:3" x14ac:dyDescent="0.2">
      <c r="A6" s="98"/>
      <c r="B6" s="76"/>
      <c r="C6" s="99"/>
    </row>
    <row r="7" spans="1:3" x14ac:dyDescent="0.2">
      <c r="A7" s="78" t="s">
        <v>497</v>
      </c>
      <c r="B7" s="100"/>
      <c r="C7" s="79">
        <v>1139305.31</v>
      </c>
    </row>
    <row r="8" spans="1:3" x14ac:dyDescent="0.2">
      <c r="A8" s="101">
        <v>2.1</v>
      </c>
      <c r="B8" s="102" t="s">
        <v>338</v>
      </c>
      <c r="C8" s="103">
        <v>0</v>
      </c>
    </row>
    <row r="9" spans="1:3" x14ac:dyDescent="0.2">
      <c r="A9" s="101">
        <v>2.2000000000000002</v>
      </c>
      <c r="B9" s="102" t="s">
        <v>335</v>
      </c>
      <c r="C9" s="103">
        <v>0</v>
      </c>
    </row>
    <row r="10" spans="1:3" x14ac:dyDescent="0.2">
      <c r="A10" s="104">
        <v>2.2999999999999998</v>
      </c>
      <c r="B10" s="105" t="s">
        <v>167</v>
      </c>
      <c r="C10" s="103">
        <v>619646.18999999994</v>
      </c>
    </row>
    <row r="11" spans="1:3" x14ac:dyDescent="0.2">
      <c r="A11" s="104">
        <v>2.4</v>
      </c>
      <c r="B11" s="105" t="s">
        <v>168</v>
      </c>
      <c r="C11" s="367">
        <v>3533.87</v>
      </c>
    </row>
    <row r="12" spans="1:3" x14ac:dyDescent="0.2">
      <c r="A12" s="104">
        <v>2.5</v>
      </c>
      <c r="B12" s="105" t="s">
        <v>169</v>
      </c>
      <c r="C12" s="367">
        <v>0</v>
      </c>
    </row>
    <row r="13" spans="1:3" x14ac:dyDescent="0.2">
      <c r="A13" s="104">
        <v>2.6</v>
      </c>
      <c r="B13" s="105" t="s">
        <v>170</v>
      </c>
      <c r="C13" s="367">
        <v>197310.35</v>
      </c>
    </row>
    <row r="14" spans="1:3" x14ac:dyDescent="0.2">
      <c r="A14" s="104">
        <v>2.7</v>
      </c>
      <c r="B14" s="105" t="s">
        <v>171</v>
      </c>
      <c r="C14" s="367">
        <v>0</v>
      </c>
    </row>
    <row r="15" spans="1:3" x14ac:dyDescent="0.2">
      <c r="A15" s="104">
        <v>2.8</v>
      </c>
      <c r="B15" s="105" t="s">
        <v>172</v>
      </c>
      <c r="C15" s="367">
        <v>316573.28999999998</v>
      </c>
    </row>
    <row r="16" spans="1:3" x14ac:dyDescent="0.2">
      <c r="A16" s="104">
        <v>2.9</v>
      </c>
      <c r="B16" s="105" t="s">
        <v>174</v>
      </c>
      <c r="C16" s="103">
        <v>0</v>
      </c>
    </row>
    <row r="17" spans="1:3" x14ac:dyDescent="0.2">
      <c r="A17" s="104" t="s">
        <v>498</v>
      </c>
      <c r="B17" s="105" t="s">
        <v>499</v>
      </c>
      <c r="C17" s="103">
        <v>0</v>
      </c>
    </row>
    <row r="18" spans="1:3" x14ac:dyDescent="0.2">
      <c r="A18" s="104" t="s">
        <v>500</v>
      </c>
      <c r="B18" s="105" t="s">
        <v>178</v>
      </c>
      <c r="C18" s="103">
        <v>2241.61</v>
      </c>
    </row>
    <row r="19" spans="1:3" x14ac:dyDescent="0.2">
      <c r="A19" s="104" t="s">
        <v>501</v>
      </c>
      <c r="B19" s="105" t="s">
        <v>502</v>
      </c>
      <c r="C19" s="103">
        <v>0</v>
      </c>
    </row>
    <row r="20" spans="1:3" x14ac:dyDescent="0.2">
      <c r="A20" s="104" t="s">
        <v>503</v>
      </c>
      <c r="B20" s="105" t="s">
        <v>504</v>
      </c>
      <c r="C20" s="103">
        <v>0</v>
      </c>
    </row>
    <row r="21" spans="1:3" x14ac:dyDescent="0.2">
      <c r="A21" s="104" t="s">
        <v>505</v>
      </c>
      <c r="B21" s="105" t="s">
        <v>506</v>
      </c>
      <c r="C21" s="103">
        <v>0</v>
      </c>
    </row>
    <row r="22" spans="1:3" x14ac:dyDescent="0.2">
      <c r="A22" s="104" t="s">
        <v>507</v>
      </c>
      <c r="B22" s="105" t="s">
        <v>508</v>
      </c>
      <c r="C22" s="103">
        <v>0</v>
      </c>
    </row>
    <row r="23" spans="1:3" x14ac:dyDescent="0.2">
      <c r="A23" s="104" t="s">
        <v>509</v>
      </c>
      <c r="B23" s="105" t="s">
        <v>510</v>
      </c>
      <c r="C23" s="103">
        <v>0</v>
      </c>
    </row>
    <row r="24" spans="1:3" x14ac:dyDescent="0.2">
      <c r="A24" s="104" t="s">
        <v>511</v>
      </c>
      <c r="B24" s="105" t="s">
        <v>512</v>
      </c>
      <c r="C24" s="103">
        <v>0</v>
      </c>
    </row>
    <row r="25" spans="1:3" x14ac:dyDescent="0.2">
      <c r="A25" s="104" t="s">
        <v>513</v>
      </c>
      <c r="B25" s="105" t="s">
        <v>514</v>
      </c>
      <c r="C25" s="103">
        <v>0</v>
      </c>
    </row>
    <row r="26" spans="1:3" x14ac:dyDescent="0.2">
      <c r="A26" s="104" t="s">
        <v>515</v>
      </c>
      <c r="B26" s="105" t="s">
        <v>516</v>
      </c>
      <c r="C26" s="103">
        <v>0</v>
      </c>
    </row>
    <row r="27" spans="1:3" x14ac:dyDescent="0.2">
      <c r="A27" s="104" t="s">
        <v>517</v>
      </c>
      <c r="B27" s="105" t="s">
        <v>518</v>
      </c>
      <c r="C27" s="103">
        <v>0</v>
      </c>
    </row>
    <row r="28" spans="1:3" x14ac:dyDescent="0.2">
      <c r="A28" s="104" t="s">
        <v>519</v>
      </c>
      <c r="B28" s="102" t="s">
        <v>520</v>
      </c>
      <c r="C28" s="103">
        <v>0</v>
      </c>
    </row>
    <row r="29" spans="1:3" x14ac:dyDescent="0.2">
      <c r="A29" s="106"/>
      <c r="B29" s="107"/>
      <c r="C29" s="108"/>
    </row>
    <row r="30" spans="1:3" x14ac:dyDescent="0.2">
      <c r="A30" s="109" t="s">
        <v>521</v>
      </c>
      <c r="B30" s="110"/>
      <c r="C30" s="111">
        <v>672963.32479080488</v>
      </c>
    </row>
    <row r="31" spans="1:3" x14ac:dyDescent="0.2">
      <c r="A31" s="104" t="s">
        <v>522</v>
      </c>
      <c r="B31" s="105" t="s">
        <v>408</v>
      </c>
      <c r="C31" s="103">
        <v>672963.32479080488</v>
      </c>
    </row>
    <row r="32" spans="1:3" x14ac:dyDescent="0.2">
      <c r="A32" s="104" t="s">
        <v>523</v>
      </c>
      <c r="B32" s="105" t="s">
        <v>417</v>
      </c>
      <c r="C32" s="103">
        <v>0</v>
      </c>
    </row>
    <row r="33" spans="1:3" x14ac:dyDescent="0.2">
      <c r="A33" s="104" t="s">
        <v>524</v>
      </c>
      <c r="B33" s="105" t="s">
        <v>420</v>
      </c>
      <c r="C33" s="103">
        <v>0</v>
      </c>
    </row>
    <row r="34" spans="1:3" x14ac:dyDescent="0.2">
      <c r="A34" s="104" t="s">
        <v>525</v>
      </c>
      <c r="B34" s="105" t="s">
        <v>526</v>
      </c>
      <c r="C34" s="103">
        <v>0</v>
      </c>
    </row>
    <row r="35" spans="1:3" x14ac:dyDescent="0.2">
      <c r="A35" s="104" t="s">
        <v>527</v>
      </c>
      <c r="B35" s="105" t="s">
        <v>528</v>
      </c>
      <c r="C35" s="103">
        <v>0</v>
      </c>
    </row>
    <row r="36" spans="1:3" x14ac:dyDescent="0.2">
      <c r="A36" s="104" t="s">
        <v>529</v>
      </c>
      <c r="B36" s="105" t="s">
        <v>428</v>
      </c>
      <c r="C36" s="103">
        <v>0</v>
      </c>
    </row>
    <row r="37" spans="1:3" x14ac:dyDescent="0.2">
      <c r="A37" s="104" t="s">
        <v>530</v>
      </c>
      <c r="B37" s="102" t="s">
        <v>531</v>
      </c>
      <c r="C37" s="112">
        <v>0</v>
      </c>
    </row>
    <row r="38" spans="1:3" x14ac:dyDescent="0.2">
      <c r="A38" s="98"/>
      <c r="B38" s="113"/>
      <c r="C38" s="114"/>
    </row>
    <row r="39" spans="1:3" x14ac:dyDescent="0.2">
      <c r="A39" s="362" t="s">
        <v>532</v>
      </c>
      <c r="B39" s="362"/>
      <c r="C39" s="363">
        <v>56260654.804790802</v>
      </c>
    </row>
  </sheetData>
  <mergeCells count="4">
    <mergeCell ref="A1:C1"/>
    <mergeCell ref="A2:C2"/>
    <mergeCell ref="A3:C3"/>
    <mergeCell ref="A4:C4"/>
  </mergeCells>
  <pageMargins left="0.7" right="0.7" top="0.75" bottom="0.75" header="0.3" footer="0.3"/>
  <pageSetup paperSize="9"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view="pageBreakPreview" zoomScaleNormal="100" zoomScaleSheetLayoutView="100" workbookViewId="0">
      <selection sqref="A1:F1"/>
    </sheetView>
  </sheetViews>
  <sheetFormatPr baseColWidth="10" defaultColWidth="9.140625" defaultRowHeight="11.25" x14ac:dyDescent="0.2"/>
  <cols>
    <col min="1" max="1" width="17.7109375" style="60" customWidth="1"/>
    <col min="2" max="2" width="68.5703125" style="60" bestFit="1" customWidth="1"/>
    <col min="3" max="3" width="17.42578125" style="60" customWidth="1"/>
    <col min="4" max="5" width="23.7109375" style="60" customWidth="1"/>
    <col min="6" max="6" width="19.28515625" style="60" customWidth="1"/>
    <col min="7" max="7" width="20.5703125" style="60" customWidth="1"/>
    <col min="8" max="10" width="20.28515625" style="60" customWidth="1"/>
    <col min="11" max="16384" width="9.140625" style="60"/>
  </cols>
  <sheetData>
    <row r="1" spans="1:10" ht="18.95" customHeight="1" x14ac:dyDescent="0.2">
      <c r="A1" s="830" t="s">
        <v>2115</v>
      </c>
      <c r="B1" s="847"/>
      <c r="C1" s="847"/>
      <c r="D1" s="847"/>
      <c r="E1" s="847"/>
      <c r="F1" s="847"/>
      <c r="G1" s="58" t="s">
        <v>98</v>
      </c>
      <c r="H1" s="59">
        <v>2020</v>
      </c>
    </row>
    <row r="2" spans="1:10" ht="18.95" customHeight="1" x14ac:dyDescent="0.2">
      <c r="A2" s="830" t="s">
        <v>533</v>
      </c>
      <c r="B2" s="847"/>
      <c r="C2" s="847"/>
      <c r="D2" s="847"/>
      <c r="E2" s="847"/>
      <c r="F2" s="847"/>
      <c r="G2" s="58" t="s">
        <v>100</v>
      </c>
      <c r="H2" s="59" t="s">
        <v>441</v>
      </c>
    </row>
    <row r="3" spans="1:10" ht="18.95" customHeight="1" x14ac:dyDescent="0.2">
      <c r="A3" s="848" t="s">
        <v>582</v>
      </c>
      <c r="B3" s="849"/>
      <c r="C3" s="849"/>
      <c r="D3" s="849"/>
      <c r="E3" s="849"/>
      <c r="F3" s="849"/>
      <c r="G3" s="58" t="s">
        <v>102</v>
      </c>
      <c r="H3" s="59">
        <v>1</v>
      </c>
    </row>
    <row r="4" spans="1:10" x14ac:dyDescent="0.2">
      <c r="A4" s="61" t="s">
        <v>103</v>
      </c>
      <c r="B4" s="62"/>
      <c r="C4" s="62"/>
      <c r="D4" s="62"/>
      <c r="E4" s="62"/>
      <c r="F4" s="62"/>
      <c r="G4" s="62"/>
      <c r="H4" s="62"/>
    </row>
    <row r="7" spans="1:10" x14ac:dyDescent="0.2">
      <c r="A7" s="63" t="s">
        <v>105</v>
      </c>
      <c r="B7" s="63" t="s">
        <v>534</v>
      </c>
      <c r="C7" s="63" t="s">
        <v>465</v>
      </c>
      <c r="D7" s="63" t="s">
        <v>535</v>
      </c>
      <c r="E7" s="63" t="s">
        <v>536</v>
      </c>
      <c r="F7" s="63" t="s">
        <v>464</v>
      </c>
      <c r="G7" s="63" t="s">
        <v>537</v>
      </c>
      <c r="H7" s="63" t="s">
        <v>538</v>
      </c>
      <c r="I7" s="63" t="s">
        <v>539</v>
      </c>
      <c r="J7" s="63" t="s">
        <v>540</v>
      </c>
    </row>
    <row r="8" spans="1:10" s="68" customFormat="1" x14ac:dyDescent="0.2">
      <c r="A8" s="356">
        <v>7000</v>
      </c>
      <c r="B8" s="357" t="s">
        <v>541</v>
      </c>
      <c r="C8" s="358">
        <v>0</v>
      </c>
      <c r="D8" s="358">
        <v>60000045.229999997</v>
      </c>
      <c r="E8" s="358">
        <v>60000045.229999997</v>
      </c>
      <c r="F8" s="358">
        <v>0</v>
      </c>
      <c r="G8" s="357"/>
      <c r="H8" s="368"/>
      <c r="I8" s="368"/>
      <c r="J8" s="368"/>
    </row>
    <row r="9" spans="1:10" x14ac:dyDescent="0.2">
      <c r="A9" s="60">
        <v>7110</v>
      </c>
      <c r="B9" s="60" t="s">
        <v>537</v>
      </c>
      <c r="C9" s="65">
        <v>0</v>
      </c>
      <c r="D9" s="65">
        <v>0</v>
      </c>
      <c r="E9" s="65">
        <v>0</v>
      </c>
      <c r="F9" s="65">
        <v>0</v>
      </c>
    </row>
    <row r="10" spans="1:10" x14ac:dyDescent="0.2">
      <c r="A10" s="60">
        <v>7120</v>
      </c>
      <c r="B10" s="60" t="s">
        <v>542</v>
      </c>
      <c r="C10" s="65">
        <v>0</v>
      </c>
      <c r="D10" s="65">
        <v>0</v>
      </c>
      <c r="E10" s="65">
        <v>0</v>
      </c>
      <c r="F10" s="65">
        <v>0</v>
      </c>
    </row>
    <row r="11" spans="1:10" x14ac:dyDescent="0.2">
      <c r="A11" s="60">
        <v>7130</v>
      </c>
      <c r="B11" s="60" t="s">
        <v>543</v>
      </c>
      <c r="C11" s="65">
        <v>0</v>
      </c>
      <c r="D11" s="65">
        <v>0</v>
      </c>
      <c r="E11" s="65">
        <v>0</v>
      </c>
      <c r="F11" s="65">
        <v>0</v>
      </c>
    </row>
    <row r="12" spans="1:10" x14ac:dyDescent="0.2">
      <c r="A12" s="60">
        <v>7140</v>
      </c>
      <c r="B12" s="60" t="s">
        <v>544</v>
      </c>
      <c r="C12" s="65">
        <v>0</v>
      </c>
      <c r="D12" s="65">
        <v>0</v>
      </c>
      <c r="E12" s="65">
        <v>0</v>
      </c>
      <c r="F12" s="65">
        <v>0</v>
      </c>
    </row>
    <row r="13" spans="1:10" x14ac:dyDescent="0.2">
      <c r="A13" s="60">
        <v>7150</v>
      </c>
      <c r="B13" s="60" t="s">
        <v>545</v>
      </c>
      <c r="C13" s="65">
        <v>0</v>
      </c>
      <c r="D13" s="65">
        <v>0</v>
      </c>
      <c r="E13" s="65">
        <v>0</v>
      </c>
      <c r="F13" s="65">
        <v>0</v>
      </c>
    </row>
    <row r="14" spans="1:10" x14ac:dyDescent="0.2">
      <c r="A14" s="60">
        <v>7160</v>
      </c>
      <c r="B14" s="60" t="s">
        <v>546</v>
      </c>
      <c r="C14" s="65">
        <v>0</v>
      </c>
      <c r="D14" s="65">
        <v>0</v>
      </c>
      <c r="E14" s="65">
        <v>0</v>
      </c>
      <c r="F14" s="65">
        <v>0</v>
      </c>
    </row>
    <row r="15" spans="1:10" x14ac:dyDescent="0.2">
      <c r="A15" s="60">
        <v>7210</v>
      </c>
      <c r="B15" s="60" t="s">
        <v>547</v>
      </c>
      <c r="C15" s="65">
        <v>0</v>
      </c>
      <c r="D15" s="65">
        <v>0</v>
      </c>
      <c r="E15" s="65">
        <v>0</v>
      </c>
      <c r="F15" s="65">
        <v>0</v>
      </c>
    </row>
    <row r="16" spans="1:10" x14ac:dyDescent="0.2">
      <c r="A16" s="60">
        <v>7220</v>
      </c>
      <c r="B16" s="60" t="s">
        <v>548</v>
      </c>
      <c r="C16" s="65">
        <v>0</v>
      </c>
      <c r="D16" s="65">
        <v>0</v>
      </c>
      <c r="E16" s="65">
        <v>0</v>
      </c>
      <c r="F16" s="65">
        <v>0</v>
      </c>
    </row>
    <row r="17" spans="1:10" x14ac:dyDescent="0.2">
      <c r="A17" s="60">
        <v>7230</v>
      </c>
      <c r="B17" s="60" t="s">
        <v>549</v>
      </c>
      <c r="C17" s="65">
        <v>0</v>
      </c>
      <c r="D17" s="65">
        <v>0</v>
      </c>
      <c r="E17" s="65">
        <v>0</v>
      </c>
      <c r="F17" s="65">
        <v>0</v>
      </c>
    </row>
    <row r="18" spans="1:10" x14ac:dyDescent="0.2">
      <c r="A18" s="60">
        <v>7240</v>
      </c>
      <c r="B18" s="60" t="s">
        <v>550</v>
      </c>
      <c r="C18" s="65">
        <v>0</v>
      </c>
      <c r="D18" s="65">
        <v>0</v>
      </c>
      <c r="E18" s="65">
        <v>0</v>
      </c>
      <c r="F18" s="65">
        <v>0</v>
      </c>
    </row>
    <row r="19" spans="1:10" x14ac:dyDescent="0.2">
      <c r="A19" s="354">
        <v>7250</v>
      </c>
      <c r="B19" s="354" t="s">
        <v>551</v>
      </c>
      <c r="C19" s="355">
        <v>0</v>
      </c>
      <c r="D19" s="355">
        <v>60000045.229999997</v>
      </c>
      <c r="E19" s="355">
        <v>0</v>
      </c>
      <c r="F19" s="355">
        <v>60000045.229999997</v>
      </c>
      <c r="G19" s="360"/>
      <c r="H19" s="360"/>
      <c r="I19" s="360"/>
      <c r="J19" s="360"/>
    </row>
    <row r="20" spans="1:10" x14ac:dyDescent="0.2">
      <c r="A20" s="60" t="s">
        <v>2146</v>
      </c>
      <c r="B20" s="60" t="s">
        <v>2147</v>
      </c>
      <c r="C20" s="65">
        <v>0</v>
      </c>
      <c r="D20" s="65">
        <v>60000045.229999997</v>
      </c>
      <c r="E20" s="65">
        <v>0</v>
      </c>
      <c r="F20" s="65">
        <v>60000045.229999997</v>
      </c>
    </row>
    <row r="21" spans="1:10" x14ac:dyDescent="0.2">
      <c r="A21" s="60" t="s">
        <v>2148</v>
      </c>
      <c r="B21" s="60" t="s">
        <v>2149</v>
      </c>
      <c r="C21" s="65">
        <v>0</v>
      </c>
      <c r="D21" s="65">
        <v>44882894.640000001</v>
      </c>
      <c r="E21" s="65">
        <v>0</v>
      </c>
      <c r="F21" s="65">
        <v>44882894.640000001</v>
      </c>
      <c r="G21" s="124"/>
    </row>
    <row r="22" spans="1:10" x14ac:dyDescent="0.2">
      <c r="A22" s="60" t="s">
        <v>2150</v>
      </c>
      <c r="B22" s="60" t="s">
        <v>2151</v>
      </c>
      <c r="C22" s="65">
        <v>0</v>
      </c>
      <c r="D22" s="65">
        <v>15117150.59</v>
      </c>
      <c r="E22" s="65">
        <v>0</v>
      </c>
      <c r="F22" s="65">
        <v>15117150.59</v>
      </c>
      <c r="G22" s="124"/>
    </row>
    <row r="23" spans="1:10" x14ac:dyDescent="0.2">
      <c r="A23" s="354">
        <v>7260</v>
      </c>
      <c r="B23" s="354" t="s">
        <v>552</v>
      </c>
      <c r="C23" s="355">
        <v>0</v>
      </c>
      <c r="D23" s="355">
        <v>0</v>
      </c>
      <c r="E23" s="355">
        <v>60000045.229999997</v>
      </c>
      <c r="F23" s="355">
        <v>60000045.229999997</v>
      </c>
      <c r="G23" s="360"/>
      <c r="H23" s="360"/>
      <c r="I23" s="360"/>
      <c r="J23" s="360"/>
    </row>
    <row r="24" spans="1:10" x14ac:dyDescent="0.2">
      <c r="A24" s="60" t="s">
        <v>2152</v>
      </c>
      <c r="B24" s="60" t="s">
        <v>2153</v>
      </c>
      <c r="C24" s="65">
        <v>0</v>
      </c>
      <c r="D24" s="65">
        <v>0</v>
      </c>
      <c r="E24" s="65">
        <v>60000045.229999997</v>
      </c>
      <c r="F24" s="65">
        <v>60000045.229999997</v>
      </c>
    </row>
    <row r="25" spans="1:10" x14ac:dyDescent="0.2">
      <c r="A25" s="60" t="s">
        <v>2154</v>
      </c>
      <c r="B25" s="60" t="s">
        <v>2155</v>
      </c>
      <c r="C25" s="65">
        <v>0</v>
      </c>
      <c r="D25" s="65">
        <v>0</v>
      </c>
      <c r="E25" s="65">
        <v>44882894.640000001</v>
      </c>
      <c r="F25" s="65">
        <v>44882894.640000001</v>
      </c>
      <c r="G25" s="124"/>
    </row>
    <row r="26" spans="1:10" x14ac:dyDescent="0.2">
      <c r="A26" s="60" t="s">
        <v>2156</v>
      </c>
      <c r="B26" s="60" t="s">
        <v>2157</v>
      </c>
      <c r="C26" s="65">
        <v>0</v>
      </c>
      <c r="D26" s="65">
        <v>0</v>
      </c>
      <c r="E26" s="65">
        <v>15117150.59</v>
      </c>
      <c r="F26" s="65">
        <v>15117150.59</v>
      </c>
      <c r="G26" s="124"/>
    </row>
    <row r="27" spans="1:10" x14ac:dyDescent="0.2">
      <c r="A27" s="60">
        <v>7310</v>
      </c>
      <c r="B27" s="60" t="s">
        <v>553</v>
      </c>
      <c r="C27" s="65">
        <v>0</v>
      </c>
      <c r="D27" s="65">
        <v>0</v>
      </c>
      <c r="E27" s="65">
        <v>0</v>
      </c>
      <c r="F27" s="65">
        <v>0</v>
      </c>
    </row>
    <row r="28" spans="1:10" x14ac:dyDescent="0.2">
      <c r="A28" s="60">
        <v>7320</v>
      </c>
      <c r="B28" s="60" t="s">
        <v>554</v>
      </c>
      <c r="C28" s="65">
        <v>0</v>
      </c>
      <c r="D28" s="65">
        <v>0</v>
      </c>
      <c r="E28" s="65">
        <v>0</v>
      </c>
      <c r="F28" s="65">
        <v>0</v>
      </c>
    </row>
    <row r="29" spans="1:10" x14ac:dyDescent="0.2">
      <c r="A29" s="60">
        <v>7330</v>
      </c>
      <c r="B29" s="60" t="s">
        <v>555</v>
      </c>
      <c r="C29" s="65">
        <v>0</v>
      </c>
      <c r="D29" s="65">
        <v>0</v>
      </c>
      <c r="E29" s="65">
        <v>0</v>
      </c>
      <c r="F29" s="65">
        <v>0</v>
      </c>
    </row>
    <row r="30" spans="1:10" x14ac:dyDescent="0.2">
      <c r="A30" s="60">
        <v>7340</v>
      </c>
      <c r="B30" s="60" t="s">
        <v>556</v>
      </c>
      <c r="C30" s="65">
        <v>0</v>
      </c>
      <c r="D30" s="65">
        <v>0</v>
      </c>
      <c r="E30" s="65">
        <v>0</v>
      </c>
      <c r="F30" s="65">
        <v>0</v>
      </c>
    </row>
    <row r="31" spans="1:10" x14ac:dyDescent="0.2">
      <c r="A31" s="60">
        <v>7350</v>
      </c>
      <c r="B31" s="60" t="s">
        <v>557</v>
      </c>
      <c r="C31" s="65">
        <v>0</v>
      </c>
      <c r="D31" s="65">
        <v>0</v>
      </c>
      <c r="E31" s="65">
        <v>0</v>
      </c>
      <c r="F31" s="65">
        <v>0</v>
      </c>
    </row>
    <row r="32" spans="1:10" x14ac:dyDescent="0.2">
      <c r="A32" s="60">
        <v>7360</v>
      </c>
      <c r="B32" s="60" t="s">
        <v>558</v>
      </c>
      <c r="C32" s="65">
        <v>0</v>
      </c>
      <c r="D32" s="65">
        <v>0</v>
      </c>
      <c r="E32" s="65">
        <v>0</v>
      </c>
      <c r="F32" s="65">
        <v>0</v>
      </c>
    </row>
    <row r="33" spans="1:6" x14ac:dyDescent="0.2">
      <c r="A33" s="60">
        <v>7410</v>
      </c>
      <c r="B33" s="60" t="s">
        <v>559</v>
      </c>
      <c r="C33" s="65">
        <v>0</v>
      </c>
      <c r="D33" s="65">
        <v>0</v>
      </c>
      <c r="E33" s="65">
        <v>0</v>
      </c>
      <c r="F33" s="65">
        <v>0</v>
      </c>
    </row>
    <row r="34" spans="1:6" x14ac:dyDescent="0.2">
      <c r="A34" s="60">
        <v>7420</v>
      </c>
      <c r="B34" s="60" t="s">
        <v>560</v>
      </c>
      <c r="C34" s="65">
        <v>0</v>
      </c>
      <c r="D34" s="65">
        <v>0</v>
      </c>
      <c r="E34" s="65">
        <v>0</v>
      </c>
      <c r="F34" s="65">
        <v>0</v>
      </c>
    </row>
    <row r="35" spans="1:6" x14ac:dyDescent="0.2">
      <c r="A35" s="60">
        <v>7510</v>
      </c>
      <c r="B35" s="60" t="s">
        <v>561</v>
      </c>
      <c r="C35" s="65">
        <v>0</v>
      </c>
      <c r="D35" s="65">
        <v>0</v>
      </c>
      <c r="E35" s="65">
        <v>0</v>
      </c>
      <c r="F35" s="65">
        <v>0</v>
      </c>
    </row>
    <row r="36" spans="1:6" x14ac:dyDescent="0.2">
      <c r="A36" s="60">
        <v>7520</v>
      </c>
      <c r="B36" s="60" t="s">
        <v>562</v>
      </c>
      <c r="C36" s="65">
        <v>0</v>
      </c>
      <c r="D36" s="65">
        <v>0</v>
      </c>
      <c r="E36" s="65">
        <v>0</v>
      </c>
      <c r="F36" s="65">
        <v>0</v>
      </c>
    </row>
    <row r="37" spans="1:6" x14ac:dyDescent="0.2">
      <c r="A37" s="60">
        <v>7610</v>
      </c>
      <c r="B37" s="60" t="s">
        <v>563</v>
      </c>
      <c r="C37" s="65">
        <v>0</v>
      </c>
      <c r="D37" s="65">
        <v>0</v>
      </c>
      <c r="E37" s="65">
        <v>0</v>
      </c>
      <c r="F37" s="65">
        <v>0</v>
      </c>
    </row>
    <row r="38" spans="1:6" x14ac:dyDescent="0.2">
      <c r="A38" s="60">
        <v>7620</v>
      </c>
      <c r="B38" s="60" t="s">
        <v>564</v>
      </c>
      <c r="C38" s="65">
        <v>0</v>
      </c>
      <c r="D38" s="65">
        <v>0</v>
      </c>
      <c r="E38" s="65">
        <v>0</v>
      </c>
      <c r="F38" s="65">
        <v>0</v>
      </c>
    </row>
    <row r="39" spans="1:6" x14ac:dyDescent="0.2">
      <c r="A39" s="60">
        <v>7630</v>
      </c>
      <c r="B39" s="60" t="s">
        <v>565</v>
      </c>
      <c r="C39" s="65">
        <v>0</v>
      </c>
      <c r="D39" s="65">
        <v>0</v>
      </c>
      <c r="E39" s="65">
        <v>0</v>
      </c>
      <c r="F39" s="65">
        <v>0</v>
      </c>
    </row>
    <row r="40" spans="1:6" x14ac:dyDescent="0.2">
      <c r="A40" s="60">
        <v>7640</v>
      </c>
      <c r="B40" s="60" t="s">
        <v>566</v>
      </c>
      <c r="C40" s="65">
        <v>0</v>
      </c>
      <c r="D40" s="65">
        <v>0</v>
      </c>
      <c r="E40" s="65">
        <v>0</v>
      </c>
      <c r="F40" s="65">
        <v>0</v>
      </c>
    </row>
    <row r="41" spans="1:6" s="68" customFormat="1" x14ac:dyDescent="0.2">
      <c r="A41" s="356">
        <v>8000</v>
      </c>
      <c r="B41" s="357" t="s">
        <v>567</v>
      </c>
      <c r="C41" s="358">
        <v>0</v>
      </c>
      <c r="D41" s="358">
        <v>573755927.70000005</v>
      </c>
      <c r="E41" s="358">
        <v>573755927.70000005</v>
      </c>
      <c r="F41" s="358">
        <v>103600000</v>
      </c>
    </row>
    <row r="42" spans="1:6" x14ac:dyDescent="0.2">
      <c r="A42" s="60">
        <v>8110</v>
      </c>
      <c r="B42" s="60" t="s">
        <v>568</v>
      </c>
      <c r="C42" s="65">
        <v>0</v>
      </c>
      <c r="D42" s="65">
        <v>25900000</v>
      </c>
      <c r="E42" s="65">
        <v>0</v>
      </c>
      <c r="F42" s="65">
        <v>25900000</v>
      </c>
    </row>
    <row r="43" spans="1:6" x14ac:dyDescent="0.2">
      <c r="A43" s="60">
        <v>8120</v>
      </c>
      <c r="B43" s="60" t="s">
        <v>569</v>
      </c>
      <c r="C43" s="65">
        <v>0</v>
      </c>
      <c r="D43" s="65">
        <v>57726986.450000003</v>
      </c>
      <c r="E43" s="65">
        <v>57455844.07</v>
      </c>
      <c r="F43" s="65">
        <v>-271142.38</v>
      </c>
    </row>
    <row r="44" spans="1:6" x14ac:dyDescent="0.2">
      <c r="A44" s="60">
        <v>8130</v>
      </c>
      <c r="B44" s="60" t="s">
        <v>570</v>
      </c>
      <c r="C44" s="65">
        <v>0</v>
      </c>
      <c r="D44" s="65">
        <v>31555844.07</v>
      </c>
      <c r="E44" s="65">
        <v>0</v>
      </c>
      <c r="F44" s="65">
        <v>-31555844.07</v>
      </c>
    </row>
    <row r="45" spans="1:6" x14ac:dyDescent="0.2">
      <c r="A45" s="60">
        <v>8140</v>
      </c>
      <c r="B45" s="60" t="s">
        <v>571</v>
      </c>
      <c r="C45" s="65">
        <v>0</v>
      </c>
      <c r="D45" s="65">
        <v>57726986.450000003</v>
      </c>
      <c r="E45" s="65">
        <v>57726986.450000003</v>
      </c>
      <c r="F45" s="65">
        <v>0</v>
      </c>
    </row>
    <row r="46" spans="1:6" x14ac:dyDescent="0.2">
      <c r="A46" s="60">
        <v>8150</v>
      </c>
      <c r="B46" s="60" t="s">
        <v>572</v>
      </c>
      <c r="C46" s="65">
        <v>0</v>
      </c>
      <c r="D46" s="65">
        <v>0</v>
      </c>
      <c r="E46" s="65">
        <v>57726986.450000003</v>
      </c>
      <c r="F46" s="65">
        <v>57726986.450000003</v>
      </c>
    </row>
    <row r="47" spans="1:6" x14ac:dyDescent="0.2">
      <c r="A47" s="60">
        <v>8210</v>
      </c>
      <c r="B47" s="60" t="s">
        <v>573</v>
      </c>
      <c r="C47" s="65">
        <v>0</v>
      </c>
      <c r="D47" s="65">
        <v>0</v>
      </c>
      <c r="E47" s="65">
        <v>25900000</v>
      </c>
      <c r="F47" s="65">
        <v>25900000</v>
      </c>
    </row>
    <row r="48" spans="1:6" x14ac:dyDescent="0.2">
      <c r="A48" s="60">
        <v>8220</v>
      </c>
      <c r="B48" s="60" t="s">
        <v>574</v>
      </c>
      <c r="C48" s="65">
        <v>0</v>
      </c>
      <c r="D48" s="65">
        <v>115696983.81999999</v>
      </c>
      <c r="E48" s="65">
        <v>114968136.54000001</v>
      </c>
      <c r="F48" s="65">
        <v>728847.28</v>
      </c>
    </row>
    <row r="49" spans="1:6" x14ac:dyDescent="0.2">
      <c r="A49" s="60">
        <v>8230</v>
      </c>
      <c r="B49" s="60" t="s">
        <v>575</v>
      </c>
      <c r="C49" s="65">
        <v>0</v>
      </c>
      <c r="D49" s="65">
        <v>58241139.75</v>
      </c>
      <c r="E49" s="65">
        <v>89796983.819999993</v>
      </c>
      <c r="F49" s="65">
        <v>-31555844.07</v>
      </c>
    </row>
    <row r="50" spans="1:6" x14ac:dyDescent="0.2">
      <c r="A50" s="60">
        <v>8240</v>
      </c>
      <c r="B50" s="60" t="s">
        <v>576</v>
      </c>
      <c r="C50" s="65">
        <v>0</v>
      </c>
      <c r="D50" s="65">
        <v>56726996.789999999</v>
      </c>
      <c r="E50" s="65">
        <v>56726996.789999999</v>
      </c>
      <c r="F50" s="65">
        <v>0</v>
      </c>
    </row>
    <row r="51" spans="1:6" x14ac:dyDescent="0.2">
      <c r="A51" s="60">
        <v>8250</v>
      </c>
      <c r="B51" s="60" t="s">
        <v>577</v>
      </c>
      <c r="C51" s="65">
        <v>0</v>
      </c>
      <c r="D51" s="65">
        <v>56726996.789999999</v>
      </c>
      <c r="E51" s="65">
        <v>56726996.789999999</v>
      </c>
      <c r="F51" s="65">
        <v>0</v>
      </c>
    </row>
    <row r="52" spans="1:6" x14ac:dyDescent="0.2">
      <c r="A52" s="60">
        <v>8260</v>
      </c>
      <c r="B52" s="60" t="s">
        <v>578</v>
      </c>
      <c r="C52" s="65">
        <v>0</v>
      </c>
      <c r="D52" s="65">
        <v>56726996.789999999</v>
      </c>
      <c r="E52" s="65">
        <v>56726996.789999999</v>
      </c>
      <c r="F52" s="65">
        <v>0</v>
      </c>
    </row>
    <row r="53" spans="1:6" x14ac:dyDescent="0.2">
      <c r="A53" s="60">
        <v>8270</v>
      </c>
      <c r="B53" s="60" t="s">
        <v>579</v>
      </c>
      <c r="C53" s="65">
        <v>0</v>
      </c>
      <c r="D53" s="65">
        <v>56726996.789999999</v>
      </c>
      <c r="E53" s="65">
        <v>0</v>
      </c>
      <c r="F53" s="65">
        <v>56726996.789999999</v>
      </c>
    </row>
  </sheetData>
  <mergeCells count="3">
    <mergeCell ref="A1:F1"/>
    <mergeCell ref="A2:F2"/>
    <mergeCell ref="A3:F3"/>
  </mergeCells>
  <pageMargins left="0.7" right="0.7" top="0.75" bottom="0.75" header="0.3" footer="0.3"/>
  <pageSetup paperSize="9" scale="52" fitToHeight="0" orientation="landscape"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8" style="41" customWidth="1"/>
    <col min="6" max="6" width="22.7109375" style="41" customWidth="1"/>
    <col min="7" max="8" width="16.7109375" style="41" customWidth="1"/>
    <col min="9" max="16384" width="9.140625" style="41"/>
  </cols>
  <sheetData>
    <row r="1" spans="1:8" s="38" customFormat="1" ht="18.95" customHeight="1" x14ac:dyDescent="0.25">
      <c r="A1" s="828" t="s">
        <v>2158</v>
      </c>
      <c r="B1" s="829"/>
      <c r="C1" s="829"/>
      <c r="D1" s="829"/>
      <c r="E1" s="829"/>
      <c r="F1" s="829"/>
      <c r="G1" s="36" t="s">
        <v>98</v>
      </c>
      <c r="H1" s="37">
        <v>2020</v>
      </c>
    </row>
    <row r="2" spans="1:8" s="38" customFormat="1" ht="18.95" customHeight="1" x14ac:dyDescent="0.25">
      <c r="A2" s="828" t="s">
        <v>99</v>
      </c>
      <c r="B2" s="829"/>
      <c r="C2" s="829"/>
      <c r="D2" s="829"/>
      <c r="E2" s="829"/>
      <c r="F2" s="829"/>
      <c r="G2" s="36" t="s">
        <v>100</v>
      </c>
      <c r="H2" s="37" t="s">
        <v>1641</v>
      </c>
    </row>
    <row r="3" spans="1:8" s="38" customFormat="1" ht="18.95" customHeight="1" x14ac:dyDescent="0.25">
      <c r="A3" s="828" t="s">
        <v>2159</v>
      </c>
      <c r="B3" s="829"/>
      <c r="C3" s="829"/>
      <c r="D3" s="829"/>
      <c r="E3" s="829"/>
      <c r="F3" s="829"/>
      <c r="G3" s="36" t="s">
        <v>102</v>
      </c>
      <c r="H3" s="37">
        <v>4</v>
      </c>
    </row>
    <row r="4" spans="1:8" x14ac:dyDescent="0.2">
      <c r="A4" s="39" t="s">
        <v>103</v>
      </c>
      <c r="B4" s="40"/>
      <c r="C4" s="40"/>
      <c r="D4" s="40"/>
      <c r="E4" s="40"/>
      <c r="F4" s="40"/>
      <c r="G4" s="40"/>
      <c r="H4" s="40"/>
    </row>
    <row r="6" spans="1:8" x14ac:dyDescent="0.2">
      <c r="A6" s="40" t="s">
        <v>104</v>
      </c>
      <c r="B6" s="40"/>
      <c r="C6" s="40"/>
      <c r="D6" s="40"/>
      <c r="E6" s="40"/>
      <c r="F6" s="40"/>
      <c r="G6" s="40"/>
      <c r="H6" s="40"/>
    </row>
    <row r="7" spans="1:8" x14ac:dyDescent="0.2">
      <c r="A7" s="42" t="s">
        <v>105</v>
      </c>
      <c r="B7" s="42" t="s">
        <v>106</v>
      </c>
      <c r="C7" s="42" t="s">
        <v>107</v>
      </c>
      <c r="D7" s="42" t="s">
        <v>108</v>
      </c>
      <c r="E7" s="42"/>
      <c r="F7" s="42"/>
      <c r="G7" s="42"/>
      <c r="H7" s="42"/>
    </row>
    <row r="8" spans="1:8" x14ac:dyDescent="0.2">
      <c r="A8" s="43">
        <v>1114</v>
      </c>
      <c r="B8" s="41" t="s">
        <v>109</v>
      </c>
      <c r="C8" s="44">
        <v>0</v>
      </c>
    </row>
    <row r="9" spans="1:8" x14ac:dyDescent="0.2">
      <c r="A9" s="43">
        <v>1115</v>
      </c>
      <c r="B9" s="41" t="s">
        <v>110</v>
      </c>
      <c r="C9" s="44">
        <v>0</v>
      </c>
    </row>
    <row r="10" spans="1:8" x14ac:dyDescent="0.2">
      <c r="A10" s="43">
        <v>1121</v>
      </c>
      <c r="B10" s="41" t="s">
        <v>111</v>
      </c>
      <c r="C10" s="44">
        <v>0</v>
      </c>
    </row>
    <row r="11" spans="1:8" x14ac:dyDescent="0.2">
      <c r="A11" s="43">
        <v>1211</v>
      </c>
      <c r="B11" s="41" t="s">
        <v>112</v>
      </c>
      <c r="C11" s="44">
        <v>0</v>
      </c>
    </row>
    <row r="13" spans="1:8" x14ac:dyDescent="0.2">
      <c r="A13" s="40" t="s">
        <v>113</v>
      </c>
      <c r="B13" s="40"/>
      <c r="C13" s="40"/>
      <c r="D13" s="40"/>
      <c r="E13" s="40"/>
      <c r="F13" s="40"/>
      <c r="G13" s="40"/>
      <c r="H13" s="40"/>
    </row>
    <row r="14" spans="1:8" x14ac:dyDescent="0.2">
      <c r="A14" s="42" t="s">
        <v>105</v>
      </c>
      <c r="B14" s="42" t="s">
        <v>106</v>
      </c>
      <c r="C14" s="42" t="s">
        <v>107</v>
      </c>
      <c r="D14" s="42">
        <v>2019</v>
      </c>
      <c r="E14" s="42">
        <v>2018</v>
      </c>
      <c r="F14" s="42">
        <v>2017</v>
      </c>
      <c r="G14" s="42">
        <v>2016</v>
      </c>
      <c r="H14" s="42" t="s">
        <v>114</v>
      </c>
    </row>
    <row r="15" spans="1:8" x14ac:dyDescent="0.2">
      <c r="A15" s="43">
        <v>1122</v>
      </c>
      <c r="B15" s="41" t="s">
        <v>115</v>
      </c>
      <c r="C15" s="44">
        <v>0</v>
      </c>
      <c r="D15" s="44">
        <v>0</v>
      </c>
      <c r="E15" s="44">
        <v>0</v>
      </c>
      <c r="F15" s="44">
        <v>0</v>
      </c>
      <c r="G15" s="44">
        <v>0</v>
      </c>
    </row>
    <row r="16" spans="1:8" x14ac:dyDescent="0.2">
      <c r="A16" s="43">
        <v>1124</v>
      </c>
      <c r="B16" s="41" t="s">
        <v>116</v>
      </c>
      <c r="C16" s="44">
        <v>0</v>
      </c>
      <c r="D16" s="44">
        <v>0</v>
      </c>
      <c r="E16" s="44">
        <v>0</v>
      </c>
      <c r="F16" s="44">
        <v>0</v>
      </c>
      <c r="G16" s="44">
        <v>0</v>
      </c>
    </row>
    <row r="18" spans="1:8" x14ac:dyDescent="0.2">
      <c r="A18" s="40" t="s">
        <v>117</v>
      </c>
      <c r="B18" s="40"/>
      <c r="C18" s="40"/>
      <c r="D18" s="40"/>
      <c r="E18" s="40"/>
      <c r="F18" s="40"/>
      <c r="G18" s="40"/>
      <c r="H18" s="40"/>
    </row>
    <row r="19" spans="1:8" x14ac:dyDescent="0.2">
      <c r="A19" s="42" t="s">
        <v>105</v>
      </c>
      <c r="B19" s="42" t="s">
        <v>106</v>
      </c>
      <c r="C19" s="42" t="s">
        <v>107</v>
      </c>
      <c r="D19" s="42" t="s">
        <v>118</v>
      </c>
      <c r="E19" s="42" t="s">
        <v>119</v>
      </c>
      <c r="F19" s="42" t="s">
        <v>120</v>
      </c>
      <c r="G19" s="42" t="s">
        <v>121</v>
      </c>
      <c r="H19" s="42" t="s">
        <v>122</v>
      </c>
    </row>
    <row r="20" spans="1:8" x14ac:dyDescent="0.2">
      <c r="A20" s="43">
        <v>1123</v>
      </c>
      <c r="B20" s="41" t="s">
        <v>123</v>
      </c>
      <c r="C20" s="44">
        <v>21638.81</v>
      </c>
      <c r="D20" s="44">
        <v>0</v>
      </c>
      <c r="E20" s="44">
        <v>0</v>
      </c>
      <c r="F20" s="44">
        <v>0</v>
      </c>
      <c r="G20" s="44">
        <v>0</v>
      </c>
    </row>
    <row r="21" spans="1:8" x14ac:dyDescent="0.2">
      <c r="A21" s="43">
        <v>1125</v>
      </c>
      <c r="B21" s="41" t="s">
        <v>124</v>
      </c>
      <c r="C21" s="44">
        <v>0</v>
      </c>
      <c r="D21" s="44">
        <v>0</v>
      </c>
      <c r="E21" s="44">
        <v>0</v>
      </c>
      <c r="F21" s="44">
        <v>0</v>
      </c>
      <c r="G21" s="44">
        <v>0</v>
      </c>
    </row>
    <row r="22" spans="1:8" x14ac:dyDescent="0.2">
      <c r="A22" s="45">
        <v>1126</v>
      </c>
      <c r="B22" s="46" t="s">
        <v>125</v>
      </c>
      <c r="C22" s="44">
        <v>0</v>
      </c>
      <c r="D22" s="44">
        <v>0</v>
      </c>
      <c r="E22" s="44">
        <v>0</v>
      </c>
      <c r="F22" s="44">
        <v>0</v>
      </c>
      <c r="G22" s="44">
        <v>0</v>
      </c>
    </row>
    <row r="23" spans="1:8" x14ac:dyDescent="0.2">
      <c r="A23" s="45">
        <v>1129</v>
      </c>
      <c r="B23" s="46" t="s">
        <v>126</v>
      </c>
      <c r="C23" s="44">
        <v>0</v>
      </c>
      <c r="D23" s="44">
        <v>0</v>
      </c>
      <c r="E23" s="44">
        <v>0</v>
      </c>
      <c r="F23" s="44">
        <v>0</v>
      </c>
      <c r="G23" s="44">
        <v>0</v>
      </c>
    </row>
    <row r="24" spans="1:8" x14ac:dyDescent="0.2">
      <c r="A24" s="43">
        <v>1131</v>
      </c>
      <c r="B24" s="41" t="s">
        <v>127</v>
      </c>
      <c r="C24" s="44">
        <v>0</v>
      </c>
      <c r="D24" s="44">
        <v>0</v>
      </c>
      <c r="E24" s="44">
        <v>0</v>
      </c>
      <c r="F24" s="44">
        <v>0</v>
      </c>
      <c r="G24" s="44">
        <v>0</v>
      </c>
    </row>
    <row r="25" spans="1:8" x14ac:dyDescent="0.2">
      <c r="A25" s="43">
        <v>1132</v>
      </c>
      <c r="B25" s="41" t="s">
        <v>128</v>
      </c>
      <c r="C25" s="44">
        <v>0</v>
      </c>
      <c r="D25" s="44">
        <v>0</v>
      </c>
      <c r="E25" s="44">
        <v>0</v>
      </c>
      <c r="F25" s="44">
        <v>0</v>
      </c>
      <c r="G25" s="44">
        <v>0</v>
      </c>
    </row>
    <row r="26" spans="1:8" x14ac:dyDescent="0.2">
      <c r="A26" s="43">
        <v>1133</v>
      </c>
      <c r="B26" s="41" t="s">
        <v>129</v>
      </c>
      <c r="C26" s="44">
        <v>0</v>
      </c>
      <c r="D26" s="44">
        <v>0</v>
      </c>
      <c r="E26" s="44">
        <v>0</v>
      </c>
      <c r="F26" s="44">
        <v>0</v>
      </c>
      <c r="G26" s="44">
        <v>0</v>
      </c>
    </row>
    <row r="27" spans="1:8" x14ac:dyDescent="0.2">
      <c r="A27" s="43">
        <v>1134</v>
      </c>
      <c r="B27" s="41" t="s">
        <v>130</v>
      </c>
      <c r="C27" s="44">
        <v>0</v>
      </c>
      <c r="D27" s="44">
        <v>0</v>
      </c>
      <c r="E27" s="44">
        <v>0</v>
      </c>
      <c r="F27" s="44">
        <v>0</v>
      </c>
      <c r="G27" s="44">
        <v>0</v>
      </c>
    </row>
    <row r="28" spans="1:8" x14ac:dyDescent="0.2">
      <c r="A28" s="43">
        <v>1139</v>
      </c>
      <c r="B28" s="41" t="s">
        <v>131</v>
      </c>
      <c r="C28" s="44">
        <v>0</v>
      </c>
      <c r="D28" s="44">
        <v>0</v>
      </c>
      <c r="E28" s="44">
        <v>0</v>
      </c>
      <c r="F28" s="44">
        <v>0</v>
      </c>
      <c r="G28" s="44">
        <v>0</v>
      </c>
    </row>
    <row r="30" spans="1:8" x14ac:dyDescent="0.2">
      <c r="A30" s="40" t="s">
        <v>132</v>
      </c>
      <c r="B30" s="40"/>
      <c r="C30" s="40"/>
      <c r="D30" s="40"/>
      <c r="E30" s="40"/>
      <c r="F30" s="40"/>
      <c r="G30" s="40"/>
      <c r="H30" s="40"/>
    </row>
    <row r="31" spans="1:8" x14ac:dyDescent="0.2">
      <c r="A31" s="42" t="s">
        <v>105</v>
      </c>
      <c r="B31" s="42" t="s">
        <v>106</v>
      </c>
      <c r="C31" s="42" t="s">
        <v>107</v>
      </c>
      <c r="D31" s="42" t="s">
        <v>133</v>
      </c>
      <c r="E31" s="42" t="s">
        <v>134</v>
      </c>
      <c r="F31" s="42" t="s">
        <v>135</v>
      </c>
      <c r="G31" s="42" t="s">
        <v>136</v>
      </c>
      <c r="H31" s="42"/>
    </row>
    <row r="32" spans="1:8" x14ac:dyDescent="0.2">
      <c r="A32" s="43">
        <v>1140</v>
      </c>
      <c r="B32" s="41" t="s">
        <v>137</v>
      </c>
      <c r="C32" s="44">
        <v>0</v>
      </c>
    </row>
    <row r="33" spans="1:8" x14ac:dyDescent="0.2">
      <c r="A33" s="43">
        <v>1141</v>
      </c>
      <c r="B33" s="41" t="s">
        <v>138</v>
      </c>
      <c r="C33" s="44">
        <v>0</v>
      </c>
    </row>
    <row r="34" spans="1:8" x14ac:dyDescent="0.2">
      <c r="A34" s="43">
        <v>1142</v>
      </c>
      <c r="B34" s="41" t="s">
        <v>139</v>
      </c>
      <c r="C34" s="44">
        <v>0</v>
      </c>
    </row>
    <row r="35" spans="1:8" x14ac:dyDescent="0.2">
      <c r="A35" s="43">
        <v>1143</v>
      </c>
      <c r="B35" s="41" t="s">
        <v>140</v>
      </c>
      <c r="C35" s="44">
        <v>0</v>
      </c>
    </row>
    <row r="36" spans="1:8" x14ac:dyDescent="0.2">
      <c r="A36" s="43">
        <v>1144</v>
      </c>
      <c r="B36" s="41" t="s">
        <v>141</v>
      </c>
      <c r="C36" s="44">
        <v>0</v>
      </c>
    </row>
    <row r="37" spans="1:8" x14ac:dyDescent="0.2">
      <c r="A37" s="43">
        <v>1145</v>
      </c>
      <c r="B37" s="41" t="s">
        <v>142</v>
      </c>
      <c r="C37" s="44">
        <v>0</v>
      </c>
    </row>
    <row r="39" spans="1:8" x14ac:dyDescent="0.2">
      <c r="A39" s="40" t="s">
        <v>143</v>
      </c>
      <c r="B39" s="40"/>
      <c r="C39" s="40"/>
      <c r="D39" s="40"/>
      <c r="E39" s="40"/>
      <c r="F39" s="40"/>
      <c r="G39" s="40"/>
      <c r="H39" s="40"/>
    </row>
    <row r="40" spans="1:8" x14ac:dyDescent="0.2">
      <c r="A40" s="42" t="s">
        <v>105</v>
      </c>
      <c r="B40" s="42" t="s">
        <v>106</v>
      </c>
      <c r="C40" s="42" t="s">
        <v>107</v>
      </c>
      <c r="D40" s="42" t="s">
        <v>144</v>
      </c>
      <c r="E40" s="42" t="s">
        <v>145</v>
      </c>
      <c r="F40" s="42" t="s">
        <v>146</v>
      </c>
      <c r="G40" s="42"/>
      <c r="H40" s="42"/>
    </row>
    <row r="41" spans="1:8" x14ac:dyDescent="0.2">
      <c r="A41" s="43">
        <v>1150</v>
      </c>
      <c r="B41" s="41" t="s">
        <v>147</v>
      </c>
      <c r="C41" s="44">
        <v>0</v>
      </c>
    </row>
    <row r="42" spans="1:8" x14ac:dyDescent="0.2">
      <c r="A42" s="43">
        <v>1151</v>
      </c>
      <c r="B42" s="41" t="s">
        <v>148</v>
      </c>
      <c r="C42" s="44">
        <v>0</v>
      </c>
    </row>
    <row r="44" spans="1:8" x14ac:dyDescent="0.2">
      <c r="A44" s="40" t="s">
        <v>149</v>
      </c>
      <c r="B44" s="40"/>
      <c r="C44" s="40"/>
      <c r="D44" s="40"/>
      <c r="E44" s="40"/>
      <c r="F44" s="40"/>
      <c r="G44" s="40"/>
      <c r="H44" s="40"/>
    </row>
    <row r="45" spans="1:8" x14ac:dyDescent="0.2">
      <c r="A45" s="42" t="s">
        <v>105</v>
      </c>
      <c r="B45" s="42" t="s">
        <v>106</v>
      </c>
      <c r="C45" s="42" t="s">
        <v>107</v>
      </c>
      <c r="D45" s="42" t="s">
        <v>108</v>
      </c>
      <c r="E45" s="42" t="s">
        <v>122</v>
      </c>
      <c r="F45" s="42"/>
      <c r="G45" s="42"/>
      <c r="H45" s="42"/>
    </row>
    <row r="46" spans="1:8" x14ac:dyDescent="0.2">
      <c r="A46" s="43">
        <v>1213</v>
      </c>
      <c r="B46" s="41" t="s">
        <v>150</v>
      </c>
      <c r="C46" s="44">
        <v>0</v>
      </c>
    </row>
    <row r="48" spans="1:8" x14ac:dyDescent="0.2">
      <c r="A48" s="40" t="s">
        <v>151</v>
      </c>
      <c r="B48" s="40"/>
      <c r="C48" s="40"/>
      <c r="D48" s="40"/>
      <c r="E48" s="40"/>
      <c r="F48" s="40"/>
      <c r="G48" s="40"/>
      <c r="H48" s="40"/>
    </row>
    <row r="49" spans="1:8" x14ac:dyDescent="0.2">
      <c r="A49" s="42" t="s">
        <v>105</v>
      </c>
      <c r="B49" s="42" t="s">
        <v>106</v>
      </c>
      <c r="C49" s="42" t="s">
        <v>107</v>
      </c>
      <c r="D49" s="42"/>
      <c r="E49" s="42"/>
      <c r="F49" s="42"/>
      <c r="G49" s="42"/>
      <c r="H49" s="42"/>
    </row>
    <row r="50" spans="1:8" x14ac:dyDescent="0.2">
      <c r="A50" s="43">
        <v>1214</v>
      </c>
      <c r="B50" s="41" t="s">
        <v>152</v>
      </c>
      <c r="C50" s="44">
        <v>0</v>
      </c>
    </row>
    <row r="52" spans="1:8" x14ac:dyDescent="0.2">
      <c r="A52" s="40" t="s">
        <v>153</v>
      </c>
      <c r="B52" s="40"/>
      <c r="C52" s="40"/>
      <c r="D52" s="40"/>
      <c r="E52" s="40"/>
      <c r="F52" s="40"/>
      <c r="G52" s="40"/>
      <c r="H52" s="40"/>
    </row>
    <row r="53" spans="1:8" x14ac:dyDescent="0.2">
      <c r="A53" s="42" t="s">
        <v>105</v>
      </c>
      <c r="B53" s="42" t="s">
        <v>106</v>
      </c>
      <c r="C53" s="42" t="s">
        <v>107</v>
      </c>
      <c r="D53" s="42" t="s">
        <v>154</v>
      </c>
      <c r="E53" s="42" t="s">
        <v>155</v>
      </c>
      <c r="F53" s="42" t="s">
        <v>144</v>
      </c>
      <c r="G53" s="42" t="s">
        <v>156</v>
      </c>
      <c r="H53" s="42" t="s">
        <v>157</v>
      </c>
    </row>
    <row r="54" spans="1:8" x14ac:dyDescent="0.2">
      <c r="A54" s="43">
        <v>1230</v>
      </c>
      <c r="B54" s="41" t="s">
        <v>158</v>
      </c>
      <c r="C54" s="44">
        <v>0</v>
      </c>
      <c r="D54" s="44">
        <v>0</v>
      </c>
      <c r="E54" s="44">
        <v>0</v>
      </c>
    </row>
    <row r="55" spans="1:8" x14ac:dyDescent="0.2">
      <c r="A55" s="43">
        <v>1231</v>
      </c>
      <c r="B55" s="41" t="s">
        <v>159</v>
      </c>
      <c r="C55" s="44">
        <v>0</v>
      </c>
      <c r="D55" s="44">
        <v>0</v>
      </c>
      <c r="E55" s="44">
        <v>0</v>
      </c>
    </row>
    <row r="56" spans="1:8" x14ac:dyDescent="0.2">
      <c r="A56" s="43">
        <v>1232</v>
      </c>
      <c r="B56" s="41" t="s">
        <v>160</v>
      </c>
      <c r="C56" s="44">
        <v>0</v>
      </c>
      <c r="D56" s="44">
        <v>0</v>
      </c>
      <c r="E56" s="44">
        <v>0</v>
      </c>
    </row>
    <row r="57" spans="1:8" x14ac:dyDescent="0.2">
      <c r="A57" s="43">
        <v>1233</v>
      </c>
      <c r="B57" s="41" t="s">
        <v>161</v>
      </c>
      <c r="C57" s="44">
        <v>0</v>
      </c>
      <c r="D57" s="44">
        <v>0</v>
      </c>
      <c r="E57" s="44">
        <v>0</v>
      </c>
    </row>
    <row r="58" spans="1:8" x14ac:dyDescent="0.2">
      <c r="A58" s="43">
        <v>1234</v>
      </c>
      <c r="B58" s="41" t="s">
        <v>162</v>
      </c>
      <c r="C58" s="44">
        <v>0</v>
      </c>
      <c r="D58" s="44">
        <v>0</v>
      </c>
      <c r="E58" s="44">
        <v>0</v>
      </c>
    </row>
    <row r="59" spans="1:8" x14ac:dyDescent="0.2">
      <c r="A59" s="43">
        <v>1235</v>
      </c>
      <c r="B59" s="41" t="s">
        <v>163</v>
      </c>
      <c r="C59" s="44">
        <v>0</v>
      </c>
      <c r="D59" s="44">
        <v>0</v>
      </c>
      <c r="E59" s="44">
        <v>0</v>
      </c>
    </row>
    <row r="60" spans="1:8" x14ac:dyDescent="0.2">
      <c r="A60" s="43">
        <v>1236</v>
      </c>
      <c r="B60" s="41" t="s">
        <v>164</v>
      </c>
      <c r="C60" s="44">
        <v>0</v>
      </c>
      <c r="D60" s="44">
        <v>0</v>
      </c>
      <c r="E60" s="44">
        <v>0</v>
      </c>
    </row>
    <row r="61" spans="1:8" x14ac:dyDescent="0.2">
      <c r="A61" s="43">
        <v>1239</v>
      </c>
      <c r="B61" s="41" t="s">
        <v>165</v>
      </c>
      <c r="C61" s="44">
        <v>0</v>
      </c>
      <c r="D61" s="44">
        <v>0</v>
      </c>
      <c r="E61" s="44">
        <v>0</v>
      </c>
    </row>
    <row r="62" spans="1:8" x14ac:dyDescent="0.2">
      <c r="A62" s="43">
        <v>1240</v>
      </c>
      <c r="B62" s="41" t="s">
        <v>166</v>
      </c>
      <c r="C62" s="44">
        <v>5888657.3499999996</v>
      </c>
      <c r="D62" s="44">
        <v>-1099319.26</v>
      </c>
      <c r="E62" s="44">
        <v>-1705991.28</v>
      </c>
    </row>
    <row r="63" spans="1:8" x14ac:dyDescent="0.2">
      <c r="A63" s="43">
        <v>1241</v>
      </c>
      <c r="B63" s="41" t="s">
        <v>167</v>
      </c>
      <c r="C63" s="44">
        <v>2640915.86</v>
      </c>
      <c r="D63" s="44">
        <v>-459615.22</v>
      </c>
      <c r="E63" s="44">
        <v>-750065.34</v>
      </c>
    </row>
    <row r="64" spans="1:8" x14ac:dyDescent="0.2">
      <c r="A64" s="43">
        <v>1242</v>
      </c>
      <c r="B64" s="41" t="s">
        <v>168</v>
      </c>
      <c r="C64" s="44">
        <v>250998.13</v>
      </c>
      <c r="D64" s="44">
        <v>-62052.51</v>
      </c>
      <c r="E64" s="44">
        <v>-102972.68</v>
      </c>
    </row>
    <row r="65" spans="1:8" x14ac:dyDescent="0.2">
      <c r="A65" s="43">
        <v>1243</v>
      </c>
      <c r="B65" s="41" t="s">
        <v>169</v>
      </c>
      <c r="C65" s="44">
        <v>0</v>
      </c>
      <c r="D65" s="44">
        <v>0</v>
      </c>
      <c r="E65" s="44">
        <v>0</v>
      </c>
    </row>
    <row r="66" spans="1:8" x14ac:dyDescent="0.2">
      <c r="A66" s="43">
        <v>1244</v>
      </c>
      <c r="B66" s="41" t="s">
        <v>170</v>
      </c>
      <c r="C66" s="44">
        <v>2868314.13</v>
      </c>
      <c r="D66" s="44">
        <v>-573660</v>
      </c>
      <c r="E66" s="44">
        <v>-837282</v>
      </c>
    </row>
    <row r="67" spans="1:8" x14ac:dyDescent="0.2">
      <c r="A67" s="43">
        <v>1245</v>
      </c>
      <c r="B67" s="41" t="s">
        <v>171</v>
      </c>
      <c r="C67" s="44">
        <v>0</v>
      </c>
      <c r="D67" s="44">
        <v>0</v>
      </c>
      <c r="E67" s="44">
        <v>0</v>
      </c>
    </row>
    <row r="68" spans="1:8" x14ac:dyDescent="0.2">
      <c r="A68" s="43">
        <v>1246</v>
      </c>
      <c r="B68" s="41" t="s">
        <v>172</v>
      </c>
      <c r="C68" s="44">
        <v>128429.23</v>
      </c>
      <c r="D68" s="44">
        <v>-3991.53</v>
      </c>
      <c r="E68" s="44">
        <v>-15671.259999999998</v>
      </c>
    </row>
    <row r="69" spans="1:8" x14ac:dyDescent="0.2">
      <c r="A69" s="43">
        <v>1247</v>
      </c>
      <c r="B69" s="41" t="s">
        <v>173</v>
      </c>
      <c r="C69" s="44">
        <v>0</v>
      </c>
      <c r="D69" s="44">
        <v>0</v>
      </c>
      <c r="E69" s="44">
        <v>0</v>
      </c>
    </row>
    <row r="70" spans="1:8" x14ac:dyDescent="0.2">
      <c r="A70" s="43">
        <v>1248</v>
      </c>
      <c r="B70" s="41" t="s">
        <v>174</v>
      </c>
      <c r="C70" s="44">
        <v>0</v>
      </c>
      <c r="D70" s="44">
        <v>0</v>
      </c>
      <c r="E70" s="44">
        <v>0</v>
      </c>
    </row>
    <row r="72" spans="1:8" x14ac:dyDescent="0.2">
      <c r="A72" s="40" t="s">
        <v>175</v>
      </c>
      <c r="B72" s="40"/>
      <c r="C72" s="40"/>
      <c r="D72" s="40"/>
      <c r="E72" s="40"/>
      <c r="F72" s="40"/>
      <c r="G72" s="40"/>
      <c r="H72" s="40"/>
    </row>
    <row r="73" spans="1:8" x14ac:dyDescent="0.2">
      <c r="A73" s="42" t="s">
        <v>105</v>
      </c>
      <c r="B73" s="42" t="s">
        <v>106</v>
      </c>
      <c r="C73" s="42" t="s">
        <v>107</v>
      </c>
      <c r="D73" s="42" t="s">
        <v>176</v>
      </c>
      <c r="E73" s="42" t="s">
        <v>177</v>
      </c>
      <c r="F73" s="42" t="s">
        <v>144</v>
      </c>
      <c r="G73" s="42" t="s">
        <v>156</v>
      </c>
      <c r="H73" s="42" t="s">
        <v>157</v>
      </c>
    </row>
    <row r="74" spans="1:8" x14ac:dyDescent="0.2">
      <c r="A74" s="43">
        <v>1250</v>
      </c>
      <c r="B74" s="41" t="s">
        <v>178</v>
      </c>
      <c r="C74" s="44">
        <v>1562718.55</v>
      </c>
      <c r="D74" s="44">
        <v>316303</v>
      </c>
      <c r="E74" s="44">
        <v>-316303</v>
      </c>
    </row>
    <row r="75" spans="1:8" x14ac:dyDescent="0.2">
      <c r="A75" s="43">
        <v>1251</v>
      </c>
      <c r="B75" s="41" t="s">
        <v>179</v>
      </c>
      <c r="C75" s="44">
        <v>0</v>
      </c>
      <c r="D75" s="44">
        <v>0</v>
      </c>
      <c r="E75" s="44">
        <v>0</v>
      </c>
    </row>
    <row r="76" spans="1:8" x14ac:dyDescent="0.2">
      <c r="A76" s="43">
        <v>1252</v>
      </c>
      <c r="B76" s="41" t="s">
        <v>180</v>
      </c>
      <c r="C76" s="44">
        <v>0</v>
      </c>
      <c r="D76" s="44">
        <v>0</v>
      </c>
      <c r="E76" s="44">
        <v>0</v>
      </c>
    </row>
    <row r="77" spans="1:8" x14ac:dyDescent="0.2">
      <c r="A77" s="43">
        <v>1253</v>
      </c>
      <c r="B77" s="41" t="s">
        <v>181</v>
      </c>
      <c r="C77" s="44">
        <v>0</v>
      </c>
      <c r="D77" s="44">
        <v>0</v>
      </c>
      <c r="E77" s="44">
        <v>0</v>
      </c>
    </row>
    <row r="78" spans="1:8" x14ac:dyDescent="0.2">
      <c r="A78" s="43">
        <v>1254</v>
      </c>
      <c r="B78" s="41" t="s">
        <v>182</v>
      </c>
      <c r="C78" s="44">
        <v>1562718.55</v>
      </c>
      <c r="D78" s="44">
        <v>316303</v>
      </c>
      <c r="E78" s="44">
        <v>-316303</v>
      </c>
    </row>
    <row r="79" spans="1:8" x14ac:dyDescent="0.2">
      <c r="A79" s="43">
        <v>1259</v>
      </c>
      <c r="B79" s="41" t="s">
        <v>183</v>
      </c>
      <c r="C79" s="44">
        <v>0</v>
      </c>
      <c r="D79" s="44">
        <v>0</v>
      </c>
      <c r="E79" s="44">
        <v>0</v>
      </c>
    </row>
    <row r="80" spans="1:8" x14ac:dyDescent="0.2">
      <c r="A80" s="43">
        <v>1270</v>
      </c>
      <c r="B80" s="41" t="s">
        <v>184</v>
      </c>
      <c r="C80" s="44">
        <v>0</v>
      </c>
      <c r="D80" s="44">
        <v>0</v>
      </c>
      <c r="E80" s="44">
        <v>0</v>
      </c>
    </row>
    <row r="81" spans="1:8" x14ac:dyDescent="0.2">
      <c r="A81" s="43">
        <v>1271</v>
      </c>
      <c r="B81" s="41" t="s">
        <v>185</v>
      </c>
      <c r="C81" s="44">
        <v>0</v>
      </c>
      <c r="D81" s="44">
        <v>0</v>
      </c>
      <c r="E81" s="44">
        <v>0</v>
      </c>
    </row>
    <row r="82" spans="1:8" x14ac:dyDescent="0.2">
      <c r="A82" s="43">
        <v>1272</v>
      </c>
      <c r="B82" s="41" t="s">
        <v>186</v>
      </c>
      <c r="C82" s="44">
        <v>0</v>
      </c>
      <c r="D82" s="44">
        <v>0</v>
      </c>
      <c r="E82" s="44">
        <v>0</v>
      </c>
    </row>
    <row r="83" spans="1:8" x14ac:dyDescent="0.2">
      <c r="A83" s="43">
        <v>1273</v>
      </c>
      <c r="B83" s="41" t="s">
        <v>187</v>
      </c>
      <c r="C83" s="44">
        <v>0</v>
      </c>
      <c r="D83" s="44">
        <v>0</v>
      </c>
      <c r="E83" s="44">
        <v>0</v>
      </c>
    </row>
    <row r="84" spans="1:8" x14ac:dyDescent="0.2">
      <c r="A84" s="43">
        <v>1274</v>
      </c>
      <c r="B84" s="41" t="s">
        <v>188</v>
      </c>
      <c r="C84" s="44">
        <v>0</v>
      </c>
      <c r="D84" s="44">
        <v>0</v>
      </c>
      <c r="E84" s="44">
        <v>0</v>
      </c>
    </row>
    <row r="85" spans="1:8" x14ac:dyDescent="0.2">
      <c r="A85" s="43">
        <v>1275</v>
      </c>
      <c r="B85" s="41" t="s">
        <v>189</v>
      </c>
      <c r="C85" s="44">
        <v>0</v>
      </c>
      <c r="D85" s="44">
        <v>0</v>
      </c>
      <c r="E85" s="44">
        <v>0</v>
      </c>
    </row>
    <row r="86" spans="1:8" x14ac:dyDescent="0.2">
      <c r="A86" s="43">
        <v>1279</v>
      </c>
      <c r="B86" s="41" t="s">
        <v>190</v>
      </c>
      <c r="C86" s="44">
        <v>0</v>
      </c>
      <c r="D86" s="44">
        <v>0</v>
      </c>
      <c r="E86" s="44">
        <v>0</v>
      </c>
    </row>
    <row r="88" spans="1:8" x14ac:dyDescent="0.2">
      <c r="A88" s="40" t="s">
        <v>191</v>
      </c>
      <c r="B88" s="40"/>
      <c r="C88" s="40"/>
      <c r="D88" s="40"/>
      <c r="E88" s="40"/>
      <c r="F88" s="40"/>
      <c r="G88" s="40"/>
      <c r="H88" s="40"/>
    </row>
    <row r="89" spans="1:8" x14ac:dyDescent="0.2">
      <c r="A89" s="42" t="s">
        <v>105</v>
      </c>
      <c r="B89" s="42" t="s">
        <v>106</v>
      </c>
      <c r="C89" s="42" t="s">
        <v>107</v>
      </c>
      <c r="D89" s="42" t="s">
        <v>192</v>
      </c>
      <c r="E89" s="42"/>
      <c r="F89" s="42"/>
      <c r="G89" s="42"/>
      <c r="H89" s="42"/>
    </row>
    <row r="90" spans="1:8" x14ac:dyDescent="0.2">
      <c r="A90" s="43">
        <v>1160</v>
      </c>
      <c r="B90" s="41" t="s">
        <v>193</v>
      </c>
      <c r="C90" s="44">
        <v>0</v>
      </c>
    </row>
    <row r="91" spans="1:8" x14ac:dyDescent="0.2">
      <c r="A91" s="43">
        <v>1161</v>
      </c>
      <c r="B91" s="41" t="s">
        <v>194</v>
      </c>
      <c r="C91" s="44">
        <v>0</v>
      </c>
    </row>
    <row r="92" spans="1:8" x14ac:dyDescent="0.2">
      <c r="A92" s="43">
        <v>1162</v>
      </c>
      <c r="B92" s="41" t="s">
        <v>195</v>
      </c>
      <c r="C92" s="44">
        <v>0</v>
      </c>
    </row>
    <row r="94" spans="1:8" x14ac:dyDescent="0.2">
      <c r="A94" s="40" t="s">
        <v>196</v>
      </c>
      <c r="B94" s="40"/>
      <c r="C94" s="40"/>
      <c r="D94" s="40"/>
      <c r="E94" s="40"/>
      <c r="F94" s="40"/>
      <c r="G94" s="40"/>
      <c r="H94" s="40"/>
    </row>
    <row r="95" spans="1:8" x14ac:dyDescent="0.2">
      <c r="A95" s="42" t="s">
        <v>105</v>
      </c>
      <c r="B95" s="42" t="s">
        <v>106</v>
      </c>
      <c r="C95" s="42" t="s">
        <v>107</v>
      </c>
      <c r="D95" s="42" t="s">
        <v>122</v>
      </c>
      <c r="E95" s="42"/>
      <c r="F95" s="42"/>
      <c r="G95" s="42"/>
      <c r="H95" s="42"/>
    </row>
    <row r="96" spans="1:8" x14ac:dyDescent="0.2">
      <c r="A96" s="43">
        <v>1290</v>
      </c>
      <c r="B96" s="41" t="s">
        <v>197</v>
      </c>
      <c r="C96" s="44">
        <v>0</v>
      </c>
    </row>
    <row r="97" spans="1:8" x14ac:dyDescent="0.2">
      <c r="A97" s="43">
        <v>1291</v>
      </c>
      <c r="B97" s="41" t="s">
        <v>198</v>
      </c>
      <c r="C97" s="44">
        <v>0</v>
      </c>
    </row>
    <row r="98" spans="1:8" x14ac:dyDescent="0.2">
      <c r="A98" s="43">
        <v>1292</v>
      </c>
      <c r="B98" s="41" t="s">
        <v>199</v>
      </c>
      <c r="C98" s="44">
        <v>0</v>
      </c>
    </row>
    <row r="99" spans="1:8" x14ac:dyDescent="0.2">
      <c r="A99" s="43">
        <v>1293</v>
      </c>
      <c r="B99" s="41" t="s">
        <v>200</v>
      </c>
      <c r="C99" s="44">
        <v>0</v>
      </c>
    </row>
    <row r="101" spans="1:8" x14ac:dyDescent="0.2">
      <c r="A101" s="40" t="s">
        <v>201</v>
      </c>
      <c r="B101" s="40"/>
      <c r="C101" s="40"/>
      <c r="D101" s="40"/>
      <c r="E101" s="40"/>
      <c r="F101" s="40"/>
      <c r="G101" s="40"/>
      <c r="H101" s="40"/>
    </row>
    <row r="102" spans="1:8" x14ac:dyDescent="0.2">
      <c r="A102" s="42" t="s">
        <v>105</v>
      </c>
      <c r="B102" s="42" t="s">
        <v>106</v>
      </c>
      <c r="C102" s="42" t="s">
        <v>107</v>
      </c>
      <c r="D102" s="42" t="s">
        <v>118</v>
      </c>
      <c r="E102" s="42" t="s">
        <v>119</v>
      </c>
      <c r="F102" s="42" t="s">
        <v>120</v>
      </c>
      <c r="G102" s="42" t="s">
        <v>202</v>
      </c>
      <c r="H102" s="42" t="s">
        <v>203</v>
      </c>
    </row>
    <row r="103" spans="1:8" x14ac:dyDescent="0.2">
      <c r="A103" s="43">
        <v>2110</v>
      </c>
      <c r="B103" s="41" t="s">
        <v>204</v>
      </c>
      <c r="C103" s="44">
        <v>2018430.5</v>
      </c>
      <c r="D103" s="44">
        <v>0</v>
      </c>
      <c r="E103" s="44">
        <v>0</v>
      </c>
      <c r="F103" s="44">
        <v>0</v>
      </c>
      <c r="G103" s="44">
        <v>0</v>
      </c>
    </row>
    <row r="104" spans="1:8" x14ac:dyDescent="0.2">
      <c r="A104" s="43">
        <v>2111</v>
      </c>
      <c r="B104" s="41" t="s">
        <v>205</v>
      </c>
      <c r="C104" s="44">
        <v>567047.06999999995</v>
      </c>
      <c r="D104" s="44">
        <v>0</v>
      </c>
      <c r="E104" s="44">
        <v>0</v>
      </c>
      <c r="F104" s="44">
        <v>0</v>
      </c>
      <c r="G104" s="44">
        <v>0</v>
      </c>
    </row>
    <row r="105" spans="1:8" x14ac:dyDescent="0.2">
      <c r="A105" s="43">
        <v>2112</v>
      </c>
      <c r="B105" s="41" t="s">
        <v>206</v>
      </c>
      <c r="C105" s="44">
        <v>619180.35</v>
      </c>
      <c r="D105" s="44">
        <v>0</v>
      </c>
      <c r="E105" s="44">
        <v>0</v>
      </c>
      <c r="F105" s="44">
        <v>0</v>
      </c>
      <c r="G105" s="44">
        <v>0</v>
      </c>
    </row>
    <row r="106" spans="1:8" x14ac:dyDescent="0.2">
      <c r="A106" s="43">
        <v>2113</v>
      </c>
      <c r="B106" s="41" t="s">
        <v>207</v>
      </c>
      <c r="C106" s="44">
        <v>0</v>
      </c>
      <c r="D106" s="44">
        <v>0</v>
      </c>
      <c r="E106" s="44">
        <v>0</v>
      </c>
      <c r="F106" s="44">
        <v>0</v>
      </c>
      <c r="G106" s="44">
        <v>0</v>
      </c>
    </row>
    <row r="107" spans="1:8" x14ac:dyDescent="0.2">
      <c r="A107" s="43">
        <v>2114</v>
      </c>
      <c r="B107" s="41" t="s">
        <v>208</v>
      </c>
      <c r="C107" s="44">
        <v>0</v>
      </c>
      <c r="D107" s="44">
        <v>0</v>
      </c>
      <c r="E107" s="44">
        <v>0</v>
      </c>
      <c r="F107" s="44">
        <v>0</v>
      </c>
      <c r="G107" s="44">
        <v>0</v>
      </c>
    </row>
    <row r="108" spans="1:8" x14ac:dyDescent="0.2">
      <c r="A108" s="43">
        <v>2115</v>
      </c>
      <c r="B108" s="41" t="s">
        <v>209</v>
      </c>
      <c r="C108" s="44">
        <v>0</v>
      </c>
      <c r="D108" s="44">
        <v>0</v>
      </c>
      <c r="E108" s="44">
        <v>0</v>
      </c>
      <c r="F108" s="44">
        <v>0</v>
      </c>
      <c r="G108" s="44">
        <v>0</v>
      </c>
    </row>
    <row r="109" spans="1:8" x14ac:dyDescent="0.2">
      <c r="A109" s="43">
        <v>2116</v>
      </c>
      <c r="B109" s="41" t="s">
        <v>210</v>
      </c>
      <c r="C109" s="44">
        <v>0</v>
      </c>
      <c r="D109" s="44">
        <v>0</v>
      </c>
      <c r="E109" s="44">
        <v>0</v>
      </c>
      <c r="F109" s="44">
        <v>0</v>
      </c>
      <c r="G109" s="44">
        <v>0</v>
      </c>
    </row>
    <row r="110" spans="1:8" x14ac:dyDescent="0.2">
      <c r="A110" s="43">
        <v>2117</v>
      </c>
      <c r="B110" s="41" t="s">
        <v>211</v>
      </c>
      <c r="C110" s="44">
        <v>832203.08</v>
      </c>
      <c r="D110" s="44">
        <v>0</v>
      </c>
      <c r="E110" s="44">
        <v>0</v>
      </c>
      <c r="F110" s="44">
        <v>0</v>
      </c>
      <c r="G110" s="44">
        <v>0</v>
      </c>
    </row>
    <row r="111" spans="1:8" x14ac:dyDescent="0.2">
      <c r="A111" s="43">
        <v>2118</v>
      </c>
      <c r="B111" s="41" t="s">
        <v>212</v>
      </c>
      <c r="C111" s="44">
        <v>0</v>
      </c>
      <c r="D111" s="44">
        <v>0</v>
      </c>
      <c r="E111" s="44">
        <v>0</v>
      </c>
      <c r="F111" s="44">
        <v>0</v>
      </c>
      <c r="G111" s="44">
        <v>0</v>
      </c>
    </row>
    <row r="112" spans="1:8" x14ac:dyDescent="0.2">
      <c r="A112" s="43">
        <v>2119</v>
      </c>
      <c r="B112" s="41" t="s">
        <v>213</v>
      </c>
      <c r="C112" s="44">
        <v>0</v>
      </c>
      <c r="D112" s="44">
        <v>0</v>
      </c>
      <c r="E112" s="44">
        <v>0</v>
      </c>
      <c r="F112" s="44">
        <v>0</v>
      </c>
      <c r="G112" s="44">
        <v>0</v>
      </c>
    </row>
    <row r="113" spans="1:8" x14ac:dyDescent="0.2">
      <c r="A113" s="43">
        <v>2120</v>
      </c>
      <c r="B113" s="41" t="s">
        <v>214</v>
      </c>
      <c r="C113" s="44">
        <v>0</v>
      </c>
      <c r="D113" s="44">
        <v>0</v>
      </c>
      <c r="E113" s="44">
        <v>0</v>
      </c>
      <c r="F113" s="44">
        <v>0</v>
      </c>
      <c r="G113" s="44">
        <v>0</v>
      </c>
    </row>
    <row r="114" spans="1:8" x14ac:dyDescent="0.2">
      <c r="A114" s="43">
        <v>2121</v>
      </c>
      <c r="B114" s="41" t="s">
        <v>215</v>
      </c>
      <c r="C114" s="44">
        <v>0</v>
      </c>
      <c r="D114" s="44">
        <v>0</v>
      </c>
      <c r="E114" s="44">
        <v>0</v>
      </c>
      <c r="F114" s="44">
        <v>0</v>
      </c>
      <c r="G114" s="44">
        <v>0</v>
      </c>
    </row>
    <row r="115" spans="1:8" x14ac:dyDescent="0.2">
      <c r="A115" s="43">
        <v>2122</v>
      </c>
      <c r="B115" s="41" t="s">
        <v>216</v>
      </c>
      <c r="C115" s="44">
        <v>0</v>
      </c>
      <c r="D115" s="44">
        <v>0</v>
      </c>
      <c r="E115" s="44">
        <v>0</v>
      </c>
      <c r="F115" s="44">
        <v>0</v>
      </c>
      <c r="G115" s="44">
        <v>0</v>
      </c>
    </row>
    <row r="116" spans="1:8" x14ac:dyDescent="0.2">
      <c r="A116" s="43">
        <v>2129</v>
      </c>
      <c r="B116" s="41" t="s">
        <v>217</v>
      </c>
      <c r="C116" s="44">
        <v>0</v>
      </c>
      <c r="D116" s="44">
        <v>0</v>
      </c>
      <c r="E116" s="44">
        <v>0</v>
      </c>
      <c r="F116" s="44">
        <v>0</v>
      </c>
      <c r="G116" s="44">
        <v>0</v>
      </c>
    </row>
    <row r="118" spans="1:8" x14ac:dyDescent="0.2">
      <c r="A118" s="40" t="s">
        <v>218</v>
      </c>
      <c r="B118" s="40"/>
      <c r="C118" s="40"/>
      <c r="D118" s="40"/>
      <c r="E118" s="40"/>
      <c r="F118" s="40"/>
      <c r="G118" s="40"/>
      <c r="H118" s="40"/>
    </row>
    <row r="119" spans="1:8" x14ac:dyDescent="0.2">
      <c r="A119" s="42" t="s">
        <v>105</v>
      </c>
      <c r="B119" s="42" t="s">
        <v>106</v>
      </c>
      <c r="C119" s="42" t="s">
        <v>107</v>
      </c>
      <c r="D119" s="42" t="s">
        <v>219</v>
      </c>
      <c r="E119" s="42" t="s">
        <v>122</v>
      </c>
      <c r="F119" s="42"/>
      <c r="G119" s="42"/>
      <c r="H119" s="42"/>
    </row>
    <row r="120" spans="1:8" x14ac:dyDescent="0.2">
      <c r="A120" s="43">
        <v>2160</v>
      </c>
      <c r="B120" s="41" t="s">
        <v>220</v>
      </c>
      <c r="C120" s="44">
        <v>0</v>
      </c>
    </row>
    <row r="121" spans="1:8" x14ac:dyDescent="0.2">
      <c r="A121" s="43">
        <v>2161</v>
      </c>
      <c r="B121" s="41" t="s">
        <v>221</v>
      </c>
      <c r="C121" s="44">
        <v>0</v>
      </c>
    </row>
    <row r="122" spans="1:8" x14ac:dyDescent="0.2">
      <c r="A122" s="43">
        <v>2162</v>
      </c>
      <c r="B122" s="41" t="s">
        <v>222</v>
      </c>
      <c r="C122" s="44">
        <v>0</v>
      </c>
    </row>
    <row r="123" spans="1:8" x14ac:dyDescent="0.2">
      <c r="A123" s="43">
        <v>2163</v>
      </c>
      <c r="B123" s="41" t="s">
        <v>223</v>
      </c>
      <c r="C123" s="44">
        <v>0</v>
      </c>
    </row>
    <row r="124" spans="1:8" x14ac:dyDescent="0.2">
      <c r="A124" s="43">
        <v>2164</v>
      </c>
      <c r="B124" s="41" t="s">
        <v>224</v>
      </c>
      <c r="C124" s="44">
        <v>0</v>
      </c>
    </row>
    <row r="125" spans="1:8" x14ac:dyDescent="0.2">
      <c r="A125" s="43">
        <v>2165</v>
      </c>
      <c r="B125" s="41" t="s">
        <v>225</v>
      </c>
      <c r="C125" s="44">
        <v>0</v>
      </c>
    </row>
    <row r="126" spans="1:8" x14ac:dyDescent="0.2">
      <c r="A126" s="43">
        <v>2166</v>
      </c>
      <c r="B126" s="41" t="s">
        <v>226</v>
      </c>
      <c r="C126" s="44">
        <v>0</v>
      </c>
    </row>
    <row r="127" spans="1:8" x14ac:dyDescent="0.2">
      <c r="A127" s="43">
        <v>2250</v>
      </c>
      <c r="B127" s="41" t="s">
        <v>227</v>
      </c>
      <c r="C127" s="44">
        <v>0</v>
      </c>
    </row>
    <row r="128" spans="1:8" x14ac:dyDescent="0.2">
      <c r="A128" s="43">
        <v>2251</v>
      </c>
      <c r="B128" s="41" t="s">
        <v>228</v>
      </c>
      <c r="C128" s="44">
        <v>0</v>
      </c>
    </row>
    <row r="129" spans="1:8" x14ac:dyDescent="0.2">
      <c r="A129" s="43">
        <v>2252</v>
      </c>
      <c r="B129" s="41" t="s">
        <v>229</v>
      </c>
      <c r="C129" s="44">
        <v>0</v>
      </c>
    </row>
    <row r="130" spans="1:8" x14ac:dyDescent="0.2">
      <c r="A130" s="43">
        <v>2253</v>
      </c>
      <c r="B130" s="41" t="s">
        <v>230</v>
      </c>
      <c r="C130" s="44">
        <v>0</v>
      </c>
    </row>
    <row r="131" spans="1:8" x14ac:dyDescent="0.2">
      <c r="A131" s="43">
        <v>2254</v>
      </c>
      <c r="B131" s="41" t="s">
        <v>231</v>
      </c>
      <c r="C131" s="44">
        <v>0</v>
      </c>
    </row>
    <row r="132" spans="1:8" x14ac:dyDescent="0.2">
      <c r="A132" s="43">
        <v>2255</v>
      </c>
      <c r="B132" s="41" t="s">
        <v>232</v>
      </c>
      <c r="C132" s="44">
        <v>0</v>
      </c>
    </row>
    <row r="133" spans="1:8" x14ac:dyDescent="0.2">
      <c r="A133" s="43">
        <v>2256</v>
      </c>
      <c r="B133" s="41" t="s">
        <v>233</v>
      </c>
      <c r="C133" s="44">
        <v>0</v>
      </c>
    </row>
    <row r="135" spans="1:8" x14ac:dyDescent="0.2">
      <c r="A135" s="40" t="s">
        <v>234</v>
      </c>
      <c r="B135" s="40"/>
      <c r="C135" s="40"/>
      <c r="D135" s="40"/>
      <c r="E135" s="40"/>
      <c r="F135" s="40"/>
      <c r="G135" s="40"/>
      <c r="H135" s="40"/>
    </row>
    <row r="136" spans="1:8" x14ac:dyDescent="0.2">
      <c r="A136" s="47" t="s">
        <v>105</v>
      </c>
      <c r="B136" s="47" t="s">
        <v>106</v>
      </c>
      <c r="C136" s="47" t="s">
        <v>107</v>
      </c>
      <c r="D136" s="47" t="s">
        <v>219</v>
      </c>
      <c r="E136" s="47" t="s">
        <v>122</v>
      </c>
      <c r="F136" s="47"/>
      <c r="G136" s="47"/>
      <c r="H136" s="47"/>
    </row>
    <row r="137" spans="1:8" x14ac:dyDescent="0.2">
      <c r="A137" s="43">
        <v>2159</v>
      </c>
      <c r="B137" s="41" t="s">
        <v>235</v>
      </c>
      <c r="C137" s="44">
        <v>0</v>
      </c>
    </row>
    <row r="138" spans="1:8" x14ac:dyDescent="0.2">
      <c r="A138" s="43">
        <v>2199</v>
      </c>
      <c r="B138" s="41" t="s">
        <v>236</v>
      </c>
      <c r="C138" s="44">
        <v>0</v>
      </c>
    </row>
    <row r="139" spans="1:8" x14ac:dyDescent="0.2">
      <c r="A139" s="43">
        <v>2240</v>
      </c>
      <c r="B139" s="41" t="s">
        <v>237</v>
      </c>
      <c r="C139" s="44">
        <v>0</v>
      </c>
    </row>
    <row r="140" spans="1:8" x14ac:dyDescent="0.2">
      <c r="A140" s="43">
        <v>2241</v>
      </c>
      <c r="B140" s="41" t="s">
        <v>238</v>
      </c>
      <c r="C140" s="44">
        <v>0</v>
      </c>
    </row>
    <row r="141" spans="1:8" x14ac:dyDescent="0.2">
      <c r="A141" s="43">
        <v>2242</v>
      </c>
      <c r="B141" s="41" t="s">
        <v>239</v>
      </c>
      <c r="C141" s="44">
        <v>0</v>
      </c>
    </row>
    <row r="142" spans="1:8" x14ac:dyDescent="0.2">
      <c r="A142" s="43">
        <v>2249</v>
      </c>
      <c r="B142" s="41" t="s">
        <v>240</v>
      </c>
      <c r="C142" s="44">
        <v>0</v>
      </c>
    </row>
  </sheetData>
  <mergeCells count="3">
    <mergeCell ref="A1:F1"/>
    <mergeCell ref="A2:F2"/>
    <mergeCell ref="A3:F3"/>
  </mergeCells>
  <pageMargins left="0.7" right="0.7" top="0.75" bottom="0.75" header="0.3" footer="0.3"/>
  <pageSetup paperSize="9" scale="45" fitToHeight="0"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16384" width="9.140625" style="41"/>
  </cols>
  <sheetData>
    <row r="1" spans="1:5" s="48" customFormat="1" ht="18.95" customHeight="1" x14ac:dyDescent="0.25">
      <c r="A1" s="809" t="s">
        <v>2158</v>
      </c>
      <c r="B1" s="809"/>
      <c r="C1" s="809"/>
      <c r="D1" s="36" t="s">
        <v>98</v>
      </c>
      <c r="E1" s="37">
        <v>2020</v>
      </c>
    </row>
    <row r="2" spans="1:5" s="38" customFormat="1" ht="18.95" customHeight="1" x14ac:dyDescent="0.25">
      <c r="A2" s="809" t="s">
        <v>242</v>
      </c>
      <c r="B2" s="809"/>
      <c r="C2" s="809"/>
      <c r="D2" s="36" t="s">
        <v>100</v>
      </c>
      <c r="E2" s="37" t="s">
        <v>1641</v>
      </c>
    </row>
    <row r="3" spans="1:5" s="38" customFormat="1" ht="18.95" customHeight="1" x14ac:dyDescent="0.25">
      <c r="A3" s="809" t="s">
        <v>2159</v>
      </c>
      <c r="B3" s="809"/>
      <c r="C3" s="809"/>
      <c r="D3" s="36" t="s">
        <v>102</v>
      </c>
      <c r="E3" s="37">
        <v>4</v>
      </c>
    </row>
    <row r="4" spans="1:5" x14ac:dyDescent="0.2">
      <c r="A4" s="39" t="s">
        <v>103</v>
      </c>
      <c r="B4" s="40"/>
      <c r="C4" s="40"/>
      <c r="D4" s="40"/>
      <c r="E4" s="40"/>
    </row>
    <row r="6" spans="1:5" x14ac:dyDescent="0.2">
      <c r="A6" s="49" t="s">
        <v>243</v>
      </c>
      <c r="B6" s="49"/>
      <c r="C6" s="49"/>
      <c r="D6" s="49"/>
      <c r="E6" s="49"/>
    </row>
    <row r="7" spans="1:5" x14ac:dyDescent="0.2">
      <c r="A7" s="50" t="s">
        <v>105</v>
      </c>
      <c r="B7" s="50" t="s">
        <v>106</v>
      </c>
      <c r="C7" s="50" t="s">
        <v>107</v>
      </c>
      <c r="D7" s="50" t="s">
        <v>244</v>
      </c>
      <c r="E7" s="50"/>
    </row>
    <row r="8" spans="1:5" x14ac:dyDescent="0.2">
      <c r="A8" s="51">
        <v>4100</v>
      </c>
      <c r="B8" s="52" t="s">
        <v>245</v>
      </c>
      <c r="C8" s="53">
        <v>16888</v>
      </c>
      <c r="D8" s="52"/>
      <c r="E8" s="54"/>
    </row>
    <row r="9" spans="1:5" x14ac:dyDescent="0.2">
      <c r="A9" s="51">
        <v>4110</v>
      </c>
      <c r="B9" s="52" t="s">
        <v>246</v>
      </c>
      <c r="C9" s="53">
        <v>0</v>
      </c>
      <c r="D9" s="52"/>
      <c r="E9" s="54"/>
    </row>
    <row r="10" spans="1:5" x14ac:dyDescent="0.2">
      <c r="A10" s="51">
        <v>4111</v>
      </c>
      <c r="B10" s="52" t="s">
        <v>247</v>
      </c>
      <c r="C10" s="53">
        <v>0</v>
      </c>
      <c r="D10" s="52"/>
      <c r="E10" s="54"/>
    </row>
    <row r="11" spans="1:5" x14ac:dyDescent="0.2">
      <c r="A11" s="51">
        <v>4112</v>
      </c>
      <c r="B11" s="52" t="s">
        <v>248</v>
      </c>
      <c r="C11" s="53">
        <v>0</v>
      </c>
      <c r="D11" s="52"/>
      <c r="E11" s="54"/>
    </row>
    <row r="12" spans="1:5" x14ac:dyDescent="0.2">
      <c r="A12" s="51">
        <v>4113</v>
      </c>
      <c r="B12" s="52" t="s">
        <v>249</v>
      </c>
      <c r="C12" s="53">
        <v>0</v>
      </c>
      <c r="D12" s="52"/>
      <c r="E12" s="54"/>
    </row>
    <row r="13" spans="1:5" x14ac:dyDescent="0.2">
      <c r="A13" s="51">
        <v>4114</v>
      </c>
      <c r="B13" s="52" t="s">
        <v>250</v>
      </c>
      <c r="C13" s="53">
        <v>0</v>
      </c>
      <c r="D13" s="52"/>
      <c r="E13" s="54"/>
    </row>
    <row r="14" spans="1:5" x14ac:dyDescent="0.2">
      <c r="A14" s="51">
        <v>4115</v>
      </c>
      <c r="B14" s="52" t="s">
        <v>251</v>
      </c>
      <c r="C14" s="53">
        <v>0</v>
      </c>
      <c r="D14" s="52"/>
      <c r="E14" s="54"/>
    </row>
    <row r="15" spans="1:5" x14ac:dyDescent="0.2">
      <c r="A15" s="51">
        <v>4116</v>
      </c>
      <c r="B15" s="52" t="s">
        <v>252</v>
      </c>
      <c r="C15" s="53">
        <v>0</v>
      </c>
      <c r="D15" s="52"/>
      <c r="E15" s="54"/>
    </row>
    <row r="16" spans="1:5" x14ac:dyDescent="0.2">
      <c r="A16" s="51">
        <v>4117</v>
      </c>
      <c r="B16" s="52" t="s">
        <v>253</v>
      </c>
      <c r="C16" s="53">
        <v>0</v>
      </c>
      <c r="D16" s="52"/>
      <c r="E16" s="54"/>
    </row>
    <row r="17" spans="1:5" ht="22.5" x14ac:dyDescent="0.2">
      <c r="A17" s="51">
        <v>4118</v>
      </c>
      <c r="B17" s="55" t="s">
        <v>254</v>
      </c>
      <c r="C17" s="53">
        <v>0</v>
      </c>
      <c r="D17" s="52"/>
      <c r="E17" s="54"/>
    </row>
    <row r="18" spans="1:5" x14ac:dyDescent="0.2">
      <c r="A18" s="51">
        <v>4119</v>
      </c>
      <c r="B18" s="52" t="s">
        <v>255</v>
      </c>
      <c r="C18" s="53">
        <v>0</v>
      </c>
      <c r="D18" s="52"/>
      <c r="E18" s="54"/>
    </row>
    <row r="19" spans="1:5" x14ac:dyDescent="0.2">
      <c r="A19" s="51">
        <v>4120</v>
      </c>
      <c r="B19" s="52" t="s">
        <v>256</v>
      </c>
      <c r="C19" s="53">
        <v>0</v>
      </c>
      <c r="D19" s="52"/>
      <c r="E19" s="54"/>
    </row>
    <row r="20" spans="1:5" x14ac:dyDescent="0.2">
      <c r="A20" s="51">
        <v>4121</v>
      </c>
      <c r="B20" s="52" t="s">
        <v>257</v>
      </c>
      <c r="C20" s="53">
        <v>0</v>
      </c>
      <c r="D20" s="52"/>
      <c r="E20" s="54"/>
    </row>
    <row r="21" spans="1:5" x14ac:dyDescent="0.2">
      <c r="A21" s="51">
        <v>4122</v>
      </c>
      <c r="B21" s="52" t="s">
        <v>258</v>
      </c>
      <c r="C21" s="53">
        <v>0</v>
      </c>
      <c r="D21" s="52"/>
      <c r="E21" s="54"/>
    </row>
    <row r="22" spans="1:5" x14ac:dyDescent="0.2">
      <c r="A22" s="51">
        <v>4123</v>
      </c>
      <c r="B22" s="52" t="s">
        <v>259</v>
      </c>
      <c r="C22" s="53">
        <v>0</v>
      </c>
      <c r="D22" s="52"/>
      <c r="E22" s="54"/>
    </row>
    <row r="23" spans="1:5" x14ac:dyDescent="0.2">
      <c r="A23" s="51">
        <v>4124</v>
      </c>
      <c r="B23" s="52" t="s">
        <v>260</v>
      </c>
      <c r="C23" s="53">
        <v>0</v>
      </c>
      <c r="D23" s="52"/>
      <c r="E23" s="54"/>
    </row>
    <row r="24" spans="1:5" x14ac:dyDescent="0.2">
      <c r="A24" s="51">
        <v>4129</v>
      </c>
      <c r="B24" s="52" t="s">
        <v>261</v>
      </c>
      <c r="C24" s="53">
        <v>0</v>
      </c>
      <c r="D24" s="52"/>
      <c r="E24" s="54"/>
    </row>
    <row r="25" spans="1:5" x14ac:dyDescent="0.2">
      <c r="A25" s="51">
        <v>4130</v>
      </c>
      <c r="B25" s="52" t="s">
        <v>262</v>
      </c>
      <c r="C25" s="53">
        <v>0</v>
      </c>
      <c r="D25" s="52"/>
      <c r="E25" s="54"/>
    </row>
    <row r="26" spans="1:5" x14ac:dyDescent="0.2">
      <c r="A26" s="51">
        <v>4131</v>
      </c>
      <c r="B26" s="52" t="s">
        <v>263</v>
      </c>
      <c r="C26" s="53">
        <v>0</v>
      </c>
      <c r="D26" s="52"/>
      <c r="E26" s="54"/>
    </row>
    <row r="27" spans="1:5" ht="22.5" x14ac:dyDescent="0.2">
      <c r="A27" s="51">
        <v>4132</v>
      </c>
      <c r="B27" s="55" t="s">
        <v>264</v>
      </c>
      <c r="C27" s="53">
        <v>0</v>
      </c>
      <c r="D27" s="52"/>
      <c r="E27" s="54"/>
    </row>
    <row r="28" spans="1:5" x14ac:dyDescent="0.2">
      <c r="A28" s="51">
        <v>4140</v>
      </c>
      <c r="B28" s="52" t="s">
        <v>265</v>
      </c>
      <c r="C28" s="53">
        <v>0</v>
      </c>
      <c r="D28" s="52"/>
      <c r="E28" s="54"/>
    </row>
    <row r="29" spans="1:5" x14ac:dyDescent="0.2">
      <c r="A29" s="51">
        <v>4141</v>
      </c>
      <c r="B29" s="52" t="s">
        <v>266</v>
      </c>
      <c r="C29" s="53">
        <v>0</v>
      </c>
      <c r="D29" s="52"/>
      <c r="E29" s="54"/>
    </row>
    <row r="30" spans="1:5" x14ac:dyDescent="0.2">
      <c r="A30" s="51">
        <v>4143</v>
      </c>
      <c r="B30" s="52" t="s">
        <v>267</v>
      </c>
      <c r="C30" s="53">
        <v>0</v>
      </c>
      <c r="D30" s="52"/>
      <c r="E30" s="54"/>
    </row>
    <row r="31" spans="1:5" x14ac:dyDescent="0.2">
      <c r="A31" s="51">
        <v>4144</v>
      </c>
      <c r="B31" s="52" t="s">
        <v>268</v>
      </c>
      <c r="C31" s="53">
        <v>0</v>
      </c>
      <c r="D31" s="52"/>
      <c r="E31" s="54"/>
    </row>
    <row r="32" spans="1:5" ht="22.5" x14ac:dyDescent="0.2">
      <c r="A32" s="51">
        <v>4145</v>
      </c>
      <c r="B32" s="55" t="s">
        <v>269</v>
      </c>
      <c r="C32" s="53">
        <v>0</v>
      </c>
      <c r="D32" s="52"/>
      <c r="E32" s="54"/>
    </row>
    <row r="33" spans="1:5" x14ac:dyDescent="0.2">
      <c r="A33" s="51">
        <v>4149</v>
      </c>
      <c r="B33" s="52" t="s">
        <v>270</v>
      </c>
      <c r="C33" s="53">
        <v>0</v>
      </c>
      <c r="D33" s="52"/>
      <c r="E33" s="54"/>
    </row>
    <row r="34" spans="1:5" x14ac:dyDescent="0.2">
      <c r="A34" s="51">
        <v>4150</v>
      </c>
      <c r="B34" s="52" t="s">
        <v>271</v>
      </c>
      <c r="C34" s="53">
        <v>16888</v>
      </c>
      <c r="D34" s="52"/>
      <c r="E34" s="54"/>
    </row>
    <row r="35" spans="1:5" x14ac:dyDescent="0.2">
      <c r="A35" s="51">
        <v>4151</v>
      </c>
      <c r="B35" s="52" t="s">
        <v>271</v>
      </c>
      <c r="C35" s="53">
        <v>0</v>
      </c>
      <c r="D35" s="52"/>
      <c r="E35" s="54"/>
    </row>
    <row r="36" spans="1:5" ht="22.5" x14ac:dyDescent="0.2">
      <c r="A36" s="51">
        <v>4154</v>
      </c>
      <c r="B36" s="55" t="s">
        <v>272</v>
      </c>
      <c r="C36" s="53">
        <v>0</v>
      </c>
      <c r="D36" s="52"/>
      <c r="E36" s="54"/>
    </row>
    <row r="37" spans="1:5" x14ac:dyDescent="0.2">
      <c r="A37" s="51">
        <v>4160</v>
      </c>
      <c r="B37" s="52" t="s">
        <v>273</v>
      </c>
      <c r="C37" s="53">
        <v>0</v>
      </c>
      <c r="D37" s="52"/>
      <c r="E37" s="54"/>
    </row>
    <row r="38" spans="1:5" x14ac:dyDescent="0.2">
      <c r="A38" s="51">
        <v>4161</v>
      </c>
      <c r="B38" s="52" t="s">
        <v>274</v>
      </c>
      <c r="C38" s="53">
        <v>0</v>
      </c>
      <c r="D38" s="52"/>
      <c r="E38" s="54"/>
    </row>
    <row r="39" spans="1:5" x14ac:dyDescent="0.2">
      <c r="A39" s="51">
        <v>4162</v>
      </c>
      <c r="B39" s="52" t="s">
        <v>275</v>
      </c>
      <c r="C39" s="53">
        <v>0</v>
      </c>
      <c r="D39" s="52"/>
      <c r="E39" s="54"/>
    </row>
    <row r="40" spans="1:5" x14ac:dyDescent="0.2">
      <c r="A40" s="51">
        <v>4163</v>
      </c>
      <c r="B40" s="52" t="s">
        <v>276</v>
      </c>
      <c r="C40" s="53">
        <v>0</v>
      </c>
      <c r="D40" s="52"/>
      <c r="E40" s="54"/>
    </row>
    <row r="41" spans="1:5" x14ac:dyDescent="0.2">
      <c r="A41" s="51">
        <v>4164</v>
      </c>
      <c r="B41" s="52" t="s">
        <v>277</v>
      </c>
      <c r="C41" s="53">
        <v>0</v>
      </c>
      <c r="D41" s="52"/>
      <c r="E41" s="54"/>
    </row>
    <row r="42" spans="1:5" x14ac:dyDescent="0.2">
      <c r="A42" s="51">
        <v>4165</v>
      </c>
      <c r="B42" s="52" t="s">
        <v>278</v>
      </c>
      <c r="C42" s="53">
        <v>0</v>
      </c>
      <c r="D42" s="52"/>
      <c r="E42" s="54"/>
    </row>
    <row r="43" spans="1:5" ht="22.5" x14ac:dyDescent="0.2">
      <c r="A43" s="51">
        <v>4166</v>
      </c>
      <c r="B43" s="55" t="s">
        <v>279</v>
      </c>
      <c r="C43" s="53">
        <v>0</v>
      </c>
      <c r="D43" s="52"/>
      <c r="E43" s="54"/>
    </row>
    <row r="44" spans="1:5" x14ac:dyDescent="0.2">
      <c r="A44" s="51">
        <v>4168</v>
      </c>
      <c r="B44" s="52" t="s">
        <v>280</v>
      </c>
      <c r="C44" s="53">
        <v>0</v>
      </c>
      <c r="D44" s="52"/>
      <c r="E44" s="54"/>
    </row>
    <row r="45" spans="1:5" x14ac:dyDescent="0.2">
      <c r="A45" s="51">
        <v>4169</v>
      </c>
      <c r="B45" s="52" t="s">
        <v>281</v>
      </c>
      <c r="C45" s="53">
        <v>0</v>
      </c>
      <c r="D45" s="52"/>
      <c r="E45" s="54"/>
    </row>
    <row r="46" spans="1:5" x14ac:dyDescent="0.2">
      <c r="A46" s="51">
        <v>4170</v>
      </c>
      <c r="B46" s="52" t="s">
        <v>282</v>
      </c>
      <c r="C46" s="53">
        <v>0</v>
      </c>
      <c r="D46" s="52"/>
      <c r="E46" s="54"/>
    </row>
    <row r="47" spans="1:5" x14ac:dyDescent="0.2">
      <c r="A47" s="51">
        <v>4171</v>
      </c>
      <c r="B47" s="52" t="s">
        <v>283</v>
      </c>
      <c r="C47" s="53">
        <v>0</v>
      </c>
      <c r="D47" s="52"/>
      <c r="E47" s="54"/>
    </row>
    <row r="48" spans="1:5" x14ac:dyDescent="0.2">
      <c r="A48" s="51">
        <v>4172</v>
      </c>
      <c r="B48" s="52" t="s">
        <v>284</v>
      </c>
      <c r="C48" s="53">
        <v>0</v>
      </c>
      <c r="D48" s="52"/>
      <c r="E48" s="54"/>
    </row>
    <row r="49" spans="1:5" ht="22.5" x14ac:dyDescent="0.2">
      <c r="A49" s="51">
        <v>4173</v>
      </c>
      <c r="B49" s="55" t="s">
        <v>285</v>
      </c>
      <c r="C49" s="53">
        <v>0</v>
      </c>
      <c r="D49" s="52"/>
      <c r="E49" s="54"/>
    </row>
    <row r="50" spans="1:5" ht="22.5" x14ac:dyDescent="0.2">
      <c r="A50" s="51">
        <v>4174</v>
      </c>
      <c r="B50" s="55" t="s">
        <v>286</v>
      </c>
      <c r="C50" s="53">
        <v>0</v>
      </c>
      <c r="D50" s="52"/>
      <c r="E50" s="54"/>
    </row>
    <row r="51" spans="1:5" ht="22.5" x14ac:dyDescent="0.2">
      <c r="A51" s="51">
        <v>4175</v>
      </c>
      <c r="B51" s="55" t="s">
        <v>287</v>
      </c>
      <c r="C51" s="53">
        <v>0</v>
      </c>
      <c r="D51" s="52"/>
      <c r="E51" s="54"/>
    </row>
    <row r="52" spans="1:5" ht="22.5" x14ac:dyDescent="0.2">
      <c r="A52" s="51">
        <v>4176</v>
      </c>
      <c r="B52" s="55" t="s">
        <v>288</v>
      </c>
      <c r="C52" s="53">
        <v>0</v>
      </c>
      <c r="D52" s="52"/>
      <c r="E52" s="54"/>
    </row>
    <row r="53" spans="1:5" ht="22.5" x14ac:dyDescent="0.2">
      <c r="A53" s="51">
        <v>4177</v>
      </c>
      <c r="B53" s="55" t="s">
        <v>289</v>
      </c>
      <c r="C53" s="53">
        <v>0</v>
      </c>
      <c r="D53" s="52"/>
      <c r="E53" s="54"/>
    </row>
    <row r="54" spans="1:5" ht="22.5" x14ac:dyDescent="0.2">
      <c r="A54" s="51">
        <v>4178</v>
      </c>
      <c r="B54" s="55" t="s">
        <v>290</v>
      </c>
      <c r="C54" s="53">
        <v>0</v>
      </c>
      <c r="D54" s="52"/>
      <c r="E54" s="54"/>
    </row>
    <row r="55" spans="1:5" x14ac:dyDescent="0.2">
      <c r="A55" s="51"/>
      <c r="B55" s="55"/>
      <c r="C55" s="53"/>
      <c r="D55" s="52"/>
      <c r="E55" s="54"/>
    </row>
    <row r="56" spans="1:5" x14ac:dyDescent="0.2">
      <c r="A56" s="49" t="s">
        <v>291</v>
      </c>
      <c r="B56" s="49"/>
      <c r="C56" s="49"/>
      <c r="D56" s="49"/>
      <c r="E56" s="49"/>
    </row>
    <row r="57" spans="1:5" x14ac:dyDescent="0.2">
      <c r="A57" s="50" t="s">
        <v>105</v>
      </c>
      <c r="B57" s="50" t="s">
        <v>106</v>
      </c>
      <c r="C57" s="50" t="s">
        <v>107</v>
      </c>
      <c r="D57" s="50" t="s">
        <v>244</v>
      </c>
      <c r="E57" s="50"/>
    </row>
    <row r="58" spans="1:5" ht="33.75" x14ac:dyDescent="0.2">
      <c r="A58" s="51">
        <v>4200</v>
      </c>
      <c r="B58" s="55" t="s">
        <v>292</v>
      </c>
      <c r="C58" s="53">
        <v>38665747.420000002</v>
      </c>
      <c r="D58" s="52"/>
      <c r="E58" s="54"/>
    </row>
    <row r="59" spans="1:5" ht="22.5" x14ac:dyDescent="0.2">
      <c r="A59" s="51">
        <v>4210</v>
      </c>
      <c r="B59" s="55" t="s">
        <v>293</v>
      </c>
      <c r="C59" s="53">
        <v>0</v>
      </c>
      <c r="D59" s="52"/>
      <c r="E59" s="54"/>
    </row>
    <row r="60" spans="1:5" x14ac:dyDescent="0.2">
      <c r="A60" s="51">
        <v>4211</v>
      </c>
      <c r="B60" s="52" t="s">
        <v>294</v>
      </c>
      <c r="C60" s="53">
        <v>0</v>
      </c>
      <c r="D60" s="52"/>
      <c r="E60" s="54"/>
    </row>
    <row r="61" spans="1:5" x14ac:dyDescent="0.2">
      <c r="A61" s="51">
        <v>4212</v>
      </c>
      <c r="B61" s="52" t="s">
        <v>295</v>
      </c>
      <c r="C61" s="53">
        <v>0</v>
      </c>
      <c r="D61" s="52"/>
      <c r="E61" s="54"/>
    </row>
    <row r="62" spans="1:5" x14ac:dyDescent="0.2">
      <c r="A62" s="51">
        <v>4213</v>
      </c>
      <c r="B62" s="52" t="s">
        <v>296</v>
      </c>
      <c r="C62" s="53">
        <v>0</v>
      </c>
      <c r="D62" s="52"/>
      <c r="E62" s="54"/>
    </row>
    <row r="63" spans="1:5" x14ac:dyDescent="0.2">
      <c r="A63" s="51">
        <v>4214</v>
      </c>
      <c r="B63" s="52" t="s">
        <v>297</v>
      </c>
      <c r="C63" s="53">
        <v>0</v>
      </c>
      <c r="D63" s="52"/>
      <c r="E63" s="54"/>
    </row>
    <row r="64" spans="1:5" x14ac:dyDescent="0.2">
      <c r="A64" s="51">
        <v>4215</v>
      </c>
      <c r="B64" s="52" t="s">
        <v>298</v>
      </c>
      <c r="C64" s="53">
        <v>0</v>
      </c>
      <c r="D64" s="52"/>
      <c r="E64" s="54"/>
    </row>
    <row r="65" spans="1:5" x14ac:dyDescent="0.2">
      <c r="A65" s="51">
        <v>4220</v>
      </c>
      <c r="B65" s="52" t="s">
        <v>299</v>
      </c>
      <c r="C65" s="53">
        <v>38665747.420000002</v>
      </c>
      <c r="D65" s="52"/>
      <c r="E65" s="54"/>
    </row>
    <row r="66" spans="1:5" x14ac:dyDescent="0.2">
      <c r="A66" s="51">
        <v>4221</v>
      </c>
      <c r="B66" s="52" t="s">
        <v>300</v>
      </c>
      <c r="C66" s="53">
        <v>38665747.420000002</v>
      </c>
      <c r="D66" s="52"/>
      <c r="E66" s="54"/>
    </row>
    <row r="67" spans="1:5" x14ac:dyDescent="0.2">
      <c r="A67" s="51">
        <v>4223</v>
      </c>
      <c r="B67" s="52" t="s">
        <v>301</v>
      </c>
      <c r="C67" s="53">
        <v>0</v>
      </c>
      <c r="D67" s="52"/>
      <c r="E67" s="54"/>
    </row>
    <row r="68" spans="1:5" x14ac:dyDescent="0.2">
      <c r="A68" s="51">
        <v>4225</v>
      </c>
      <c r="B68" s="52" t="s">
        <v>302</v>
      </c>
      <c r="C68" s="53">
        <v>0</v>
      </c>
      <c r="D68" s="52"/>
      <c r="E68" s="54"/>
    </row>
    <row r="69" spans="1:5" x14ac:dyDescent="0.2">
      <c r="A69" s="51">
        <v>4227</v>
      </c>
      <c r="B69" s="52" t="s">
        <v>303</v>
      </c>
      <c r="C69" s="53">
        <v>0</v>
      </c>
      <c r="D69" s="52"/>
      <c r="E69" s="54"/>
    </row>
    <row r="70" spans="1:5" x14ac:dyDescent="0.2">
      <c r="A70" s="54"/>
      <c r="B70" s="54"/>
      <c r="C70" s="54"/>
      <c r="D70" s="54"/>
      <c r="E70" s="54"/>
    </row>
    <row r="71" spans="1:5" x14ac:dyDescent="0.2">
      <c r="A71" s="49" t="s">
        <v>304</v>
      </c>
      <c r="B71" s="49"/>
      <c r="C71" s="49"/>
      <c r="D71" s="49"/>
      <c r="E71" s="49"/>
    </row>
    <row r="72" spans="1:5" x14ac:dyDescent="0.2">
      <c r="A72" s="50" t="s">
        <v>105</v>
      </c>
      <c r="B72" s="50" t="s">
        <v>106</v>
      </c>
      <c r="C72" s="50" t="s">
        <v>107</v>
      </c>
      <c r="D72" s="50" t="s">
        <v>219</v>
      </c>
      <c r="E72" s="50" t="s">
        <v>122</v>
      </c>
    </row>
    <row r="73" spans="1:5" x14ac:dyDescent="0.2">
      <c r="A73" s="56">
        <v>4300</v>
      </c>
      <c r="B73" s="52" t="s">
        <v>305</v>
      </c>
      <c r="C73" s="53">
        <v>86090.51</v>
      </c>
      <c r="D73" s="52"/>
      <c r="E73" s="52"/>
    </row>
    <row r="74" spans="1:5" x14ac:dyDescent="0.2">
      <c r="A74" s="56">
        <v>4310</v>
      </c>
      <c r="B74" s="52" t="s">
        <v>306</v>
      </c>
      <c r="C74" s="53">
        <v>86090.51</v>
      </c>
      <c r="D74" s="52"/>
      <c r="E74" s="52"/>
    </row>
    <row r="75" spans="1:5" x14ac:dyDescent="0.2">
      <c r="A75" s="56">
        <v>4311</v>
      </c>
      <c r="B75" s="52" t="s">
        <v>307</v>
      </c>
      <c r="C75" s="53">
        <v>86090.51</v>
      </c>
      <c r="D75" s="52"/>
      <c r="E75" s="52"/>
    </row>
    <row r="76" spans="1:5" x14ac:dyDescent="0.2">
      <c r="A76" s="56">
        <v>4319</v>
      </c>
      <c r="B76" s="52" t="s">
        <v>308</v>
      </c>
      <c r="C76" s="53">
        <v>0</v>
      </c>
      <c r="D76" s="52"/>
      <c r="E76" s="52"/>
    </row>
    <row r="77" spans="1:5" x14ac:dyDescent="0.2">
      <c r="A77" s="56">
        <v>4320</v>
      </c>
      <c r="B77" s="52" t="s">
        <v>309</v>
      </c>
      <c r="C77" s="53">
        <v>0</v>
      </c>
      <c r="D77" s="52"/>
      <c r="E77" s="52"/>
    </row>
    <row r="78" spans="1:5" x14ac:dyDescent="0.2">
      <c r="A78" s="56">
        <v>4321</v>
      </c>
      <c r="B78" s="52" t="s">
        <v>310</v>
      </c>
      <c r="C78" s="53">
        <v>0</v>
      </c>
      <c r="D78" s="52"/>
      <c r="E78" s="52"/>
    </row>
    <row r="79" spans="1:5" x14ac:dyDescent="0.2">
      <c r="A79" s="56">
        <v>4322</v>
      </c>
      <c r="B79" s="52" t="s">
        <v>311</v>
      </c>
      <c r="C79" s="53">
        <v>0</v>
      </c>
      <c r="D79" s="52"/>
      <c r="E79" s="52"/>
    </row>
    <row r="80" spans="1:5" x14ac:dyDescent="0.2">
      <c r="A80" s="56">
        <v>4323</v>
      </c>
      <c r="B80" s="52" t="s">
        <v>312</v>
      </c>
      <c r="C80" s="53">
        <v>0</v>
      </c>
      <c r="D80" s="52"/>
      <c r="E80" s="52"/>
    </row>
    <row r="81" spans="1:5" x14ac:dyDescent="0.2">
      <c r="A81" s="56">
        <v>4324</v>
      </c>
      <c r="B81" s="52" t="s">
        <v>313</v>
      </c>
      <c r="C81" s="53">
        <v>0</v>
      </c>
      <c r="D81" s="52"/>
      <c r="E81" s="52"/>
    </row>
    <row r="82" spans="1:5" x14ac:dyDescent="0.2">
      <c r="A82" s="56">
        <v>4325</v>
      </c>
      <c r="B82" s="52" t="s">
        <v>314</v>
      </c>
      <c r="C82" s="53">
        <v>0</v>
      </c>
      <c r="D82" s="52"/>
      <c r="E82" s="52"/>
    </row>
    <row r="83" spans="1:5" x14ac:dyDescent="0.2">
      <c r="A83" s="56">
        <v>4330</v>
      </c>
      <c r="B83" s="52" t="s">
        <v>315</v>
      </c>
      <c r="C83" s="53">
        <v>0</v>
      </c>
      <c r="D83" s="52"/>
      <c r="E83" s="52"/>
    </row>
    <row r="84" spans="1:5" x14ac:dyDescent="0.2">
      <c r="A84" s="56">
        <v>4331</v>
      </c>
      <c r="B84" s="52" t="s">
        <v>315</v>
      </c>
      <c r="C84" s="53">
        <v>0</v>
      </c>
      <c r="D84" s="52"/>
      <c r="E84" s="52"/>
    </row>
    <row r="85" spans="1:5" x14ac:dyDescent="0.2">
      <c r="A85" s="56">
        <v>4340</v>
      </c>
      <c r="B85" s="52" t="s">
        <v>316</v>
      </c>
      <c r="C85" s="53">
        <v>0</v>
      </c>
      <c r="D85" s="52"/>
      <c r="E85" s="52"/>
    </row>
    <row r="86" spans="1:5" x14ac:dyDescent="0.2">
      <c r="A86" s="56">
        <v>4341</v>
      </c>
      <c r="B86" s="52" t="s">
        <v>316</v>
      </c>
      <c r="C86" s="53">
        <v>0</v>
      </c>
      <c r="D86" s="52"/>
      <c r="E86" s="52"/>
    </row>
    <row r="87" spans="1:5" x14ac:dyDescent="0.2">
      <c r="A87" s="56">
        <v>4390</v>
      </c>
      <c r="B87" s="52" t="s">
        <v>317</v>
      </c>
      <c r="C87" s="53">
        <v>0</v>
      </c>
      <c r="D87" s="52"/>
      <c r="E87" s="52"/>
    </row>
    <row r="88" spans="1:5" x14ac:dyDescent="0.2">
      <c r="A88" s="56">
        <v>4392</v>
      </c>
      <c r="B88" s="52" t="s">
        <v>318</v>
      </c>
      <c r="C88" s="53">
        <v>0</v>
      </c>
      <c r="D88" s="52"/>
      <c r="E88" s="52"/>
    </row>
    <row r="89" spans="1:5" x14ac:dyDescent="0.2">
      <c r="A89" s="56">
        <v>4393</v>
      </c>
      <c r="B89" s="52" t="s">
        <v>319</v>
      </c>
      <c r="C89" s="53">
        <v>0</v>
      </c>
      <c r="D89" s="52"/>
      <c r="E89" s="52"/>
    </row>
    <row r="90" spans="1:5" x14ac:dyDescent="0.2">
      <c r="A90" s="56">
        <v>4394</v>
      </c>
      <c r="B90" s="52" t="s">
        <v>320</v>
      </c>
      <c r="C90" s="53">
        <v>0</v>
      </c>
      <c r="D90" s="52"/>
      <c r="E90" s="52"/>
    </row>
    <row r="91" spans="1:5" x14ac:dyDescent="0.2">
      <c r="A91" s="56">
        <v>4395</v>
      </c>
      <c r="B91" s="52" t="s">
        <v>321</v>
      </c>
      <c r="C91" s="53">
        <v>0</v>
      </c>
      <c r="D91" s="52"/>
      <c r="E91" s="52"/>
    </row>
    <row r="92" spans="1:5" x14ac:dyDescent="0.2">
      <c r="A92" s="56">
        <v>4396</v>
      </c>
      <c r="B92" s="52" t="s">
        <v>322</v>
      </c>
      <c r="C92" s="53">
        <v>0</v>
      </c>
      <c r="D92" s="52"/>
      <c r="E92" s="52"/>
    </row>
    <row r="93" spans="1:5" x14ac:dyDescent="0.2">
      <c r="A93" s="56">
        <v>4397</v>
      </c>
      <c r="B93" s="52" t="s">
        <v>323</v>
      </c>
      <c r="C93" s="53">
        <v>0</v>
      </c>
      <c r="D93" s="52"/>
      <c r="E93" s="52"/>
    </row>
    <row r="94" spans="1:5" x14ac:dyDescent="0.2">
      <c r="A94" s="56">
        <v>4399</v>
      </c>
      <c r="B94" s="52" t="s">
        <v>317</v>
      </c>
      <c r="C94" s="53">
        <v>0</v>
      </c>
      <c r="D94" s="52"/>
      <c r="E94" s="52"/>
    </row>
    <row r="95" spans="1:5" x14ac:dyDescent="0.2">
      <c r="A95" s="54"/>
      <c r="B95" s="54"/>
      <c r="C95" s="54"/>
      <c r="D95" s="54"/>
      <c r="E95" s="54"/>
    </row>
    <row r="96" spans="1:5" x14ac:dyDescent="0.2">
      <c r="A96" s="49" t="s">
        <v>324</v>
      </c>
      <c r="B96" s="49"/>
      <c r="C96" s="49"/>
      <c r="D96" s="49"/>
      <c r="E96" s="49"/>
    </row>
    <row r="97" spans="1:5" x14ac:dyDescent="0.2">
      <c r="A97" s="50" t="s">
        <v>105</v>
      </c>
      <c r="B97" s="50" t="s">
        <v>106</v>
      </c>
      <c r="C97" s="50" t="s">
        <v>107</v>
      </c>
      <c r="D97" s="50" t="s">
        <v>325</v>
      </c>
      <c r="E97" s="50" t="s">
        <v>122</v>
      </c>
    </row>
    <row r="98" spans="1:5" x14ac:dyDescent="0.2">
      <c r="A98" s="56">
        <v>5000</v>
      </c>
      <c r="B98" s="52" t="s">
        <v>326</v>
      </c>
      <c r="C98" s="53">
        <v>36620321.789999999</v>
      </c>
      <c r="D98" s="57">
        <v>1</v>
      </c>
      <c r="E98" s="52"/>
    </row>
    <row r="99" spans="1:5" x14ac:dyDescent="0.2">
      <c r="A99" s="56">
        <v>5100</v>
      </c>
      <c r="B99" s="52" t="s">
        <v>327</v>
      </c>
      <c r="C99" s="53">
        <v>34780649.530000001</v>
      </c>
      <c r="D99" s="57">
        <v>1</v>
      </c>
      <c r="E99" s="52"/>
    </row>
    <row r="100" spans="1:5" x14ac:dyDescent="0.2">
      <c r="A100" s="56">
        <v>5110</v>
      </c>
      <c r="B100" s="52" t="s">
        <v>328</v>
      </c>
      <c r="C100" s="53">
        <v>26396833.829999998</v>
      </c>
      <c r="D100" s="57">
        <v>0.75895172133664279</v>
      </c>
      <c r="E100" s="52"/>
    </row>
    <row r="101" spans="1:5" x14ac:dyDescent="0.2">
      <c r="A101" s="56">
        <v>5111</v>
      </c>
      <c r="B101" s="52" t="s">
        <v>329</v>
      </c>
      <c r="C101" s="53">
        <v>15996328.189999999</v>
      </c>
      <c r="D101" s="57">
        <v>0.45992034094137285</v>
      </c>
      <c r="E101" s="52"/>
    </row>
    <row r="102" spans="1:5" x14ac:dyDescent="0.2">
      <c r="A102" s="56">
        <v>5112</v>
      </c>
      <c r="B102" s="52" t="s">
        <v>330</v>
      </c>
      <c r="C102" s="53">
        <v>0</v>
      </c>
      <c r="D102" s="57">
        <v>0</v>
      </c>
      <c r="E102" s="52"/>
    </row>
    <row r="103" spans="1:5" x14ac:dyDescent="0.2">
      <c r="A103" s="56">
        <v>5113</v>
      </c>
      <c r="B103" s="52" t="s">
        <v>331</v>
      </c>
      <c r="C103" s="53">
        <v>2684353.83</v>
      </c>
      <c r="D103" s="57">
        <v>7.7179519827098531E-2</v>
      </c>
      <c r="E103" s="52"/>
    </row>
    <row r="104" spans="1:5" x14ac:dyDescent="0.2">
      <c r="A104" s="56">
        <v>5114</v>
      </c>
      <c r="B104" s="52" t="s">
        <v>332</v>
      </c>
      <c r="C104" s="53">
        <v>3910136.02</v>
      </c>
      <c r="D104" s="57">
        <v>0.11242274289982186</v>
      </c>
      <c r="E104" s="52"/>
    </row>
    <row r="105" spans="1:5" x14ac:dyDescent="0.2">
      <c r="A105" s="56">
        <v>5115</v>
      </c>
      <c r="B105" s="52" t="s">
        <v>333</v>
      </c>
      <c r="C105" s="53">
        <v>3806015.79</v>
      </c>
      <c r="D105" s="57">
        <v>0.10942911766834965</v>
      </c>
      <c r="E105" s="52"/>
    </row>
    <row r="106" spans="1:5" x14ac:dyDescent="0.2">
      <c r="A106" s="56">
        <v>5116</v>
      </c>
      <c r="B106" s="52" t="s">
        <v>334</v>
      </c>
      <c r="C106" s="53">
        <v>0</v>
      </c>
      <c r="D106" s="57">
        <v>0</v>
      </c>
      <c r="E106" s="52"/>
    </row>
    <row r="107" spans="1:5" x14ac:dyDescent="0.2">
      <c r="A107" s="56">
        <v>5120</v>
      </c>
      <c r="B107" s="52" t="s">
        <v>335</v>
      </c>
      <c r="C107" s="53">
        <v>1381124.76</v>
      </c>
      <c r="D107" s="57">
        <v>3.9709573531935126E-2</v>
      </c>
      <c r="E107" s="52"/>
    </row>
    <row r="108" spans="1:5" x14ac:dyDescent="0.2">
      <c r="A108" s="56">
        <v>5121</v>
      </c>
      <c r="B108" s="52" t="s">
        <v>336</v>
      </c>
      <c r="C108" s="53">
        <v>225908.59</v>
      </c>
      <c r="D108" s="57">
        <v>6.4952378133462645E-3</v>
      </c>
      <c r="E108" s="52"/>
    </row>
    <row r="109" spans="1:5" x14ac:dyDescent="0.2">
      <c r="A109" s="56">
        <v>5122</v>
      </c>
      <c r="B109" s="52" t="s">
        <v>337</v>
      </c>
      <c r="C109" s="53">
        <v>0</v>
      </c>
      <c r="D109" s="57">
        <v>0</v>
      </c>
      <c r="E109" s="52"/>
    </row>
    <row r="110" spans="1:5" x14ac:dyDescent="0.2">
      <c r="A110" s="56">
        <v>5123</v>
      </c>
      <c r="B110" s="52" t="s">
        <v>338</v>
      </c>
      <c r="C110" s="53">
        <v>0</v>
      </c>
      <c r="D110" s="57">
        <v>0</v>
      </c>
      <c r="E110" s="52"/>
    </row>
    <row r="111" spans="1:5" x14ac:dyDescent="0.2">
      <c r="A111" s="56">
        <v>5124</v>
      </c>
      <c r="B111" s="52" t="s">
        <v>339</v>
      </c>
      <c r="C111" s="53">
        <v>705215.26</v>
      </c>
      <c r="D111" s="57">
        <v>2.0276080795780353E-2</v>
      </c>
      <c r="E111" s="52"/>
    </row>
    <row r="112" spans="1:5" x14ac:dyDescent="0.2">
      <c r="A112" s="56">
        <v>5125</v>
      </c>
      <c r="B112" s="52" t="s">
        <v>340</v>
      </c>
      <c r="C112" s="53">
        <v>15188.24</v>
      </c>
      <c r="D112" s="57">
        <v>4.366864968090778E-4</v>
      </c>
      <c r="E112" s="52"/>
    </row>
    <row r="113" spans="1:5" x14ac:dyDescent="0.2">
      <c r="A113" s="56">
        <v>5126</v>
      </c>
      <c r="B113" s="52" t="s">
        <v>341</v>
      </c>
      <c r="C113" s="53">
        <v>209941.87</v>
      </c>
      <c r="D113" s="57">
        <v>6.0361687558167917E-3</v>
      </c>
      <c r="E113" s="52"/>
    </row>
    <row r="114" spans="1:5" x14ac:dyDescent="0.2">
      <c r="A114" s="56">
        <v>5127</v>
      </c>
      <c r="B114" s="52" t="s">
        <v>342</v>
      </c>
      <c r="C114" s="53">
        <v>30157.02</v>
      </c>
      <c r="D114" s="57">
        <v>8.6706316321056925E-4</v>
      </c>
      <c r="E114" s="52"/>
    </row>
    <row r="115" spans="1:5" x14ac:dyDescent="0.2">
      <c r="A115" s="56">
        <v>5128</v>
      </c>
      <c r="B115" s="52" t="s">
        <v>343</v>
      </c>
      <c r="C115" s="53">
        <v>0</v>
      </c>
      <c r="D115" s="57">
        <v>0</v>
      </c>
      <c r="E115" s="52"/>
    </row>
    <row r="116" spans="1:5" x14ac:dyDescent="0.2">
      <c r="A116" s="56">
        <v>5129</v>
      </c>
      <c r="B116" s="52" t="s">
        <v>344</v>
      </c>
      <c r="C116" s="53">
        <v>194713.78</v>
      </c>
      <c r="D116" s="57">
        <v>5.5983365069720709E-3</v>
      </c>
      <c r="E116" s="52"/>
    </row>
    <row r="117" spans="1:5" x14ac:dyDescent="0.2">
      <c r="A117" s="56">
        <v>5130</v>
      </c>
      <c r="B117" s="52" t="s">
        <v>345</v>
      </c>
      <c r="C117" s="53">
        <v>7002690.9400000004</v>
      </c>
      <c r="D117" s="57">
        <v>0.20133870513142196</v>
      </c>
      <c r="E117" s="52"/>
    </row>
    <row r="118" spans="1:5" x14ac:dyDescent="0.2">
      <c r="A118" s="56">
        <v>5131</v>
      </c>
      <c r="B118" s="52" t="s">
        <v>346</v>
      </c>
      <c r="C118" s="53">
        <v>210164.97</v>
      </c>
      <c r="D118" s="57">
        <v>6.0425832421192281E-3</v>
      </c>
      <c r="E118" s="52"/>
    </row>
    <row r="119" spans="1:5" x14ac:dyDescent="0.2">
      <c r="A119" s="56">
        <v>5132</v>
      </c>
      <c r="B119" s="52" t="s">
        <v>347</v>
      </c>
      <c r="C119" s="53">
        <v>8901.41</v>
      </c>
      <c r="D119" s="57">
        <v>2.5592995301373255E-4</v>
      </c>
      <c r="E119" s="52"/>
    </row>
    <row r="120" spans="1:5" x14ac:dyDescent="0.2">
      <c r="A120" s="56">
        <v>5133</v>
      </c>
      <c r="B120" s="52" t="s">
        <v>348</v>
      </c>
      <c r="C120" s="53">
        <v>2668487.34</v>
      </c>
      <c r="D120" s="57">
        <v>7.6723332544387929E-2</v>
      </c>
      <c r="E120" s="52"/>
    </row>
    <row r="121" spans="1:5" x14ac:dyDescent="0.2">
      <c r="A121" s="56">
        <v>5134</v>
      </c>
      <c r="B121" s="52" t="s">
        <v>349</v>
      </c>
      <c r="C121" s="53">
        <v>246538.4</v>
      </c>
      <c r="D121" s="57">
        <v>7.0883782600824818E-3</v>
      </c>
      <c r="E121" s="52"/>
    </row>
    <row r="122" spans="1:5" x14ac:dyDescent="0.2">
      <c r="A122" s="56">
        <v>5135</v>
      </c>
      <c r="B122" s="52" t="s">
        <v>350</v>
      </c>
      <c r="C122" s="53">
        <v>455084.73</v>
      </c>
      <c r="D122" s="57">
        <v>1.3084422980872375E-2</v>
      </c>
      <c r="E122" s="52"/>
    </row>
    <row r="123" spans="1:5" x14ac:dyDescent="0.2">
      <c r="A123" s="56">
        <v>5136</v>
      </c>
      <c r="B123" s="52" t="s">
        <v>351</v>
      </c>
      <c r="C123" s="53">
        <v>531884</v>
      </c>
      <c r="D123" s="57">
        <v>1.5292526367031305E-2</v>
      </c>
      <c r="E123" s="52"/>
    </row>
    <row r="124" spans="1:5" x14ac:dyDescent="0.2">
      <c r="A124" s="56">
        <v>5137</v>
      </c>
      <c r="B124" s="52" t="s">
        <v>352</v>
      </c>
      <c r="C124" s="53">
        <v>50353.67</v>
      </c>
      <c r="D124" s="57">
        <v>1.4477495584597265E-3</v>
      </c>
      <c r="E124" s="52"/>
    </row>
    <row r="125" spans="1:5" x14ac:dyDescent="0.2">
      <c r="A125" s="56">
        <v>5138</v>
      </c>
      <c r="B125" s="52" t="s">
        <v>353</v>
      </c>
      <c r="C125" s="53">
        <v>2347969.42</v>
      </c>
      <c r="D125" s="57">
        <v>6.7507923277130358E-2</v>
      </c>
      <c r="E125" s="52"/>
    </row>
    <row r="126" spans="1:5" x14ac:dyDescent="0.2">
      <c r="A126" s="56">
        <v>5139</v>
      </c>
      <c r="B126" s="52" t="s">
        <v>354</v>
      </c>
      <c r="C126" s="53">
        <v>483307</v>
      </c>
      <c r="D126" s="57">
        <v>1.3895858948324822E-2</v>
      </c>
      <c r="E126" s="52"/>
    </row>
    <row r="127" spans="1:5" x14ac:dyDescent="0.2">
      <c r="A127" s="56">
        <v>5200</v>
      </c>
      <c r="B127" s="52" t="s">
        <v>355</v>
      </c>
      <c r="C127" s="53">
        <v>0</v>
      </c>
      <c r="D127" s="57">
        <v>0</v>
      </c>
      <c r="E127" s="52"/>
    </row>
    <row r="128" spans="1:5" x14ac:dyDescent="0.2">
      <c r="A128" s="56">
        <v>5210</v>
      </c>
      <c r="B128" s="52" t="s">
        <v>356</v>
      </c>
      <c r="C128" s="53">
        <v>0</v>
      </c>
      <c r="D128" s="57">
        <v>0</v>
      </c>
      <c r="E128" s="52"/>
    </row>
    <row r="129" spans="1:5" x14ac:dyDescent="0.2">
      <c r="A129" s="56">
        <v>5211</v>
      </c>
      <c r="B129" s="52" t="s">
        <v>357</v>
      </c>
      <c r="C129" s="53">
        <v>0</v>
      </c>
      <c r="D129" s="57">
        <v>0</v>
      </c>
      <c r="E129" s="52"/>
    </row>
    <row r="130" spans="1:5" x14ac:dyDescent="0.2">
      <c r="A130" s="56">
        <v>5212</v>
      </c>
      <c r="B130" s="52" t="s">
        <v>358</v>
      </c>
      <c r="C130" s="53">
        <v>0</v>
      </c>
      <c r="D130" s="57">
        <v>0</v>
      </c>
      <c r="E130" s="52"/>
    </row>
    <row r="131" spans="1:5" x14ac:dyDescent="0.2">
      <c r="A131" s="56">
        <v>5220</v>
      </c>
      <c r="B131" s="52" t="s">
        <v>359</v>
      </c>
      <c r="C131" s="53">
        <v>0</v>
      </c>
      <c r="D131" s="57">
        <v>0</v>
      </c>
      <c r="E131" s="52"/>
    </row>
    <row r="132" spans="1:5" x14ac:dyDescent="0.2">
      <c r="A132" s="56">
        <v>5221</v>
      </c>
      <c r="B132" s="52" t="s">
        <v>360</v>
      </c>
      <c r="C132" s="53">
        <v>0</v>
      </c>
      <c r="D132" s="57">
        <v>0</v>
      </c>
      <c r="E132" s="52"/>
    </row>
    <row r="133" spans="1:5" x14ac:dyDescent="0.2">
      <c r="A133" s="56">
        <v>5222</v>
      </c>
      <c r="B133" s="52" t="s">
        <v>361</v>
      </c>
      <c r="C133" s="53">
        <v>0</v>
      </c>
      <c r="D133" s="57">
        <v>0</v>
      </c>
      <c r="E133" s="52"/>
    </row>
    <row r="134" spans="1:5" x14ac:dyDescent="0.2">
      <c r="A134" s="56">
        <v>5230</v>
      </c>
      <c r="B134" s="52" t="s">
        <v>301</v>
      </c>
      <c r="C134" s="53">
        <v>0</v>
      </c>
      <c r="D134" s="57">
        <v>0</v>
      </c>
      <c r="E134" s="52"/>
    </row>
    <row r="135" spans="1:5" x14ac:dyDescent="0.2">
      <c r="A135" s="56">
        <v>5231</v>
      </c>
      <c r="B135" s="52" t="s">
        <v>362</v>
      </c>
      <c r="C135" s="53">
        <v>0</v>
      </c>
      <c r="D135" s="57">
        <v>0</v>
      </c>
      <c r="E135" s="52"/>
    </row>
    <row r="136" spans="1:5" x14ac:dyDescent="0.2">
      <c r="A136" s="56">
        <v>5232</v>
      </c>
      <c r="B136" s="52" t="s">
        <v>363</v>
      </c>
      <c r="C136" s="53">
        <v>0</v>
      </c>
      <c r="D136" s="57">
        <v>0</v>
      </c>
      <c r="E136" s="52"/>
    </row>
    <row r="137" spans="1:5" x14ac:dyDescent="0.2">
      <c r="A137" s="56">
        <v>5240</v>
      </c>
      <c r="B137" s="52" t="s">
        <v>364</v>
      </c>
      <c r="C137" s="53">
        <v>0</v>
      </c>
      <c r="D137" s="57">
        <v>0</v>
      </c>
      <c r="E137" s="52"/>
    </row>
    <row r="138" spans="1:5" x14ac:dyDescent="0.2">
      <c r="A138" s="56">
        <v>5241</v>
      </c>
      <c r="B138" s="52" t="s">
        <v>365</v>
      </c>
      <c r="C138" s="53">
        <v>0</v>
      </c>
      <c r="D138" s="57">
        <v>0</v>
      </c>
      <c r="E138" s="52"/>
    </row>
    <row r="139" spans="1:5" x14ac:dyDescent="0.2">
      <c r="A139" s="56">
        <v>5242</v>
      </c>
      <c r="B139" s="52" t="s">
        <v>366</v>
      </c>
      <c r="C139" s="53">
        <v>0</v>
      </c>
      <c r="D139" s="57">
        <v>0</v>
      </c>
      <c r="E139" s="52"/>
    </row>
    <row r="140" spans="1:5" x14ac:dyDescent="0.2">
      <c r="A140" s="56">
        <v>5243</v>
      </c>
      <c r="B140" s="52" t="s">
        <v>367</v>
      </c>
      <c r="C140" s="53">
        <v>0</v>
      </c>
      <c r="D140" s="57">
        <v>0</v>
      </c>
      <c r="E140" s="52"/>
    </row>
    <row r="141" spans="1:5" x14ac:dyDescent="0.2">
      <c r="A141" s="56">
        <v>5244</v>
      </c>
      <c r="B141" s="52" t="s">
        <v>368</v>
      </c>
      <c r="C141" s="53">
        <v>0</v>
      </c>
      <c r="D141" s="57">
        <v>0</v>
      </c>
      <c r="E141" s="52"/>
    </row>
    <row r="142" spans="1:5" x14ac:dyDescent="0.2">
      <c r="A142" s="56">
        <v>5250</v>
      </c>
      <c r="B142" s="52" t="s">
        <v>302</v>
      </c>
      <c r="C142" s="53">
        <v>0</v>
      </c>
      <c r="D142" s="57">
        <v>0</v>
      </c>
      <c r="E142" s="52"/>
    </row>
    <row r="143" spans="1:5" x14ac:dyDescent="0.2">
      <c r="A143" s="56">
        <v>5251</v>
      </c>
      <c r="B143" s="52" t="s">
        <v>369</v>
      </c>
      <c r="C143" s="53">
        <v>0</v>
      </c>
      <c r="D143" s="57">
        <v>0</v>
      </c>
      <c r="E143" s="52"/>
    </row>
    <row r="144" spans="1:5" x14ac:dyDescent="0.2">
      <c r="A144" s="56">
        <v>5252</v>
      </c>
      <c r="B144" s="52" t="s">
        <v>370</v>
      </c>
      <c r="C144" s="53">
        <v>0</v>
      </c>
      <c r="D144" s="57">
        <v>0</v>
      </c>
      <c r="E144" s="52"/>
    </row>
    <row r="145" spans="1:5" x14ac:dyDescent="0.2">
      <c r="A145" s="56">
        <v>5259</v>
      </c>
      <c r="B145" s="52" t="s">
        <v>371</v>
      </c>
      <c r="C145" s="53">
        <v>0</v>
      </c>
      <c r="D145" s="57">
        <v>0</v>
      </c>
      <c r="E145" s="52"/>
    </row>
    <row r="146" spans="1:5" x14ac:dyDescent="0.2">
      <c r="A146" s="56">
        <v>5260</v>
      </c>
      <c r="B146" s="52" t="s">
        <v>372</v>
      </c>
      <c r="C146" s="53">
        <v>0</v>
      </c>
      <c r="D146" s="57">
        <v>0</v>
      </c>
      <c r="E146" s="52"/>
    </row>
    <row r="147" spans="1:5" x14ac:dyDescent="0.2">
      <c r="A147" s="56">
        <v>5261</v>
      </c>
      <c r="B147" s="52" t="s">
        <v>373</v>
      </c>
      <c r="C147" s="53">
        <v>0</v>
      </c>
      <c r="D147" s="57">
        <v>0</v>
      </c>
      <c r="E147" s="52"/>
    </row>
    <row r="148" spans="1:5" x14ac:dyDescent="0.2">
      <c r="A148" s="56">
        <v>5262</v>
      </c>
      <c r="B148" s="52" t="s">
        <v>374</v>
      </c>
      <c r="C148" s="53">
        <v>0</v>
      </c>
      <c r="D148" s="57">
        <v>0</v>
      </c>
      <c r="E148" s="52"/>
    </row>
    <row r="149" spans="1:5" x14ac:dyDescent="0.2">
      <c r="A149" s="56">
        <v>5270</v>
      </c>
      <c r="B149" s="52" t="s">
        <v>375</v>
      </c>
      <c r="C149" s="53">
        <v>0</v>
      </c>
      <c r="D149" s="57">
        <v>0</v>
      </c>
      <c r="E149" s="52"/>
    </row>
    <row r="150" spans="1:5" x14ac:dyDescent="0.2">
      <c r="A150" s="56">
        <v>5271</v>
      </c>
      <c r="B150" s="52" t="s">
        <v>376</v>
      </c>
      <c r="C150" s="53">
        <v>0</v>
      </c>
      <c r="D150" s="57">
        <v>0</v>
      </c>
      <c r="E150" s="52"/>
    </row>
    <row r="151" spans="1:5" x14ac:dyDescent="0.2">
      <c r="A151" s="56">
        <v>5280</v>
      </c>
      <c r="B151" s="52" t="s">
        <v>377</v>
      </c>
      <c r="C151" s="53">
        <v>0</v>
      </c>
      <c r="D151" s="57">
        <v>0</v>
      </c>
      <c r="E151" s="52"/>
    </row>
    <row r="152" spans="1:5" x14ac:dyDescent="0.2">
      <c r="A152" s="56">
        <v>5281</v>
      </c>
      <c r="B152" s="52" t="s">
        <v>378</v>
      </c>
      <c r="C152" s="53">
        <v>0</v>
      </c>
      <c r="D152" s="57">
        <v>0</v>
      </c>
      <c r="E152" s="52"/>
    </row>
    <row r="153" spans="1:5" x14ac:dyDescent="0.2">
      <c r="A153" s="56">
        <v>5282</v>
      </c>
      <c r="B153" s="52" t="s">
        <v>379</v>
      </c>
      <c r="C153" s="53">
        <v>0</v>
      </c>
      <c r="D153" s="57">
        <v>0</v>
      </c>
      <c r="E153" s="52"/>
    </row>
    <row r="154" spans="1:5" x14ac:dyDescent="0.2">
      <c r="A154" s="56">
        <v>5283</v>
      </c>
      <c r="B154" s="52" t="s">
        <v>380</v>
      </c>
      <c r="C154" s="53">
        <v>0</v>
      </c>
      <c r="D154" s="57">
        <v>0</v>
      </c>
      <c r="E154" s="52"/>
    </row>
    <row r="155" spans="1:5" x14ac:dyDescent="0.2">
      <c r="A155" s="56">
        <v>5284</v>
      </c>
      <c r="B155" s="52" t="s">
        <v>381</v>
      </c>
      <c r="C155" s="53">
        <v>0</v>
      </c>
      <c r="D155" s="57">
        <v>0</v>
      </c>
      <c r="E155" s="52"/>
    </row>
    <row r="156" spans="1:5" x14ac:dyDescent="0.2">
      <c r="A156" s="56">
        <v>5285</v>
      </c>
      <c r="B156" s="52" t="s">
        <v>382</v>
      </c>
      <c r="C156" s="53">
        <v>0</v>
      </c>
      <c r="D156" s="57">
        <v>0</v>
      </c>
      <c r="E156" s="52"/>
    </row>
    <row r="157" spans="1:5" x14ac:dyDescent="0.2">
      <c r="A157" s="56">
        <v>5290</v>
      </c>
      <c r="B157" s="52" t="s">
        <v>383</v>
      </c>
      <c r="C157" s="53">
        <v>0</v>
      </c>
      <c r="D157" s="57">
        <v>0</v>
      </c>
      <c r="E157" s="52"/>
    </row>
    <row r="158" spans="1:5" x14ac:dyDescent="0.2">
      <c r="A158" s="56">
        <v>5291</v>
      </c>
      <c r="B158" s="52" t="s">
        <v>384</v>
      </c>
      <c r="C158" s="53">
        <v>0</v>
      </c>
      <c r="D158" s="57">
        <v>0</v>
      </c>
      <c r="E158" s="52"/>
    </row>
    <row r="159" spans="1:5" x14ac:dyDescent="0.2">
      <c r="A159" s="56">
        <v>5292</v>
      </c>
      <c r="B159" s="52" t="s">
        <v>385</v>
      </c>
      <c r="C159" s="53">
        <v>0</v>
      </c>
      <c r="D159" s="57">
        <v>0</v>
      </c>
      <c r="E159" s="52"/>
    </row>
    <row r="160" spans="1:5" x14ac:dyDescent="0.2">
      <c r="A160" s="56">
        <v>5300</v>
      </c>
      <c r="B160" s="52" t="s">
        <v>386</v>
      </c>
      <c r="C160" s="53">
        <v>0</v>
      </c>
      <c r="D160" s="57">
        <v>0</v>
      </c>
      <c r="E160" s="52"/>
    </row>
    <row r="161" spans="1:5" x14ac:dyDescent="0.2">
      <c r="A161" s="56">
        <v>5310</v>
      </c>
      <c r="B161" s="52" t="s">
        <v>294</v>
      </c>
      <c r="C161" s="53">
        <v>0</v>
      </c>
      <c r="D161" s="57">
        <v>0</v>
      </c>
      <c r="E161" s="52"/>
    </row>
    <row r="162" spans="1:5" x14ac:dyDescent="0.2">
      <c r="A162" s="56">
        <v>5311</v>
      </c>
      <c r="B162" s="52" t="s">
        <v>387</v>
      </c>
      <c r="C162" s="53">
        <v>0</v>
      </c>
      <c r="D162" s="57">
        <v>0</v>
      </c>
      <c r="E162" s="52"/>
    </row>
    <row r="163" spans="1:5" x14ac:dyDescent="0.2">
      <c r="A163" s="56">
        <v>5312</v>
      </c>
      <c r="B163" s="52" t="s">
        <v>388</v>
      </c>
      <c r="C163" s="53">
        <v>0</v>
      </c>
      <c r="D163" s="57">
        <v>0</v>
      </c>
      <c r="E163" s="52"/>
    </row>
    <row r="164" spans="1:5" x14ac:dyDescent="0.2">
      <c r="A164" s="56">
        <v>5320</v>
      </c>
      <c r="B164" s="52" t="s">
        <v>295</v>
      </c>
      <c r="C164" s="53">
        <v>0</v>
      </c>
      <c r="D164" s="57">
        <v>0</v>
      </c>
      <c r="E164" s="52"/>
    </row>
    <row r="165" spans="1:5" x14ac:dyDescent="0.2">
      <c r="A165" s="56">
        <v>5321</v>
      </c>
      <c r="B165" s="52" t="s">
        <v>389</v>
      </c>
      <c r="C165" s="53">
        <v>0</v>
      </c>
      <c r="D165" s="57">
        <v>0</v>
      </c>
      <c r="E165" s="52"/>
    </row>
    <row r="166" spans="1:5" x14ac:dyDescent="0.2">
      <c r="A166" s="56">
        <v>5322</v>
      </c>
      <c r="B166" s="52" t="s">
        <v>390</v>
      </c>
      <c r="C166" s="53">
        <v>0</v>
      </c>
      <c r="D166" s="57">
        <v>0</v>
      </c>
      <c r="E166" s="52"/>
    </row>
    <row r="167" spans="1:5" x14ac:dyDescent="0.2">
      <c r="A167" s="56">
        <v>5330</v>
      </c>
      <c r="B167" s="52" t="s">
        <v>296</v>
      </c>
      <c r="C167" s="53">
        <v>0</v>
      </c>
      <c r="D167" s="57">
        <v>0</v>
      </c>
      <c r="E167" s="52"/>
    </row>
    <row r="168" spans="1:5" x14ac:dyDescent="0.2">
      <c r="A168" s="56">
        <v>5331</v>
      </c>
      <c r="B168" s="52" t="s">
        <v>391</v>
      </c>
      <c r="C168" s="53">
        <v>0</v>
      </c>
      <c r="D168" s="57">
        <v>0</v>
      </c>
      <c r="E168" s="52"/>
    </row>
    <row r="169" spans="1:5" x14ac:dyDescent="0.2">
      <c r="A169" s="56">
        <v>5332</v>
      </c>
      <c r="B169" s="52" t="s">
        <v>392</v>
      </c>
      <c r="C169" s="53">
        <v>0</v>
      </c>
      <c r="D169" s="57">
        <v>0</v>
      </c>
      <c r="E169" s="52"/>
    </row>
    <row r="170" spans="1:5" x14ac:dyDescent="0.2">
      <c r="A170" s="56">
        <v>5400</v>
      </c>
      <c r="B170" s="52" t="s">
        <v>393</v>
      </c>
      <c r="C170" s="53">
        <v>0</v>
      </c>
      <c r="D170" s="57">
        <v>0</v>
      </c>
      <c r="E170" s="52"/>
    </row>
    <row r="171" spans="1:5" x14ac:dyDescent="0.2">
      <c r="A171" s="56">
        <v>5410</v>
      </c>
      <c r="B171" s="52" t="s">
        <v>394</v>
      </c>
      <c r="C171" s="53">
        <v>0</v>
      </c>
      <c r="D171" s="57">
        <v>0</v>
      </c>
      <c r="E171" s="52"/>
    </row>
    <row r="172" spans="1:5" x14ac:dyDescent="0.2">
      <c r="A172" s="56">
        <v>5411</v>
      </c>
      <c r="B172" s="52" t="s">
        <v>395</v>
      </c>
      <c r="C172" s="53">
        <v>0</v>
      </c>
      <c r="D172" s="57">
        <v>0</v>
      </c>
      <c r="E172" s="52"/>
    </row>
    <row r="173" spans="1:5" x14ac:dyDescent="0.2">
      <c r="A173" s="56">
        <v>5412</v>
      </c>
      <c r="B173" s="52" t="s">
        <v>396</v>
      </c>
      <c r="C173" s="53">
        <v>0</v>
      </c>
      <c r="D173" s="57">
        <v>0</v>
      </c>
      <c r="E173" s="52"/>
    </row>
    <row r="174" spans="1:5" x14ac:dyDescent="0.2">
      <c r="A174" s="56">
        <v>5420</v>
      </c>
      <c r="B174" s="52" t="s">
        <v>397</v>
      </c>
      <c r="C174" s="53">
        <v>0</v>
      </c>
      <c r="D174" s="57">
        <v>0</v>
      </c>
      <c r="E174" s="52"/>
    </row>
    <row r="175" spans="1:5" x14ac:dyDescent="0.2">
      <c r="A175" s="56">
        <v>5421</v>
      </c>
      <c r="B175" s="52" t="s">
        <v>398</v>
      </c>
      <c r="C175" s="53">
        <v>0</v>
      </c>
      <c r="D175" s="57">
        <v>0</v>
      </c>
      <c r="E175" s="52"/>
    </row>
    <row r="176" spans="1:5" x14ac:dyDescent="0.2">
      <c r="A176" s="56">
        <v>5422</v>
      </c>
      <c r="B176" s="52" t="s">
        <v>399</v>
      </c>
      <c r="C176" s="53">
        <v>0</v>
      </c>
      <c r="D176" s="57">
        <v>0</v>
      </c>
      <c r="E176" s="52"/>
    </row>
    <row r="177" spans="1:5" x14ac:dyDescent="0.2">
      <c r="A177" s="56">
        <v>5430</v>
      </c>
      <c r="B177" s="52" t="s">
        <v>400</v>
      </c>
      <c r="C177" s="53">
        <v>0</v>
      </c>
      <c r="D177" s="57">
        <v>0</v>
      </c>
      <c r="E177" s="52"/>
    </row>
    <row r="178" spans="1:5" x14ac:dyDescent="0.2">
      <c r="A178" s="56">
        <v>5431</v>
      </c>
      <c r="B178" s="52" t="s">
        <v>401</v>
      </c>
      <c r="C178" s="53">
        <v>0</v>
      </c>
      <c r="D178" s="57">
        <v>0</v>
      </c>
      <c r="E178" s="52"/>
    </row>
    <row r="179" spans="1:5" x14ac:dyDescent="0.2">
      <c r="A179" s="56">
        <v>5432</v>
      </c>
      <c r="B179" s="52" t="s">
        <v>402</v>
      </c>
      <c r="C179" s="53">
        <v>0</v>
      </c>
      <c r="D179" s="57">
        <v>0</v>
      </c>
      <c r="E179" s="52"/>
    </row>
    <row r="180" spans="1:5" x14ac:dyDescent="0.2">
      <c r="A180" s="56">
        <v>5440</v>
      </c>
      <c r="B180" s="52" t="s">
        <v>403</v>
      </c>
      <c r="C180" s="53">
        <v>0</v>
      </c>
      <c r="D180" s="57">
        <v>0</v>
      </c>
      <c r="E180" s="52"/>
    </row>
    <row r="181" spans="1:5" x14ac:dyDescent="0.2">
      <c r="A181" s="56">
        <v>5441</v>
      </c>
      <c r="B181" s="52" t="s">
        <v>403</v>
      </c>
      <c r="C181" s="53">
        <v>0</v>
      </c>
      <c r="D181" s="57">
        <v>0</v>
      </c>
      <c r="E181" s="52"/>
    </row>
    <row r="182" spans="1:5" x14ac:dyDescent="0.2">
      <c r="A182" s="56">
        <v>5450</v>
      </c>
      <c r="B182" s="52" t="s">
        <v>404</v>
      </c>
      <c r="C182" s="53">
        <v>0</v>
      </c>
      <c r="D182" s="57">
        <v>0</v>
      </c>
      <c r="E182" s="52"/>
    </row>
    <row r="183" spans="1:5" x14ac:dyDescent="0.2">
      <c r="A183" s="56">
        <v>5451</v>
      </c>
      <c r="B183" s="52" t="s">
        <v>405</v>
      </c>
      <c r="C183" s="53">
        <v>0</v>
      </c>
      <c r="D183" s="57">
        <v>0</v>
      </c>
      <c r="E183" s="52"/>
    </row>
    <row r="184" spans="1:5" x14ac:dyDescent="0.2">
      <c r="A184" s="56">
        <v>5452</v>
      </c>
      <c r="B184" s="52" t="s">
        <v>406</v>
      </c>
      <c r="C184" s="53">
        <v>0</v>
      </c>
      <c r="D184" s="57">
        <v>0</v>
      </c>
      <c r="E184" s="52"/>
    </row>
    <row r="185" spans="1:5" x14ac:dyDescent="0.2">
      <c r="A185" s="56">
        <v>5500</v>
      </c>
      <c r="B185" s="52" t="s">
        <v>407</v>
      </c>
      <c r="C185" s="53">
        <v>0</v>
      </c>
      <c r="D185" s="57">
        <v>0</v>
      </c>
      <c r="E185" s="52"/>
    </row>
    <row r="186" spans="1:5" x14ac:dyDescent="0.2">
      <c r="A186" s="56">
        <v>5510</v>
      </c>
      <c r="B186" s="52" t="s">
        <v>408</v>
      </c>
      <c r="C186" s="53">
        <v>0</v>
      </c>
      <c r="D186" s="57">
        <v>0</v>
      </c>
      <c r="E186" s="52"/>
    </row>
    <row r="187" spans="1:5" x14ac:dyDescent="0.2">
      <c r="A187" s="56">
        <v>5511</v>
      </c>
      <c r="B187" s="52" t="s">
        <v>409</v>
      </c>
      <c r="C187" s="53">
        <v>0</v>
      </c>
      <c r="D187" s="57">
        <v>0</v>
      </c>
      <c r="E187" s="52"/>
    </row>
    <row r="188" spans="1:5" x14ac:dyDescent="0.2">
      <c r="A188" s="56">
        <v>5512</v>
      </c>
      <c r="B188" s="52" t="s">
        <v>410</v>
      </c>
      <c r="C188" s="53">
        <v>0</v>
      </c>
      <c r="D188" s="57">
        <v>0</v>
      </c>
      <c r="E188" s="52"/>
    </row>
    <row r="189" spans="1:5" x14ac:dyDescent="0.2">
      <c r="A189" s="56">
        <v>5513</v>
      </c>
      <c r="B189" s="52" t="s">
        <v>411</v>
      </c>
      <c r="C189" s="53">
        <v>0</v>
      </c>
      <c r="D189" s="57">
        <v>0</v>
      </c>
      <c r="E189" s="52"/>
    </row>
    <row r="190" spans="1:5" x14ac:dyDescent="0.2">
      <c r="A190" s="56">
        <v>5514</v>
      </c>
      <c r="B190" s="52" t="s">
        <v>412</v>
      </c>
      <c r="C190" s="53">
        <v>0</v>
      </c>
      <c r="D190" s="57">
        <v>0</v>
      </c>
      <c r="E190" s="52"/>
    </row>
    <row r="191" spans="1:5" x14ac:dyDescent="0.2">
      <c r="A191" s="56">
        <v>5515</v>
      </c>
      <c r="B191" s="52" t="s">
        <v>413</v>
      </c>
      <c r="C191" s="53">
        <v>0</v>
      </c>
      <c r="D191" s="57">
        <v>0</v>
      </c>
      <c r="E191" s="52"/>
    </row>
    <row r="192" spans="1:5" x14ac:dyDescent="0.2">
      <c r="A192" s="56">
        <v>5516</v>
      </c>
      <c r="B192" s="52" t="s">
        <v>414</v>
      </c>
      <c r="C192" s="53">
        <v>0</v>
      </c>
      <c r="D192" s="57">
        <v>0</v>
      </c>
      <c r="E192" s="52"/>
    </row>
    <row r="193" spans="1:5" x14ac:dyDescent="0.2">
      <c r="A193" s="56">
        <v>5517</v>
      </c>
      <c r="B193" s="52" t="s">
        <v>415</v>
      </c>
      <c r="C193" s="53">
        <v>0</v>
      </c>
      <c r="D193" s="57">
        <v>0</v>
      </c>
      <c r="E193" s="52"/>
    </row>
    <row r="194" spans="1:5" x14ac:dyDescent="0.2">
      <c r="A194" s="56">
        <v>5518</v>
      </c>
      <c r="B194" s="52" t="s">
        <v>416</v>
      </c>
      <c r="C194" s="53">
        <v>0</v>
      </c>
      <c r="D194" s="57">
        <v>0</v>
      </c>
      <c r="E194" s="52"/>
    </row>
    <row r="195" spans="1:5" x14ac:dyDescent="0.2">
      <c r="A195" s="56">
        <v>5520</v>
      </c>
      <c r="B195" s="52" t="s">
        <v>417</v>
      </c>
      <c r="C195" s="53">
        <v>0</v>
      </c>
      <c r="D195" s="57">
        <v>0</v>
      </c>
      <c r="E195" s="52"/>
    </row>
    <row r="196" spans="1:5" x14ac:dyDescent="0.2">
      <c r="A196" s="56">
        <v>5521</v>
      </c>
      <c r="B196" s="52" t="s">
        <v>418</v>
      </c>
      <c r="C196" s="53">
        <v>0</v>
      </c>
      <c r="D196" s="57">
        <v>0</v>
      </c>
      <c r="E196" s="52"/>
    </row>
    <row r="197" spans="1:5" x14ac:dyDescent="0.2">
      <c r="A197" s="56">
        <v>5522</v>
      </c>
      <c r="B197" s="52" t="s">
        <v>419</v>
      </c>
      <c r="C197" s="53">
        <v>0</v>
      </c>
      <c r="D197" s="57">
        <v>0</v>
      </c>
      <c r="E197" s="52"/>
    </row>
    <row r="198" spans="1:5" x14ac:dyDescent="0.2">
      <c r="A198" s="56">
        <v>5530</v>
      </c>
      <c r="B198" s="52" t="s">
        <v>420</v>
      </c>
      <c r="C198" s="53">
        <v>0</v>
      </c>
      <c r="D198" s="57">
        <v>0</v>
      </c>
      <c r="E198" s="52"/>
    </row>
    <row r="199" spans="1:5" x14ac:dyDescent="0.2">
      <c r="A199" s="56">
        <v>5531</v>
      </c>
      <c r="B199" s="52" t="s">
        <v>421</v>
      </c>
      <c r="C199" s="53">
        <v>0</v>
      </c>
      <c r="D199" s="57">
        <v>0</v>
      </c>
      <c r="E199" s="52"/>
    </row>
    <row r="200" spans="1:5" x14ac:dyDescent="0.2">
      <c r="A200" s="56">
        <v>5532</v>
      </c>
      <c r="B200" s="52" t="s">
        <v>422</v>
      </c>
      <c r="C200" s="53">
        <v>0</v>
      </c>
      <c r="D200" s="57">
        <v>0</v>
      </c>
      <c r="E200" s="52"/>
    </row>
    <row r="201" spans="1:5" x14ac:dyDescent="0.2">
      <c r="A201" s="56">
        <v>5533</v>
      </c>
      <c r="B201" s="52" t="s">
        <v>423</v>
      </c>
      <c r="C201" s="53">
        <v>0</v>
      </c>
      <c r="D201" s="57">
        <v>0</v>
      </c>
      <c r="E201" s="52"/>
    </row>
    <row r="202" spans="1:5" x14ac:dyDescent="0.2">
      <c r="A202" s="56">
        <v>5534</v>
      </c>
      <c r="B202" s="52" t="s">
        <v>424</v>
      </c>
      <c r="C202" s="53">
        <v>0</v>
      </c>
      <c r="D202" s="57">
        <v>0</v>
      </c>
      <c r="E202" s="52"/>
    </row>
    <row r="203" spans="1:5" x14ac:dyDescent="0.2">
      <c r="A203" s="56">
        <v>5535</v>
      </c>
      <c r="B203" s="52" t="s">
        <v>425</v>
      </c>
      <c r="C203" s="53">
        <v>0</v>
      </c>
      <c r="D203" s="57">
        <v>0</v>
      </c>
      <c r="E203" s="52"/>
    </row>
    <row r="204" spans="1:5" x14ac:dyDescent="0.2">
      <c r="A204" s="56">
        <v>5540</v>
      </c>
      <c r="B204" s="52" t="s">
        <v>426</v>
      </c>
      <c r="C204" s="53">
        <v>0</v>
      </c>
      <c r="D204" s="57">
        <v>0</v>
      </c>
      <c r="E204" s="52"/>
    </row>
    <row r="205" spans="1:5" x14ac:dyDescent="0.2">
      <c r="A205" s="56">
        <v>5541</v>
      </c>
      <c r="B205" s="52" t="s">
        <v>426</v>
      </c>
      <c r="C205" s="53">
        <v>0</v>
      </c>
      <c r="D205" s="57">
        <v>0</v>
      </c>
      <c r="E205" s="52"/>
    </row>
    <row r="206" spans="1:5" x14ac:dyDescent="0.2">
      <c r="A206" s="56">
        <v>5550</v>
      </c>
      <c r="B206" s="52" t="s">
        <v>427</v>
      </c>
      <c r="C206" s="53">
        <v>0</v>
      </c>
      <c r="D206" s="57">
        <v>0</v>
      </c>
      <c r="E206" s="52"/>
    </row>
    <row r="207" spans="1:5" x14ac:dyDescent="0.2">
      <c r="A207" s="56">
        <v>5551</v>
      </c>
      <c r="B207" s="52" t="s">
        <v>427</v>
      </c>
      <c r="C207" s="53">
        <v>0</v>
      </c>
      <c r="D207" s="57">
        <v>0</v>
      </c>
      <c r="E207" s="52"/>
    </row>
    <row r="208" spans="1:5" x14ac:dyDescent="0.2">
      <c r="A208" s="56">
        <v>5590</v>
      </c>
      <c r="B208" s="52" t="s">
        <v>428</v>
      </c>
      <c r="C208" s="53">
        <v>0</v>
      </c>
      <c r="D208" s="57">
        <v>0</v>
      </c>
      <c r="E208" s="52"/>
    </row>
    <row r="209" spans="1:5" x14ac:dyDescent="0.2">
      <c r="A209" s="56">
        <v>5591</v>
      </c>
      <c r="B209" s="52" t="s">
        <v>429</v>
      </c>
      <c r="C209" s="53">
        <v>0</v>
      </c>
      <c r="D209" s="57">
        <v>0</v>
      </c>
      <c r="E209" s="52"/>
    </row>
    <row r="210" spans="1:5" x14ac:dyDescent="0.2">
      <c r="A210" s="56">
        <v>5592</v>
      </c>
      <c r="B210" s="52" t="s">
        <v>430</v>
      </c>
      <c r="C210" s="53">
        <v>0</v>
      </c>
      <c r="D210" s="57">
        <v>0</v>
      </c>
      <c r="E210" s="52"/>
    </row>
    <row r="211" spans="1:5" x14ac:dyDescent="0.2">
      <c r="A211" s="56">
        <v>5593</v>
      </c>
      <c r="B211" s="52" t="s">
        <v>431</v>
      </c>
      <c r="C211" s="53">
        <v>0</v>
      </c>
      <c r="D211" s="57">
        <v>0</v>
      </c>
      <c r="E211" s="52"/>
    </row>
    <row r="212" spans="1:5" x14ac:dyDescent="0.2">
      <c r="A212" s="56">
        <v>5594</v>
      </c>
      <c r="B212" s="52" t="s">
        <v>432</v>
      </c>
      <c r="C212" s="53">
        <v>0</v>
      </c>
      <c r="D212" s="57">
        <v>0</v>
      </c>
      <c r="E212" s="52"/>
    </row>
    <row r="213" spans="1:5" x14ac:dyDescent="0.2">
      <c r="A213" s="56">
        <v>5595</v>
      </c>
      <c r="B213" s="52" t="s">
        <v>433</v>
      </c>
      <c r="C213" s="53">
        <v>0</v>
      </c>
      <c r="D213" s="57">
        <v>0</v>
      </c>
      <c r="E213" s="52"/>
    </row>
    <row r="214" spans="1:5" x14ac:dyDescent="0.2">
      <c r="A214" s="56">
        <v>5596</v>
      </c>
      <c r="B214" s="52" t="s">
        <v>321</v>
      </c>
      <c r="C214" s="53">
        <v>0</v>
      </c>
      <c r="D214" s="57">
        <v>0</v>
      </c>
      <c r="E214" s="52"/>
    </row>
    <row r="215" spans="1:5" x14ac:dyDescent="0.2">
      <c r="A215" s="56">
        <v>5597</v>
      </c>
      <c r="B215" s="52" t="s">
        <v>434</v>
      </c>
      <c r="C215" s="53">
        <v>0</v>
      </c>
      <c r="D215" s="57">
        <v>0</v>
      </c>
      <c r="E215" s="52"/>
    </row>
    <row r="216" spans="1:5" x14ac:dyDescent="0.2">
      <c r="A216" s="56">
        <v>5598</v>
      </c>
      <c r="B216" s="52" t="s">
        <v>435</v>
      </c>
      <c r="C216" s="53">
        <v>0</v>
      </c>
      <c r="D216" s="57">
        <v>0</v>
      </c>
      <c r="E216" s="52"/>
    </row>
    <row r="217" spans="1:5" x14ac:dyDescent="0.2">
      <c r="A217" s="56">
        <v>5599</v>
      </c>
      <c r="B217" s="52" t="s">
        <v>436</v>
      </c>
      <c r="C217" s="53">
        <v>0</v>
      </c>
      <c r="D217" s="57">
        <v>0</v>
      </c>
      <c r="E217" s="52"/>
    </row>
    <row r="218" spans="1:5" x14ac:dyDescent="0.2">
      <c r="A218" s="56">
        <v>5600</v>
      </c>
      <c r="B218" s="52" t="s">
        <v>437</v>
      </c>
      <c r="C218" s="53">
        <v>0</v>
      </c>
      <c r="D218" s="57">
        <v>0</v>
      </c>
      <c r="E218" s="52"/>
    </row>
    <row r="219" spans="1:5" x14ac:dyDescent="0.2">
      <c r="A219" s="56">
        <v>5610</v>
      </c>
      <c r="B219" s="52" t="s">
        <v>438</v>
      </c>
      <c r="C219" s="53">
        <v>0</v>
      </c>
      <c r="D219" s="57">
        <v>0</v>
      </c>
      <c r="E219" s="52"/>
    </row>
    <row r="220" spans="1:5" x14ac:dyDescent="0.2">
      <c r="A220" s="56">
        <v>5611</v>
      </c>
      <c r="B220" s="52" t="s">
        <v>439</v>
      </c>
      <c r="C220" s="53">
        <v>0</v>
      </c>
      <c r="D220" s="57">
        <v>0</v>
      </c>
      <c r="E220" s="52"/>
    </row>
  </sheetData>
  <mergeCells count="3">
    <mergeCell ref="A1:C1"/>
    <mergeCell ref="A2:C2"/>
    <mergeCell ref="A3:C3"/>
  </mergeCells>
  <pageMargins left="0.7" right="0.7" top="0.75" bottom="0.75" header="0.3" footer="0.3"/>
  <pageSetup paperSize="9" scale="63" fitToHeight="0"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x14ac:dyDescent="0.2">
      <c r="A1" s="830" t="s">
        <v>2158</v>
      </c>
      <c r="B1" s="830"/>
      <c r="C1" s="830"/>
      <c r="D1" s="58" t="s">
        <v>98</v>
      </c>
      <c r="E1" s="59">
        <v>2020</v>
      </c>
    </row>
    <row r="2" spans="1:5" x14ac:dyDescent="0.2">
      <c r="A2" s="830" t="s">
        <v>442</v>
      </c>
      <c r="B2" s="830"/>
      <c r="C2" s="830"/>
      <c r="D2" s="58" t="s">
        <v>100</v>
      </c>
      <c r="E2" s="59" t="s">
        <v>1641</v>
      </c>
    </row>
    <row r="3" spans="1:5" x14ac:dyDescent="0.2">
      <c r="A3" s="830" t="s">
        <v>2159</v>
      </c>
      <c r="B3" s="830"/>
      <c r="C3" s="830"/>
      <c r="D3" s="58" t="s">
        <v>102</v>
      </c>
      <c r="E3" s="59">
        <v>4</v>
      </c>
    </row>
    <row r="4" spans="1:5" x14ac:dyDescent="0.2">
      <c r="A4" s="61" t="s">
        <v>103</v>
      </c>
      <c r="B4" s="62"/>
      <c r="C4" s="62"/>
      <c r="D4" s="62"/>
      <c r="E4" s="62"/>
    </row>
    <row r="6" spans="1:5" x14ac:dyDescent="0.2">
      <c r="A6" s="62" t="s">
        <v>443</v>
      </c>
      <c r="B6" s="62"/>
      <c r="C6" s="62"/>
      <c r="D6" s="62"/>
      <c r="E6" s="62"/>
    </row>
    <row r="7" spans="1:5" x14ac:dyDescent="0.2">
      <c r="A7" s="63" t="s">
        <v>105</v>
      </c>
      <c r="B7" s="63" t="s">
        <v>106</v>
      </c>
      <c r="C7" s="63" t="s">
        <v>107</v>
      </c>
      <c r="D7" s="63" t="s">
        <v>108</v>
      </c>
      <c r="E7" s="63" t="s">
        <v>219</v>
      </c>
    </row>
    <row r="8" spans="1:5" x14ac:dyDescent="0.2">
      <c r="A8" s="64">
        <v>3110</v>
      </c>
      <c r="B8" s="60" t="s">
        <v>295</v>
      </c>
      <c r="C8" s="65">
        <v>0</v>
      </c>
    </row>
    <row r="9" spans="1:5" x14ac:dyDescent="0.2">
      <c r="A9" s="64">
        <v>3120</v>
      </c>
      <c r="B9" s="60" t="s">
        <v>444</v>
      </c>
      <c r="C9" s="65">
        <v>0</v>
      </c>
    </row>
    <row r="10" spans="1:5" x14ac:dyDescent="0.2">
      <c r="A10" s="64">
        <v>3130</v>
      </c>
      <c r="B10" s="60" t="s">
        <v>445</v>
      </c>
      <c r="C10" s="65">
        <v>0</v>
      </c>
    </row>
    <row r="12" spans="1:5" x14ac:dyDescent="0.2">
      <c r="A12" s="62" t="s">
        <v>446</v>
      </c>
      <c r="B12" s="62"/>
      <c r="C12" s="62"/>
      <c r="D12" s="62"/>
      <c r="E12" s="62"/>
    </row>
    <row r="13" spans="1:5" x14ac:dyDescent="0.2">
      <c r="A13" s="63" t="s">
        <v>105</v>
      </c>
      <c r="B13" s="63" t="s">
        <v>106</v>
      </c>
      <c r="C13" s="63" t="s">
        <v>107</v>
      </c>
      <c r="D13" s="63" t="s">
        <v>447</v>
      </c>
      <c r="E13" s="63"/>
    </row>
    <row r="14" spans="1:5" x14ac:dyDescent="0.2">
      <c r="A14" s="64">
        <v>3210</v>
      </c>
      <c r="B14" s="60" t="s">
        <v>448</v>
      </c>
      <c r="C14" s="65">
        <v>2148404.14</v>
      </c>
    </row>
    <row r="15" spans="1:5" x14ac:dyDescent="0.2">
      <c r="A15" s="64">
        <v>3220</v>
      </c>
      <c r="B15" s="60" t="s">
        <v>449</v>
      </c>
      <c r="C15" s="65">
        <v>5177708.0199999996</v>
      </c>
    </row>
    <row r="16" spans="1:5" x14ac:dyDescent="0.2">
      <c r="A16" s="64">
        <v>3230</v>
      </c>
      <c r="B16" s="60" t="s">
        <v>450</v>
      </c>
      <c r="C16" s="65">
        <v>0</v>
      </c>
    </row>
    <row r="17" spans="1:3" x14ac:dyDescent="0.2">
      <c r="A17" s="64">
        <v>3231</v>
      </c>
      <c r="B17" s="60" t="s">
        <v>451</v>
      </c>
      <c r="C17" s="65">
        <v>0</v>
      </c>
    </row>
    <row r="18" spans="1:3" x14ac:dyDescent="0.2">
      <c r="A18" s="64">
        <v>3232</v>
      </c>
      <c r="B18" s="60" t="s">
        <v>452</v>
      </c>
      <c r="C18" s="65">
        <v>0</v>
      </c>
    </row>
    <row r="19" spans="1:3" x14ac:dyDescent="0.2">
      <c r="A19" s="64">
        <v>3233</v>
      </c>
      <c r="B19" s="60" t="s">
        <v>453</v>
      </c>
      <c r="C19" s="65">
        <v>0</v>
      </c>
    </row>
    <row r="20" spans="1:3" x14ac:dyDescent="0.2">
      <c r="A20" s="64">
        <v>3239</v>
      </c>
      <c r="B20" s="60" t="s">
        <v>454</v>
      </c>
      <c r="C20" s="65">
        <v>0</v>
      </c>
    </row>
    <row r="21" spans="1:3" x14ac:dyDescent="0.2">
      <c r="A21" s="64">
        <v>3240</v>
      </c>
      <c r="B21" s="60" t="s">
        <v>455</v>
      </c>
      <c r="C21" s="65">
        <v>0</v>
      </c>
    </row>
    <row r="22" spans="1:3" x14ac:dyDescent="0.2">
      <c r="A22" s="64">
        <v>3241</v>
      </c>
      <c r="B22" s="60" t="s">
        <v>456</v>
      </c>
      <c r="C22" s="65">
        <v>0</v>
      </c>
    </row>
    <row r="23" spans="1:3" x14ac:dyDescent="0.2">
      <c r="A23" s="64">
        <v>3242</v>
      </c>
      <c r="B23" s="60" t="s">
        <v>457</v>
      </c>
      <c r="C23" s="65">
        <v>0</v>
      </c>
    </row>
    <row r="24" spans="1:3" x14ac:dyDescent="0.2">
      <c r="A24" s="64">
        <v>3243</v>
      </c>
      <c r="B24" s="60" t="s">
        <v>458</v>
      </c>
      <c r="C24" s="65">
        <v>0</v>
      </c>
    </row>
    <row r="25" spans="1:3" x14ac:dyDescent="0.2">
      <c r="A25" s="64">
        <v>3250</v>
      </c>
      <c r="B25" s="60" t="s">
        <v>459</v>
      </c>
      <c r="C25" s="65">
        <v>0</v>
      </c>
    </row>
    <row r="26" spans="1:3" x14ac:dyDescent="0.2">
      <c r="A26" s="64">
        <v>3251</v>
      </c>
      <c r="B26" s="60" t="s">
        <v>460</v>
      </c>
      <c r="C26" s="65">
        <v>0</v>
      </c>
    </row>
    <row r="27" spans="1:3" x14ac:dyDescent="0.2">
      <c r="A27" s="64">
        <v>3252</v>
      </c>
      <c r="B27" s="60" t="s">
        <v>461</v>
      </c>
      <c r="C27" s="65">
        <v>0</v>
      </c>
    </row>
  </sheetData>
  <mergeCells count="3">
    <mergeCell ref="A1:C1"/>
    <mergeCell ref="A2:C2"/>
    <mergeCell ref="A3:C3"/>
  </mergeCells>
  <pageMargins left="0.7" right="0.7" top="0.75" bottom="0.75" header="0.3" footer="0.3"/>
  <pageSetup paperSize="9" fitToHeight="0" orientation="landscape"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16384" width="9.140625" style="60"/>
  </cols>
  <sheetData>
    <row r="1" spans="1:5" s="66" customFormat="1" ht="18.95" customHeight="1" x14ac:dyDescent="0.25">
      <c r="A1" s="830" t="s">
        <v>2158</v>
      </c>
      <c r="B1" s="830"/>
      <c r="C1" s="830"/>
      <c r="D1" s="58" t="s">
        <v>98</v>
      </c>
      <c r="E1" s="59">
        <v>2020</v>
      </c>
    </row>
    <row r="2" spans="1:5" s="66" customFormat="1" ht="18.95" customHeight="1" x14ac:dyDescent="0.25">
      <c r="A2" s="830" t="s">
        <v>462</v>
      </c>
      <c r="B2" s="830"/>
      <c r="C2" s="830"/>
      <c r="D2" s="58" t="s">
        <v>100</v>
      </c>
      <c r="E2" s="59" t="s">
        <v>1641</v>
      </c>
    </row>
    <row r="3" spans="1:5" s="66" customFormat="1" ht="18.95" customHeight="1" x14ac:dyDescent="0.25">
      <c r="A3" s="830" t="s">
        <v>2159</v>
      </c>
      <c r="B3" s="830"/>
      <c r="C3" s="830"/>
      <c r="D3" s="58" t="s">
        <v>102</v>
      </c>
      <c r="E3" s="59">
        <v>4</v>
      </c>
    </row>
    <row r="4" spans="1:5" x14ac:dyDescent="0.2">
      <c r="A4" s="61" t="s">
        <v>103</v>
      </c>
      <c r="B4" s="62"/>
      <c r="C4" s="62"/>
      <c r="D4" s="62"/>
      <c r="E4" s="62"/>
    </row>
    <row r="6" spans="1:5" x14ac:dyDescent="0.2">
      <c r="A6" s="62" t="s">
        <v>463</v>
      </c>
      <c r="B6" s="62"/>
      <c r="C6" s="62"/>
      <c r="D6" s="62"/>
      <c r="E6" s="62"/>
    </row>
    <row r="7" spans="1:5" x14ac:dyDescent="0.2">
      <c r="A7" s="63" t="s">
        <v>105</v>
      </c>
      <c r="B7" s="63" t="s">
        <v>106</v>
      </c>
      <c r="C7" s="63" t="s">
        <v>464</v>
      </c>
      <c r="D7" s="63" t="s">
        <v>465</v>
      </c>
      <c r="E7" s="63"/>
    </row>
    <row r="8" spans="1:5" x14ac:dyDescent="0.2">
      <c r="A8" s="64">
        <v>1111</v>
      </c>
      <c r="B8" s="60" t="s">
        <v>466</v>
      </c>
      <c r="C8" s="65">
        <v>0</v>
      </c>
      <c r="D8" s="65">
        <v>0</v>
      </c>
    </row>
    <row r="9" spans="1:5" x14ac:dyDescent="0.2">
      <c r="A9" s="64">
        <v>1112</v>
      </c>
      <c r="B9" s="60" t="s">
        <v>467</v>
      </c>
      <c r="C9" s="65">
        <v>3893822.23</v>
      </c>
      <c r="D9" s="65">
        <v>4657806.63</v>
      </c>
    </row>
    <row r="10" spans="1:5" x14ac:dyDescent="0.2">
      <c r="A10" s="64">
        <v>1113</v>
      </c>
      <c r="B10" s="60" t="s">
        <v>468</v>
      </c>
      <c r="C10" s="65">
        <v>0</v>
      </c>
      <c r="D10" s="65">
        <v>0</v>
      </c>
    </row>
    <row r="11" spans="1:5" x14ac:dyDescent="0.2">
      <c r="A11" s="64">
        <v>1114</v>
      </c>
      <c r="B11" s="60" t="s">
        <v>109</v>
      </c>
      <c r="C11" s="65">
        <v>0</v>
      </c>
      <c r="D11" s="65">
        <v>0</v>
      </c>
    </row>
    <row r="12" spans="1:5" x14ac:dyDescent="0.2">
      <c r="A12" s="64">
        <v>1115</v>
      </c>
      <c r="B12" s="60" t="s">
        <v>110</v>
      </c>
      <c r="C12" s="65">
        <v>0</v>
      </c>
      <c r="D12" s="65">
        <v>0</v>
      </c>
    </row>
    <row r="13" spans="1:5" x14ac:dyDescent="0.2">
      <c r="A13" s="64">
        <v>1116</v>
      </c>
      <c r="B13" s="60" t="s">
        <v>469</v>
      </c>
      <c r="C13" s="65">
        <v>0</v>
      </c>
      <c r="D13" s="65">
        <v>0</v>
      </c>
    </row>
    <row r="14" spans="1:5" x14ac:dyDescent="0.2">
      <c r="A14" s="64">
        <v>1119</v>
      </c>
      <c r="B14" s="60" t="s">
        <v>470</v>
      </c>
      <c r="C14" s="65">
        <v>0</v>
      </c>
      <c r="D14" s="65">
        <v>0</v>
      </c>
    </row>
    <row r="15" spans="1:5" x14ac:dyDescent="0.2">
      <c r="A15" s="67">
        <v>1110</v>
      </c>
      <c r="B15" s="68" t="s">
        <v>471</v>
      </c>
      <c r="C15" s="69">
        <v>3893822.23</v>
      </c>
      <c r="D15" s="69">
        <v>4657806.63</v>
      </c>
    </row>
    <row r="18" spans="1:5" x14ac:dyDescent="0.2">
      <c r="A18" s="62" t="s">
        <v>472</v>
      </c>
      <c r="B18" s="62"/>
      <c r="C18" s="62"/>
      <c r="D18" s="62"/>
      <c r="E18" s="62"/>
    </row>
    <row r="19" spans="1:5" x14ac:dyDescent="0.2">
      <c r="A19" s="63" t="s">
        <v>105</v>
      </c>
      <c r="B19" s="63" t="s">
        <v>106</v>
      </c>
      <c r="C19" s="63" t="s">
        <v>107</v>
      </c>
      <c r="D19" s="63" t="s">
        <v>473</v>
      </c>
      <c r="E19" s="63" t="s">
        <v>474</v>
      </c>
    </row>
    <row r="20" spans="1:5" x14ac:dyDescent="0.2">
      <c r="A20" s="64">
        <v>1230</v>
      </c>
      <c r="B20" s="60" t="s">
        <v>158</v>
      </c>
      <c r="C20" s="65">
        <v>0</v>
      </c>
    </row>
    <row r="21" spans="1:5" x14ac:dyDescent="0.2">
      <c r="A21" s="64">
        <v>1231</v>
      </c>
      <c r="B21" s="60" t="s">
        <v>159</v>
      </c>
      <c r="C21" s="65">
        <v>0</v>
      </c>
    </row>
    <row r="22" spans="1:5" x14ac:dyDescent="0.2">
      <c r="A22" s="64">
        <v>1232</v>
      </c>
      <c r="B22" s="60" t="s">
        <v>160</v>
      </c>
      <c r="C22" s="65">
        <v>0</v>
      </c>
    </row>
    <row r="23" spans="1:5" x14ac:dyDescent="0.2">
      <c r="A23" s="64">
        <v>1233</v>
      </c>
      <c r="B23" s="60" t="s">
        <v>161</v>
      </c>
      <c r="C23" s="65">
        <v>0</v>
      </c>
    </row>
    <row r="24" spans="1:5" x14ac:dyDescent="0.2">
      <c r="A24" s="64">
        <v>1234</v>
      </c>
      <c r="B24" s="60" t="s">
        <v>162</v>
      </c>
      <c r="C24" s="65">
        <v>0</v>
      </c>
    </row>
    <row r="25" spans="1:5" x14ac:dyDescent="0.2">
      <c r="A25" s="64">
        <v>1235</v>
      </c>
      <c r="B25" s="60" t="s">
        <v>163</v>
      </c>
      <c r="C25" s="65">
        <v>0</v>
      </c>
    </row>
    <row r="26" spans="1:5" x14ac:dyDescent="0.2">
      <c r="A26" s="64">
        <v>1236</v>
      </c>
      <c r="B26" s="60" t="s">
        <v>164</v>
      </c>
      <c r="C26" s="65">
        <v>0</v>
      </c>
    </row>
    <row r="27" spans="1:5" x14ac:dyDescent="0.2">
      <c r="A27" s="64">
        <v>1239</v>
      </c>
      <c r="B27" s="60" t="s">
        <v>165</v>
      </c>
      <c r="C27" s="65">
        <v>0</v>
      </c>
    </row>
    <row r="28" spans="1:5" x14ac:dyDescent="0.2">
      <c r="A28" s="64">
        <v>1240</v>
      </c>
      <c r="B28" s="60" t="s">
        <v>166</v>
      </c>
      <c r="C28" s="65">
        <v>5888657.3499999996</v>
      </c>
    </row>
    <row r="29" spans="1:5" x14ac:dyDescent="0.2">
      <c r="A29" s="64">
        <v>1241</v>
      </c>
      <c r="B29" s="60" t="s">
        <v>167</v>
      </c>
      <c r="C29" s="65">
        <v>2640915.86</v>
      </c>
    </row>
    <row r="30" spans="1:5" x14ac:dyDescent="0.2">
      <c r="A30" s="64">
        <v>1242</v>
      </c>
      <c r="B30" s="60" t="s">
        <v>168</v>
      </c>
      <c r="C30" s="65">
        <v>250998.13</v>
      </c>
    </row>
    <row r="31" spans="1:5" x14ac:dyDescent="0.2">
      <c r="A31" s="64">
        <v>1243</v>
      </c>
      <c r="B31" s="60" t="s">
        <v>169</v>
      </c>
      <c r="C31" s="65">
        <v>0</v>
      </c>
    </row>
    <row r="32" spans="1:5" x14ac:dyDescent="0.2">
      <c r="A32" s="64">
        <v>1244</v>
      </c>
      <c r="B32" s="60" t="s">
        <v>170</v>
      </c>
      <c r="C32" s="65">
        <v>2868314.13</v>
      </c>
    </row>
    <row r="33" spans="1:4" x14ac:dyDescent="0.2">
      <c r="A33" s="64">
        <v>1245</v>
      </c>
      <c r="B33" s="60" t="s">
        <v>171</v>
      </c>
      <c r="C33" s="65">
        <v>0</v>
      </c>
    </row>
    <row r="34" spans="1:4" x14ac:dyDescent="0.2">
      <c r="A34" s="64">
        <v>1246</v>
      </c>
      <c r="B34" s="60" t="s">
        <v>172</v>
      </c>
      <c r="C34" s="65">
        <v>128429.23</v>
      </c>
    </row>
    <row r="35" spans="1:4" x14ac:dyDescent="0.2">
      <c r="A35" s="64">
        <v>1247</v>
      </c>
      <c r="B35" s="60" t="s">
        <v>173</v>
      </c>
      <c r="C35" s="65">
        <v>0</v>
      </c>
    </row>
    <row r="36" spans="1:4" x14ac:dyDescent="0.2">
      <c r="A36" s="64">
        <v>1248</v>
      </c>
      <c r="B36" s="60" t="s">
        <v>174</v>
      </c>
      <c r="C36" s="65">
        <v>0</v>
      </c>
    </row>
    <row r="37" spans="1:4" x14ac:dyDescent="0.2">
      <c r="A37" s="64">
        <v>1250</v>
      </c>
      <c r="B37" s="60" t="s">
        <v>178</v>
      </c>
      <c r="C37" s="65">
        <v>1562718.55</v>
      </c>
    </row>
    <row r="38" spans="1:4" x14ac:dyDescent="0.2">
      <c r="A38" s="64">
        <v>1251</v>
      </c>
      <c r="B38" s="60" t="s">
        <v>179</v>
      </c>
      <c r="C38" s="65">
        <v>0</v>
      </c>
    </row>
    <row r="39" spans="1:4" x14ac:dyDescent="0.2">
      <c r="A39" s="64">
        <v>1252</v>
      </c>
      <c r="B39" s="60" t="s">
        <v>180</v>
      </c>
      <c r="C39" s="65">
        <v>0</v>
      </c>
    </row>
    <row r="40" spans="1:4" x14ac:dyDescent="0.2">
      <c r="A40" s="64">
        <v>1253</v>
      </c>
      <c r="B40" s="60" t="s">
        <v>181</v>
      </c>
      <c r="C40" s="65">
        <v>0</v>
      </c>
    </row>
    <row r="41" spans="1:4" x14ac:dyDescent="0.2">
      <c r="A41" s="64">
        <v>1254</v>
      </c>
      <c r="B41" s="60" t="s">
        <v>182</v>
      </c>
      <c r="C41" s="65">
        <v>1562718.55</v>
      </c>
    </row>
    <row r="42" spans="1:4" x14ac:dyDescent="0.2">
      <c r="A42" s="64">
        <v>1259</v>
      </c>
      <c r="B42" s="60" t="s">
        <v>183</v>
      </c>
      <c r="C42" s="65">
        <v>0</v>
      </c>
    </row>
    <row r="44" spans="1:4" x14ac:dyDescent="0.2">
      <c r="A44" s="62" t="s">
        <v>475</v>
      </c>
      <c r="B44" s="62"/>
      <c r="C44" s="62"/>
      <c r="D44" s="62"/>
    </row>
    <row r="45" spans="1:4" x14ac:dyDescent="0.2">
      <c r="A45" s="63" t="s">
        <v>105</v>
      </c>
      <c r="B45" s="63" t="s">
        <v>106</v>
      </c>
      <c r="C45" s="70" t="s">
        <v>476</v>
      </c>
      <c r="D45" s="70" t="s">
        <v>464</v>
      </c>
    </row>
    <row r="46" spans="1:4" x14ac:dyDescent="0.2">
      <c r="A46" s="67">
        <v>5500</v>
      </c>
      <c r="B46" s="68" t="s">
        <v>407</v>
      </c>
      <c r="C46" s="65">
        <v>0</v>
      </c>
      <c r="D46" s="65">
        <v>1415622.26</v>
      </c>
    </row>
    <row r="47" spans="1:4" x14ac:dyDescent="0.2">
      <c r="A47" s="64">
        <v>5510</v>
      </c>
      <c r="B47" s="60" t="s">
        <v>408</v>
      </c>
      <c r="C47" s="65">
        <v>0</v>
      </c>
      <c r="D47" s="65">
        <v>1415622.26</v>
      </c>
    </row>
    <row r="48" spans="1:4" x14ac:dyDescent="0.2">
      <c r="A48" s="64">
        <v>5511</v>
      </c>
      <c r="B48" s="60" t="s">
        <v>409</v>
      </c>
      <c r="C48" s="65">
        <v>0</v>
      </c>
      <c r="D48" s="65">
        <v>0</v>
      </c>
    </row>
    <row r="49" spans="1:4" x14ac:dyDescent="0.2">
      <c r="A49" s="64">
        <v>5512</v>
      </c>
      <c r="B49" s="60" t="s">
        <v>410</v>
      </c>
      <c r="C49" s="65">
        <v>0</v>
      </c>
      <c r="D49" s="65">
        <v>0</v>
      </c>
    </row>
    <row r="50" spans="1:4" x14ac:dyDescent="0.2">
      <c r="A50" s="64">
        <v>5513</v>
      </c>
      <c r="B50" s="60" t="s">
        <v>411</v>
      </c>
      <c r="C50" s="65">
        <v>0</v>
      </c>
      <c r="D50" s="65">
        <v>0</v>
      </c>
    </row>
    <row r="51" spans="1:4" x14ac:dyDescent="0.2">
      <c r="A51" s="64">
        <v>5514</v>
      </c>
      <c r="B51" s="60" t="s">
        <v>412</v>
      </c>
      <c r="C51" s="65">
        <v>0</v>
      </c>
      <c r="D51" s="65">
        <v>0</v>
      </c>
    </row>
    <row r="52" spans="1:4" x14ac:dyDescent="0.2">
      <c r="A52" s="64">
        <v>5515</v>
      </c>
      <c r="B52" s="60" t="s">
        <v>413</v>
      </c>
      <c r="C52" s="65">
        <v>0</v>
      </c>
      <c r="D52" s="65">
        <v>1099319.26</v>
      </c>
    </row>
    <row r="53" spans="1:4" x14ac:dyDescent="0.2">
      <c r="A53" s="64">
        <v>5516</v>
      </c>
      <c r="B53" s="60" t="s">
        <v>414</v>
      </c>
      <c r="C53" s="65">
        <v>0</v>
      </c>
      <c r="D53" s="65">
        <v>0</v>
      </c>
    </row>
    <row r="54" spans="1:4" x14ac:dyDescent="0.2">
      <c r="A54" s="64">
        <v>5517</v>
      </c>
      <c r="B54" s="60" t="s">
        <v>415</v>
      </c>
      <c r="C54" s="65">
        <v>0</v>
      </c>
      <c r="D54" s="65">
        <v>316303</v>
      </c>
    </row>
    <row r="55" spans="1:4" x14ac:dyDescent="0.2">
      <c r="A55" s="64">
        <v>5518</v>
      </c>
      <c r="B55" s="60" t="s">
        <v>416</v>
      </c>
      <c r="C55" s="65">
        <v>0</v>
      </c>
      <c r="D55" s="65">
        <v>0</v>
      </c>
    </row>
    <row r="56" spans="1:4" x14ac:dyDescent="0.2">
      <c r="A56" s="64">
        <v>5520</v>
      </c>
      <c r="B56" s="60" t="s">
        <v>417</v>
      </c>
      <c r="C56" s="65">
        <v>0</v>
      </c>
      <c r="D56" s="65">
        <v>0</v>
      </c>
    </row>
    <row r="57" spans="1:4" x14ac:dyDescent="0.2">
      <c r="A57" s="64">
        <v>5521</v>
      </c>
      <c r="B57" s="60" t="s">
        <v>418</v>
      </c>
      <c r="C57" s="65">
        <v>0</v>
      </c>
      <c r="D57" s="65">
        <v>0</v>
      </c>
    </row>
    <row r="58" spans="1:4" x14ac:dyDescent="0.2">
      <c r="A58" s="64">
        <v>5522</v>
      </c>
      <c r="B58" s="60" t="s">
        <v>419</v>
      </c>
      <c r="C58" s="65">
        <v>0</v>
      </c>
      <c r="D58" s="65">
        <v>0</v>
      </c>
    </row>
    <row r="59" spans="1:4" x14ac:dyDescent="0.2">
      <c r="A59" s="64">
        <v>5530</v>
      </c>
      <c r="B59" s="60" t="s">
        <v>420</v>
      </c>
      <c r="C59" s="65">
        <v>0</v>
      </c>
      <c r="D59" s="65">
        <v>0</v>
      </c>
    </row>
    <row r="60" spans="1:4" x14ac:dyDescent="0.2">
      <c r="A60" s="64">
        <v>5531</v>
      </c>
      <c r="B60" s="60" t="s">
        <v>421</v>
      </c>
      <c r="C60" s="65">
        <v>0</v>
      </c>
      <c r="D60" s="65">
        <v>0</v>
      </c>
    </row>
    <row r="61" spans="1:4" x14ac:dyDescent="0.2">
      <c r="A61" s="64">
        <v>5532</v>
      </c>
      <c r="B61" s="60" t="s">
        <v>422</v>
      </c>
      <c r="C61" s="65">
        <v>0</v>
      </c>
      <c r="D61" s="65">
        <v>0</v>
      </c>
    </row>
    <row r="62" spans="1:4" x14ac:dyDescent="0.2">
      <c r="A62" s="64">
        <v>5533</v>
      </c>
      <c r="B62" s="60" t="s">
        <v>423</v>
      </c>
      <c r="C62" s="65">
        <v>0</v>
      </c>
      <c r="D62" s="65">
        <v>0</v>
      </c>
    </row>
    <row r="63" spans="1:4" x14ac:dyDescent="0.2">
      <c r="A63" s="64">
        <v>5534</v>
      </c>
      <c r="B63" s="60" t="s">
        <v>424</v>
      </c>
      <c r="C63" s="65">
        <v>0</v>
      </c>
      <c r="D63" s="65">
        <v>0</v>
      </c>
    </row>
    <row r="64" spans="1:4" x14ac:dyDescent="0.2">
      <c r="A64" s="64">
        <v>5535</v>
      </c>
      <c r="B64" s="60" t="s">
        <v>425</v>
      </c>
      <c r="C64" s="65">
        <v>0</v>
      </c>
      <c r="D64" s="65">
        <v>0</v>
      </c>
    </row>
    <row r="65" spans="1:4" x14ac:dyDescent="0.2">
      <c r="A65" s="64">
        <v>5540</v>
      </c>
      <c r="B65" s="60" t="s">
        <v>426</v>
      </c>
      <c r="C65" s="65">
        <v>0</v>
      </c>
      <c r="D65" s="65">
        <v>0</v>
      </c>
    </row>
    <row r="66" spans="1:4" x14ac:dyDescent="0.2">
      <c r="A66" s="64">
        <v>5541</v>
      </c>
      <c r="B66" s="60" t="s">
        <v>426</v>
      </c>
      <c r="C66" s="65">
        <v>0</v>
      </c>
      <c r="D66" s="65">
        <v>0</v>
      </c>
    </row>
    <row r="67" spans="1:4" x14ac:dyDescent="0.2">
      <c r="A67" s="64">
        <v>5550</v>
      </c>
      <c r="B67" s="60" t="s">
        <v>427</v>
      </c>
      <c r="C67" s="65">
        <v>0</v>
      </c>
      <c r="D67" s="65">
        <v>0</v>
      </c>
    </row>
    <row r="68" spans="1:4" x14ac:dyDescent="0.2">
      <c r="A68" s="64">
        <v>5551</v>
      </c>
      <c r="B68" s="60" t="s">
        <v>427</v>
      </c>
      <c r="C68" s="65">
        <v>0</v>
      </c>
      <c r="D68" s="65">
        <v>0</v>
      </c>
    </row>
    <row r="69" spans="1:4" x14ac:dyDescent="0.2">
      <c r="A69" s="64">
        <v>5590</v>
      </c>
      <c r="B69" s="60" t="s">
        <v>428</v>
      </c>
      <c r="C69" s="65">
        <v>0</v>
      </c>
      <c r="D69" s="65">
        <v>0</v>
      </c>
    </row>
    <row r="70" spans="1:4" x14ac:dyDescent="0.2">
      <c r="A70" s="64">
        <v>5591</v>
      </c>
      <c r="B70" s="60" t="s">
        <v>429</v>
      </c>
      <c r="C70" s="65">
        <v>0</v>
      </c>
      <c r="D70" s="65">
        <v>0</v>
      </c>
    </row>
    <row r="71" spans="1:4" x14ac:dyDescent="0.2">
      <c r="A71" s="64">
        <v>5592</v>
      </c>
      <c r="B71" s="60" t="s">
        <v>430</v>
      </c>
      <c r="C71" s="65">
        <v>0</v>
      </c>
      <c r="D71" s="65">
        <v>0</v>
      </c>
    </row>
    <row r="72" spans="1:4" x14ac:dyDescent="0.2">
      <c r="A72" s="64">
        <v>5593</v>
      </c>
      <c r="B72" s="60" t="s">
        <v>431</v>
      </c>
      <c r="C72" s="65">
        <v>0</v>
      </c>
      <c r="D72" s="65">
        <v>0</v>
      </c>
    </row>
    <row r="73" spans="1:4" x14ac:dyDescent="0.2">
      <c r="A73" s="64">
        <v>5594</v>
      </c>
      <c r="B73" s="60" t="s">
        <v>477</v>
      </c>
      <c r="C73" s="65">
        <v>0</v>
      </c>
      <c r="D73" s="65">
        <v>0</v>
      </c>
    </row>
    <row r="74" spans="1:4" x14ac:dyDescent="0.2">
      <c r="A74" s="64">
        <v>5595</v>
      </c>
      <c r="B74" s="60" t="s">
        <v>433</v>
      </c>
      <c r="C74" s="65">
        <v>0</v>
      </c>
      <c r="D74" s="65">
        <v>0</v>
      </c>
    </row>
    <row r="75" spans="1:4" x14ac:dyDescent="0.2">
      <c r="A75" s="64">
        <v>5596</v>
      </c>
      <c r="B75" s="60" t="s">
        <v>321</v>
      </c>
      <c r="C75" s="65">
        <v>0</v>
      </c>
      <c r="D75" s="65">
        <v>0</v>
      </c>
    </row>
    <row r="76" spans="1:4" x14ac:dyDescent="0.2">
      <c r="A76" s="64">
        <v>5597</v>
      </c>
      <c r="B76" s="60" t="s">
        <v>434</v>
      </c>
      <c r="C76" s="65">
        <v>0</v>
      </c>
      <c r="D76" s="65">
        <v>0</v>
      </c>
    </row>
    <row r="77" spans="1:4" x14ac:dyDescent="0.2">
      <c r="A77" s="64">
        <v>5599</v>
      </c>
      <c r="B77" s="60" t="s">
        <v>436</v>
      </c>
      <c r="C77" s="65">
        <v>0</v>
      </c>
      <c r="D77" s="65">
        <v>0</v>
      </c>
    </row>
    <row r="78" spans="1:4" x14ac:dyDescent="0.2">
      <c r="A78" s="67">
        <v>5600</v>
      </c>
      <c r="B78" s="68" t="s">
        <v>437</v>
      </c>
      <c r="C78" s="65">
        <v>0</v>
      </c>
      <c r="D78" s="65">
        <v>0</v>
      </c>
    </row>
    <row r="79" spans="1:4" x14ac:dyDescent="0.2">
      <c r="A79" s="64">
        <v>5610</v>
      </c>
      <c r="B79" s="60" t="s">
        <v>438</v>
      </c>
      <c r="C79" s="65">
        <v>0</v>
      </c>
      <c r="D79" s="65">
        <v>0</v>
      </c>
    </row>
    <row r="80" spans="1:4" x14ac:dyDescent="0.2">
      <c r="A80" s="64">
        <v>5611</v>
      </c>
      <c r="B80" s="60" t="s">
        <v>439</v>
      </c>
      <c r="C80" s="65">
        <v>0</v>
      </c>
      <c r="D80" s="65">
        <v>0</v>
      </c>
    </row>
  </sheetData>
  <mergeCells count="3">
    <mergeCell ref="A1:C1"/>
    <mergeCell ref="A2:C2"/>
    <mergeCell ref="A3:C3"/>
  </mergeCells>
  <dataValidations count="3">
    <dataValidation allowBlank="1" showInputMessage="1" showErrorMessage="1" prompt="Importe del trimestre anterior." sqref="C45"/>
    <dataValidation allowBlank="1" showInputMessage="1" showErrorMessage="1" prompt="Saldo al 31 de diciembre del año anterior que se presenta" sqref="D7"/>
    <dataValidation allowBlank="1" showInputMessage="1" showErrorMessage="1" prompt="Importe final del periodo que corresponde la información financiera trimestral que se presenta." sqref="C7 C19 D45"/>
  </dataValidations>
  <pageMargins left="0.7" right="0.7" top="0.75" bottom="0.75" header="0.3" footer="0.3"/>
  <pageSetup paperSize="9" scale="70" fitToHeight="0"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view="pageBreakPreview" zoomScaleNormal="100" zoomScaleSheetLayoutView="100" workbookViewId="0">
      <selection sqref="A1:C1"/>
    </sheetView>
  </sheetViews>
  <sheetFormatPr baseColWidth="10" defaultRowHeight="11.25" x14ac:dyDescent="0.2"/>
  <cols>
    <col min="1" max="1" width="3.28515625" style="75" customWidth="1"/>
    <col min="2" max="2" width="63.140625" style="75" customWidth="1"/>
    <col min="3" max="3" width="17.7109375" style="75" customWidth="1"/>
    <col min="4" max="16384" width="11.42578125" style="75"/>
  </cols>
  <sheetData>
    <row r="1" spans="1:3" s="71" customFormat="1" x14ac:dyDescent="0.25">
      <c r="A1" s="831" t="s">
        <v>2158</v>
      </c>
      <c r="B1" s="832"/>
      <c r="C1" s="833"/>
    </row>
    <row r="2" spans="1:3" s="71" customFormat="1" x14ac:dyDescent="0.25">
      <c r="A2" s="834" t="s">
        <v>478</v>
      </c>
      <c r="B2" s="835"/>
      <c r="C2" s="836"/>
    </row>
    <row r="3" spans="1:3" s="71" customFormat="1" x14ac:dyDescent="0.25">
      <c r="A3" s="834" t="s">
        <v>2160</v>
      </c>
      <c r="B3" s="835"/>
      <c r="C3" s="836"/>
    </row>
    <row r="4" spans="1:3" s="72" customFormat="1" x14ac:dyDescent="0.2">
      <c r="A4" s="837" t="s">
        <v>479</v>
      </c>
      <c r="B4" s="838"/>
      <c r="C4" s="839"/>
    </row>
    <row r="5" spans="1:3" x14ac:dyDescent="0.2">
      <c r="A5" s="73" t="s">
        <v>480</v>
      </c>
      <c r="B5" s="73"/>
      <c r="C5" s="74">
        <v>0</v>
      </c>
    </row>
    <row r="6" spans="1:3" x14ac:dyDescent="0.2">
      <c r="B6" s="76"/>
      <c r="C6" s="77"/>
    </row>
    <row r="7" spans="1:3" x14ac:dyDescent="0.2">
      <c r="A7" s="78" t="s">
        <v>481</v>
      </c>
      <c r="B7" s="78"/>
      <c r="C7" s="79">
        <f>SUM(C8:C13)</f>
        <v>0</v>
      </c>
    </row>
    <row r="8" spans="1:3" x14ac:dyDescent="0.2">
      <c r="A8" s="80" t="s">
        <v>482</v>
      </c>
      <c r="B8" s="81" t="s">
        <v>306</v>
      </c>
      <c r="C8" s="82">
        <v>0</v>
      </c>
    </row>
    <row r="9" spans="1:3" x14ac:dyDescent="0.2">
      <c r="A9" s="83" t="s">
        <v>483</v>
      </c>
      <c r="B9" s="84" t="s">
        <v>484</v>
      </c>
      <c r="C9" s="82">
        <v>0</v>
      </c>
    </row>
    <row r="10" spans="1:3" x14ac:dyDescent="0.2">
      <c r="A10" s="83" t="s">
        <v>485</v>
      </c>
      <c r="B10" s="84" t="s">
        <v>315</v>
      </c>
      <c r="C10" s="82">
        <v>0</v>
      </c>
    </row>
    <row r="11" spans="1:3" x14ac:dyDescent="0.2">
      <c r="A11" s="83" t="s">
        <v>486</v>
      </c>
      <c r="B11" s="84" t="s">
        <v>316</v>
      </c>
      <c r="C11" s="82">
        <v>0</v>
      </c>
    </row>
    <row r="12" spans="1:3" x14ac:dyDescent="0.2">
      <c r="A12" s="83" t="s">
        <v>487</v>
      </c>
      <c r="B12" s="84" t="s">
        <v>317</v>
      </c>
      <c r="C12" s="82">
        <v>0</v>
      </c>
    </row>
    <row r="13" spans="1:3" x14ac:dyDescent="0.2">
      <c r="A13" s="85" t="s">
        <v>488</v>
      </c>
      <c r="B13" s="86" t="s">
        <v>489</v>
      </c>
      <c r="C13" s="82">
        <v>0</v>
      </c>
    </row>
    <row r="14" spans="1:3" x14ac:dyDescent="0.2">
      <c r="B14" s="87"/>
      <c r="C14" s="88"/>
    </row>
    <row r="15" spans="1:3" x14ac:dyDescent="0.2">
      <c r="A15" s="78" t="s">
        <v>490</v>
      </c>
      <c r="B15" s="76"/>
      <c r="C15" s="79">
        <f>SUM(C16:C18)</f>
        <v>0</v>
      </c>
    </row>
    <row r="16" spans="1:3" x14ac:dyDescent="0.2">
      <c r="A16" s="89">
        <v>3.1</v>
      </c>
      <c r="B16" s="84" t="s">
        <v>491</v>
      </c>
      <c r="C16" s="82">
        <v>0</v>
      </c>
    </row>
    <row r="17" spans="1:3" x14ac:dyDescent="0.2">
      <c r="A17" s="90">
        <v>3.2</v>
      </c>
      <c r="B17" s="84" t="s">
        <v>492</v>
      </c>
      <c r="C17" s="82">
        <v>0</v>
      </c>
    </row>
    <row r="18" spans="1:3" x14ac:dyDescent="0.2">
      <c r="A18" s="90">
        <v>3.3</v>
      </c>
      <c r="B18" s="86" t="s">
        <v>493</v>
      </c>
      <c r="C18" s="91">
        <v>0</v>
      </c>
    </row>
    <row r="19" spans="1:3" x14ac:dyDescent="0.2">
      <c r="B19" s="92"/>
      <c r="C19" s="93"/>
    </row>
    <row r="20" spans="1:3" x14ac:dyDescent="0.2">
      <c r="A20" s="94" t="s">
        <v>494</v>
      </c>
      <c r="B20" s="94"/>
      <c r="C20" s="74">
        <f>C5+C7-C15</f>
        <v>0</v>
      </c>
    </row>
  </sheetData>
  <mergeCells count="4">
    <mergeCell ref="A1:C1"/>
    <mergeCell ref="A2:C2"/>
    <mergeCell ref="A3:C3"/>
    <mergeCell ref="A4:C4"/>
  </mergeCells>
  <pageMargins left="0.7" right="0.7" top="0.75" bottom="0.75" header="0.3" footer="0.3"/>
  <pageSetup paperSize="9"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view="pageBreakPreview" zoomScaleNormal="100" zoomScaleSheetLayoutView="100" workbookViewId="0">
      <selection sqref="A1:C1"/>
    </sheetView>
  </sheetViews>
  <sheetFormatPr baseColWidth="10" defaultRowHeight="11.25" x14ac:dyDescent="0.2"/>
  <cols>
    <col min="1" max="1" width="3.7109375" style="75" customWidth="1"/>
    <col min="2" max="2" width="62.140625" style="75" customWidth="1"/>
    <col min="3" max="3" width="17.7109375" style="75" customWidth="1"/>
    <col min="4" max="16384" width="11.42578125" style="75"/>
  </cols>
  <sheetData>
    <row r="1" spans="1:3" s="95" customFormat="1" ht="18.95" customHeight="1" x14ac:dyDescent="0.25">
      <c r="A1" s="840" t="s">
        <v>2158</v>
      </c>
      <c r="B1" s="841"/>
      <c r="C1" s="842"/>
    </row>
    <row r="2" spans="1:3" s="95" customFormat="1" ht="18.95" customHeight="1" x14ac:dyDescent="0.25">
      <c r="A2" s="843" t="s">
        <v>495</v>
      </c>
      <c r="B2" s="844"/>
      <c r="C2" s="845"/>
    </row>
    <row r="3" spans="1:3" s="95" customFormat="1" ht="18.95" customHeight="1" x14ac:dyDescent="0.25">
      <c r="A3" s="843" t="s">
        <v>2160</v>
      </c>
      <c r="B3" s="844"/>
      <c r="C3" s="845"/>
    </row>
    <row r="4" spans="1:3" x14ac:dyDescent="0.2">
      <c r="A4" s="837" t="s">
        <v>479</v>
      </c>
      <c r="B4" s="838"/>
      <c r="C4" s="839"/>
    </row>
    <row r="5" spans="1:3" x14ac:dyDescent="0.2">
      <c r="A5" s="96" t="s">
        <v>496</v>
      </c>
      <c r="B5" s="73"/>
      <c r="C5" s="97">
        <v>0</v>
      </c>
    </row>
    <row r="6" spans="1:3" x14ac:dyDescent="0.2">
      <c r="A6" s="98"/>
      <c r="B6" s="76"/>
      <c r="C6" s="99"/>
    </row>
    <row r="7" spans="1:3" x14ac:dyDescent="0.2">
      <c r="A7" s="78" t="s">
        <v>497</v>
      </c>
      <c r="B7" s="100"/>
      <c r="C7" s="79">
        <v>0</v>
      </c>
    </row>
    <row r="8" spans="1:3" x14ac:dyDescent="0.2">
      <c r="A8" s="101">
        <v>2.1</v>
      </c>
      <c r="B8" s="102" t="s">
        <v>338</v>
      </c>
      <c r="C8" s="103">
        <v>0</v>
      </c>
    </row>
    <row r="9" spans="1:3" x14ac:dyDescent="0.2">
      <c r="A9" s="101">
        <v>2.2000000000000002</v>
      </c>
      <c r="B9" s="102" t="s">
        <v>335</v>
      </c>
      <c r="C9" s="103">
        <v>0</v>
      </c>
    </row>
    <row r="10" spans="1:3" x14ac:dyDescent="0.2">
      <c r="A10" s="104">
        <v>2.2999999999999998</v>
      </c>
      <c r="B10" s="105" t="s">
        <v>167</v>
      </c>
      <c r="C10" s="103">
        <v>0</v>
      </c>
    </row>
    <row r="11" spans="1:3" x14ac:dyDescent="0.2">
      <c r="A11" s="104">
        <v>2.4</v>
      </c>
      <c r="B11" s="105" t="s">
        <v>168</v>
      </c>
      <c r="C11" s="103">
        <v>0</v>
      </c>
    </row>
    <row r="12" spans="1:3" x14ac:dyDescent="0.2">
      <c r="A12" s="104">
        <v>2.5</v>
      </c>
      <c r="B12" s="105" t="s">
        <v>169</v>
      </c>
      <c r="C12" s="103">
        <v>0</v>
      </c>
    </row>
    <row r="13" spans="1:3" x14ac:dyDescent="0.2">
      <c r="A13" s="104">
        <v>2.6</v>
      </c>
      <c r="B13" s="105" t="s">
        <v>170</v>
      </c>
      <c r="C13" s="103">
        <v>0</v>
      </c>
    </row>
    <row r="14" spans="1:3" x14ac:dyDescent="0.2">
      <c r="A14" s="104">
        <v>2.7</v>
      </c>
      <c r="B14" s="105" t="s">
        <v>171</v>
      </c>
      <c r="C14" s="103">
        <v>0</v>
      </c>
    </row>
    <row r="15" spans="1:3" x14ac:dyDescent="0.2">
      <c r="A15" s="104">
        <v>2.8</v>
      </c>
      <c r="B15" s="105" t="s">
        <v>172</v>
      </c>
      <c r="C15" s="103">
        <v>0</v>
      </c>
    </row>
    <row r="16" spans="1:3" x14ac:dyDescent="0.2">
      <c r="A16" s="104">
        <v>2.9</v>
      </c>
      <c r="B16" s="105" t="s">
        <v>174</v>
      </c>
      <c r="C16" s="103">
        <v>0</v>
      </c>
    </row>
    <row r="17" spans="1:3" x14ac:dyDescent="0.2">
      <c r="A17" s="104" t="s">
        <v>498</v>
      </c>
      <c r="B17" s="105" t="s">
        <v>499</v>
      </c>
      <c r="C17" s="103">
        <v>0</v>
      </c>
    </row>
    <row r="18" spans="1:3" x14ac:dyDescent="0.2">
      <c r="A18" s="104" t="s">
        <v>500</v>
      </c>
      <c r="B18" s="105" t="s">
        <v>178</v>
      </c>
      <c r="C18" s="103">
        <v>0</v>
      </c>
    </row>
    <row r="19" spans="1:3" x14ac:dyDescent="0.2">
      <c r="A19" s="104" t="s">
        <v>501</v>
      </c>
      <c r="B19" s="105" t="s">
        <v>502</v>
      </c>
      <c r="C19" s="103">
        <v>0</v>
      </c>
    </row>
    <row r="20" spans="1:3" x14ac:dyDescent="0.2">
      <c r="A20" s="104" t="s">
        <v>503</v>
      </c>
      <c r="B20" s="105" t="s">
        <v>504</v>
      </c>
      <c r="C20" s="103">
        <v>0</v>
      </c>
    </row>
    <row r="21" spans="1:3" x14ac:dyDescent="0.2">
      <c r="A21" s="104" t="s">
        <v>505</v>
      </c>
      <c r="B21" s="105" t="s">
        <v>506</v>
      </c>
      <c r="C21" s="103">
        <v>0</v>
      </c>
    </row>
    <row r="22" spans="1:3" x14ac:dyDescent="0.2">
      <c r="A22" s="104" t="s">
        <v>507</v>
      </c>
      <c r="B22" s="105" t="s">
        <v>508</v>
      </c>
      <c r="C22" s="103">
        <v>0</v>
      </c>
    </row>
    <row r="23" spans="1:3" x14ac:dyDescent="0.2">
      <c r="A23" s="104" t="s">
        <v>509</v>
      </c>
      <c r="B23" s="105" t="s">
        <v>510</v>
      </c>
      <c r="C23" s="103">
        <v>0</v>
      </c>
    </row>
    <row r="24" spans="1:3" x14ac:dyDescent="0.2">
      <c r="A24" s="104" t="s">
        <v>511</v>
      </c>
      <c r="B24" s="105" t="s">
        <v>512</v>
      </c>
      <c r="C24" s="103">
        <v>0</v>
      </c>
    </row>
    <row r="25" spans="1:3" x14ac:dyDescent="0.2">
      <c r="A25" s="104" t="s">
        <v>513</v>
      </c>
      <c r="B25" s="105" t="s">
        <v>514</v>
      </c>
      <c r="C25" s="103">
        <v>0</v>
      </c>
    </row>
    <row r="26" spans="1:3" x14ac:dyDescent="0.2">
      <c r="A26" s="104" t="s">
        <v>515</v>
      </c>
      <c r="B26" s="105" t="s">
        <v>516</v>
      </c>
      <c r="C26" s="103">
        <v>0</v>
      </c>
    </row>
    <row r="27" spans="1:3" x14ac:dyDescent="0.2">
      <c r="A27" s="104" t="s">
        <v>517</v>
      </c>
      <c r="B27" s="105" t="s">
        <v>518</v>
      </c>
      <c r="C27" s="103">
        <v>0</v>
      </c>
    </row>
    <row r="28" spans="1:3" x14ac:dyDescent="0.2">
      <c r="A28" s="104" t="s">
        <v>519</v>
      </c>
      <c r="B28" s="102" t="s">
        <v>520</v>
      </c>
      <c r="C28" s="103">
        <v>0</v>
      </c>
    </row>
    <row r="29" spans="1:3" x14ac:dyDescent="0.2">
      <c r="A29" s="106"/>
      <c r="B29" s="107"/>
      <c r="C29" s="108"/>
    </row>
    <row r="30" spans="1:3" x14ac:dyDescent="0.2">
      <c r="A30" s="109" t="s">
        <v>521</v>
      </c>
      <c r="B30" s="110"/>
      <c r="C30" s="111">
        <v>0</v>
      </c>
    </row>
    <row r="31" spans="1:3" x14ac:dyDescent="0.2">
      <c r="A31" s="104" t="s">
        <v>522</v>
      </c>
      <c r="B31" s="105" t="s">
        <v>408</v>
      </c>
      <c r="C31" s="103">
        <v>0</v>
      </c>
    </row>
    <row r="32" spans="1:3" x14ac:dyDescent="0.2">
      <c r="A32" s="104" t="s">
        <v>523</v>
      </c>
      <c r="B32" s="105" t="s">
        <v>417</v>
      </c>
      <c r="C32" s="103">
        <v>0</v>
      </c>
    </row>
    <row r="33" spans="1:3" x14ac:dyDescent="0.2">
      <c r="A33" s="104" t="s">
        <v>524</v>
      </c>
      <c r="B33" s="105" t="s">
        <v>420</v>
      </c>
      <c r="C33" s="103">
        <v>0</v>
      </c>
    </row>
    <row r="34" spans="1:3" x14ac:dyDescent="0.2">
      <c r="A34" s="104" t="s">
        <v>525</v>
      </c>
      <c r="B34" s="105" t="s">
        <v>526</v>
      </c>
      <c r="C34" s="103">
        <v>0</v>
      </c>
    </row>
    <row r="35" spans="1:3" x14ac:dyDescent="0.2">
      <c r="A35" s="104" t="s">
        <v>527</v>
      </c>
      <c r="B35" s="105" t="s">
        <v>528</v>
      </c>
      <c r="C35" s="103">
        <v>0</v>
      </c>
    </row>
    <row r="36" spans="1:3" x14ac:dyDescent="0.2">
      <c r="A36" s="104" t="s">
        <v>529</v>
      </c>
      <c r="B36" s="105" t="s">
        <v>428</v>
      </c>
      <c r="C36" s="103">
        <v>0</v>
      </c>
    </row>
    <row r="37" spans="1:3" x14ac:dyDescent="0.2">
      <c r="A37" s="104" t="s">
        <v>530</v>
      </c>
      <c r="B37" s="102" t="s">
        <v>531</v>
      </c>
      <c r="C37" s="112">
        <v>0</v>
      </c>
    </row>
    <row r="38" spans="1:3" x14ac:dyDescent="0.2">
      <c r="A38" s="98"/>
      <c r="B38" s="113"/>
      <c r="C38" s="114"/>
    </row>
    <row r="39" spans="1:3" x14ac:dyDescent="0.2">
      <c r="A39" s="115" t="s">
        <v>532</v>
      </c>
      <c r="B39" s="73"/>
      <c r="C39" s="74">
        <v>0</v>
      </c>
    </row>
  </sheetData>
  <mergeCells count="4">
    <mergeCell ref="A1:C1"/>
    <mergeCell ref="A2:C2"/>
    <mergeCell ref="A3:C3"/>
    <mergeCell ref="A4:C4"/>
  </mergeCells>
  <pageMargins left="0.7" right="0.7" top="0.75" bottom="0.75" header="0.3" footer="0.3"/>
  <pageSetup paperSize="9"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60" customWidth="1"/>
    <col min="2" max="2" width="68.5703125" style="60" bestFit="1" customWidth="1"/>
    <col min="3" max="3" width="17.42578125" style="60" bestFit="1" customWidth="1"/>
    <col min="4" max="5" width="23.7109375" style="60" bestFit="1" customWidth="1"/>
    <col min="6" max="6" width="19.28515625" style="60" customWidth="1"/>
    <col min="7" max="7" width="20.5703125" style="60" customWidth="1"/>
    <col min="8" max="10" width="20.28515625" style="60" customWidth="1"/>
    <col min="11" max="16384" width="9.140625" style="60"/>
  </cols>
  <sheetData>
    <row r="1" spans="1:10" ht="18.95" customHeight="1" x14ac:dyDescent="0.2">
      <c r="A1" s="830" t="s">
        <v>2158</v>
      </c>
      <c r="B1" s="847"/>
      <c r="C1" s="847"/>
      <c r="D1" s="847"/>
      <c r="E1" s="847"/>
      <c r="F1" s="847"/>
      <c r="G1" s="58" t="s">
        <v>98</v>
      </c>
      <c r="H1" s="59">
        <v>2020</v>
      </c>
    </row>
    <row r="2" spans="1:10" ht="18.95" customHeight="1" x14ac:dyDescent="0.2">
      <c r="A2" s="830" t="s">
        <v>533</v>
      </c>
      <c r="B2" s="847"/>
      <c r="C2" s="847"/>
      <c r="D2" s="847"/>
      <c r="E2" s="847"/>
      <c r="F2" s="847"/>
      <c r="G2" s="58" t="s">
        <v>100</v>
      </c>
      <c r="H2" s="59" t="s">
        <v>1641</v>
      </c>
    </row>
    <row r="3" spans="1:10" ht="18.95" customHeight="1" x14ac:dyDescent="0.2">
      <c r="A3" s="848" t="s">
        <v>2159</v>
      </c>
      <c r="B3" s="849"/>
      <c r="C3" s="849"/>
      <c r="D3" s="849"/>
      <c r="E3" s="849"/>
      <c r="F3" s="849"/>
      <c r="G3" s="58" t="s">
        <v>102</v>
      </c>
      <c r="H3" s="59">
        <v>4</v>
      </c>
    </row>
    <row r="4" spans="1:10" x14ac:dyDescent="0.2">
      <c r="A4" s="61" t="s">
        <v>103</v>
      </c>
      <c r="B4" s="62"/>
      <c r="C4" s="62"/>
      <c r="D4" s="62"/>
      <c r="E4" s="62"/>
      <c r="F4" s="62"/>
      <c r="G4" s="62"/>
      <c r="H4" s="62"/>
    </row>
    <row r="7" spans="1:10" x14ac:dyDescent="0.2">
      <c r="A7" s="63" t="s">
        <v>105</v>
      </c>
      <c r="B7" s="63" t="s">
        <v>534</v>
      </c>
      <c r="C7" s="63" t="s">
        <v>465</v>
      </c>
      <c r="D7" s="63" t="s">
        <v>535</v>
      </c>
      <c r="E7" s="63" t="s">
        <v>536</v>
      </c>
      <c r="F7" s="63" t="s">
        <v>464</v>
      </c>
      <c r="G7" s="63" t="s">
        <v>537</v>
      </c>
      <c r="H7" s="63" t="s">
        <v>538</v>
      </c>
      <c r="I7" s="63" t="s">
        <v>539</v>
      </c>
      <c r="J7" s="63" t="s">
        <v>540</v>
      </c>
    </row>
    <row r="8" spans="1:10" s="68" customFormat="1" x14ac:dyDescent="0.2">
      <c r="A8" s="67">
        <v>7000</v>
      </c>
      <c r="B8" s="68" t="s">
        <v>541</v>
      </c>
    </row>
    <row r="9" spans="1:10" x14ac:dyDescent="0.2">
      <c r="A9" s="60">
        <v>7110</v>
      </c>
      <c r="B9" s="60" t="s">
        <v>537</v>
      </c>
      <c r="C9" s="65">
        <v>0</v>
      </c>
      <c r="D9" s="65">
        <v>0</v>
      </c>
      <c r="E9" s="65">
        <v>0</v>
      </c>
      <c r="F9" s="65">
        <v>0</v>
      </c>
    </row>
    <row r="10" spans="1:10" x14ac:dyDescent="0.2">
      <c r="A10" s="60">
        <v>7120</v>
      </c>
      <c r="B10" s="60" t="s">
        <v>542</v>
      </c>
      <c r="C10" s="65">
        <v>0</v>
      </c>
      <c r="D10" s="65">
        <v>0</v>
      </c>
      <c r="E10" s="65">
        <v>0</v>
      </c>
      <c r="F10" s="65">
        <v>0</v>
      </c>
    </row>
    <row r="11" spans="1:10" x14ac:dyDescent="0.2">
      <c r="A11" s="60">
        <v>7130</v>
      </c>
      <c r="B11" s="60" t="s">
        <v>543</v>
      </c>
      <c r="C11" s="65">
        <v>0</v>
      </c>
      <c r="D11" s="65">
        <v>0</v>
      </c>
      <c r="E11" s="65">
        <v>0</v>
      </c>
      <c r="F11" s="65">
        <v>0</v>
      </c>
    </row>
    <row r="12" spans="1:10" x14ac:dyDescent="0.2">
      <c r="A12" s="60">
        <v>7140</v>
      </c>
      <c r="B12" s="60" t="s">
        <v>544</v>
      </c>
      <c r="C12" s="65">
        <v>0</v>
      </c>
      <c r="D12" s="65">
        <v>0</v>
      </c>
      <c r="E12" s="65">
        <v>0</v>
      </c>
      <c r="F12" s="65">
        <v>0</v>
      </c>
    </row>
    <row r="13" spans="1:10" x14ac:dyDescent="0.2">
      <c r="A13" s="60">
        <v>7150</v>
      </c>
      <c r="B13" s="60" t="s">
        <v>545</v>
      </c>
      <c r="C13" s="65">
        <v>0</v>
      </c>
      <c r="D13" s="65">
        <v>0</v>
      </c>
      <c r="E13" s="65">
        <v>0</v>
      </c>
      <c r="F13" s="65">
        <v>0</v>
      </c>
    </row>
    <row r="14" spans="1:10" x14ac:dyDescent="0.2">
      <c r="A14" s="60">
        <v>7160</v>
      </c>
      <c r="B14" s="60" t="s">
        <v>546</v>
      </c>
      <c r="C14" s="65">
        <v>0</v>
      </c>
      <c r="D14" s="65">
        <v>0</v>
      </c>
      <c r="E14" s="65">
        <v>0</v>
      </c>
      <c r="F14" s="65">
        <v>0</v>
      </c>
    </row>
    <row r="15" spans="1:10" x14ac:dyDescent="0.2">
      <c r="A15" s="60">
        <v>7210</v>
      </c>
      <c r="B15" s="60" t="s">
        <v>547</v>
      </c>
      <c r="C15" s="65">
        <v>0</v>
      </c>
      <c r="D15" s="65">
        <v>0</v>
      </c>
      <c r="E15" s="65">
        <v>0</v>
      </c>
      <c r="F15" s="65">
        <v>0</v>
      </c>
    </row>
    <row r="16" spans="1:10" x14ac:dyDescent="0.2">
      <c r="A16" s="60">
        <v>7220</v>
      </c>
      <c r="B16" s="60" t="s">
        <v>548</v>
      </c>
      <c r="C16" s="65">
        <v>0</v>
      </c>
      <c r="D16" s="65">
        <v>0</v>
      </c>
      <c r="E16" s="65">
        <v>0</v>
      </c>
      <c r="F16" s="65">
        <v>0</v>
      </c>
    </row>
    <row r="17" spans="1:6" x14ac:dyDescent="0.2">
      <c r="A17" s="60">
        <v>7230</v>
      </c>
      <c r="B17" s="60" t="s">
        <v>549</v>
      </c>
      <c r="C17" s="65">
        <v>0</v>
      </c>
      <c r="D17" s="65">
        <v>0</v>
      </c>
      <c r="E17" s="65">
        <v>0</v>
      </c>
      <c r="F17" s="65">
        <v>0</v>
      </c>
    </row>
    <row r="18" spans="1:6" x14ac:dyDescent="0.2">
      <c r="A18" s="60">
        <v>7240</v>
      </c>
      <c r="B18" s="60" t="s">
        <v>550</v>
      </c>
      <c r="C18" s="65">
        <v>0</v>
      </c>
      <c r="D18" s="65">
        <v>0</v>
      </c>
      <c r="E18" s="65">
        <v>0</v>
      </c>
      <c r="F18" s="65">
        <v>0</v>
      </c>
    </row>
    <row r="19" spans="1:6" x14ac:dyDescent="0.2">
      <c r="A19" s="60">
        <v>7250</v>
      </c>
      <c r="B19" s="60" t="s">
        <v>551</v>
      </c>
      <c r="C19" s="65">
        <v>0</v>
      </c>
      <c r="D19" s="65">
        <v>0</v>
      </c>
      <c r="E19" s="65">
        <v>0</v>
      </c>
      <c r="F19" s="65">
        <v>0</v>
      </c>
    </row>
    <row r="20" spans="1:6" x14ac:dyDescent="0.2">
      <c r="A20" s="60">
        <v>7260</v>
      </c>
      <c r="B20" s="60" t="s">
        <v>552</v>
      </c>
      <c r="C20" s="65">
        <v>0</v>
      </c>
      <c r="D20" s="65">
        <v>0</v>
      </c>
      <c r="E20" s="65">
        <v>0</v>
      </c>
      <c r="F20" s="65">
        <v>0</v>
      </c>
    </row>
    <row r="21" spans="1:6" x14ac:dyDescent="0.2">
      <c r="A21" s="60">
        <v>7310</v>
      </c>
      <c r="B21" s="60" t="s">
        <v>553</v>
      </c>
      <c r="C21" s="65">
        <v>0</v>
      </c>
      <c r="D21" s="65">
        <v>0</v>
      </c>
      <c r="E21" s="65">
        <v>0</v>
      </c>
      <c r="F21" s="65">
        <v>0</v>
      </c>
    </row>
    <row r="22" spans="1:6" x14ac:dyDescent="0.2">
      <c r="A22" s="60">
        <v>7320</v>
      </c>
      <c r="B22" s="60" t="s">
        <v>554</v>
      </c>
      <c r="C22" s="65">
        <v>0</v>
      </c>
      <c r="D22" s="65">
        <v>0</v>
      </c>
      <c r="E22" s="65">
        <v>0</v>
      </c>
      <c r="F22" s="65">
        <v>0</v>
      </c>
    </row>
    <row r="23" spans="1:6" x14ac:dyDescent="0.2">
      <c r="A23" s="60">
        <v>7330</v>
      </c>
      <c r="B23" s="60" t="s">
        <v>555</v>
      </c>
      <c r="C23" s="65">
        <v>0</v>
      </c>
      <c r="D23" s="65">
        <v>0</v>
      </c>
      <c r="E23" s="65">
        <v>0</v>
      </c>
      <c r="F23" s="65">
        <v>0</v>
      </c>
    </row>
    <row r="24" spans="1:6" x14ac:dyDescent="0.2">
      <c r="A24" s="60">
        <v>7340</v>
      </c>
      <c r="B24" s="60" t="s">
        <v>556</v>
      </c>
      <c r="C24" s="65">
        <v>0</v>
      </c>
      <c r="D24" s="65">
        <v>0</v>
      </c>
      <c r="E24" s="65">
        <v>0</v>
      </c>
      <c r="F24" s="65">
        <v>0</v>
      </c>
    </row>
    <row r="25" spans="1:6" x14ac:dyDescent="0.2">
      <c r="A25" s="60">
        <v>7350</v>
      </c>
      <c r="B25" s="60" t="s">
        <v>557</v>
      </c>
      <c r="C25" s="65">
        <v>0</v>
      </c>
      <c r="D25" s="65">
        <v>0</v>
      </c>
      <c r="E25" s="65">
        <v>0</v>
      </c>
      <c r="F25" s="65">
        <v>0</v>
      </c>
    </row>
    <row r="26" spans="1:6" x14ac:dyDescent="0.2">
      <c r="A26" s="60">
        <v>7360</v>
      </c>
      <c r="B26" s="60" t="s">
        <v>558</v>
      </c>
      <c r="C26" s="65">
        <v>0</v>
      </c>
      <c r="D26" s="65">
        <v>0</v>
      </c>
      <c r="E26" s="65">
        <v>0</v>
      </c>
      <c r="F26" s="65">
        <v>0</v>
      </c>
    </row>
    <row r="27" spans="1:6" x14ac:dyDescent="0.2">
      <c r="A27" s="60">
        <v>7410</v>
      </c>
      <c r="B27" s="60" t="s">
        <v>559</v>
      </c>
      <c r="C27" s="65">
        <v>0</v>
      </c>
      <c r="D27" s="65">
        <v>0</v>
      </c>
      <c r="E27" s="65">
        <v>0</v>
      </c>
      <c r="F27" s="65">
        <v>0</v>
      </c>
    </row>
    <row r="28" spans="1:6" x14ac:dyDescent="0.2">
      <c r="A28" s="60">
        <v>7420</v>
      </c>
      <c r="B28" s="60" t="s">
        <v>560</v>
      </c>
      <c r="C28" s="65">
        <v>0</v>
      </c>
      <c r="D28" s="65">
        <v>0</v>
      </c>
      <c r="E28" s="65">
        <v>0</v>
      </c>
      <c r="F28" s="65">
        <v>0</v>
      </c>
    </row>
    <row r="29" spans="1:6" x14ac:dyDescent="0.2">
      <c r="A29" s="60">
        <v>7510</v>
      </c>
      <c r="B29" s="60" t="s">
        <v>561</v>
      </c>
      <c r="C29" s="65">
        <v>0</v>
      </c>
      <c r="D29" s="65">
        <v>0</v>
      </c>
      <c r="E29" s="65">
        <v>0</v>
      </c>
      <c r="F29" s="65">
        <v>0</v>
      </c>
    </row>
    <row r="30" spans="1:6" x14ac:dyDescent="0.2">
      <c r="A30" s="60">
        <v>7520</v>
      </c>
      <c r="B30" s="60" t="s">
        <v>562</v>
      </c>
      <c r="C30" s="65">
        <v>0</v>
      </c>
      <c r="D30" s="65">
        <v>0</v>
      </c>
      <c r="E30" s="65">
        <v>0</v>
      </c>
      <c r="F30" s="65">
        <v>0</v>
      </c>
    </row>
    <row r="31" spans="1:6" x14ac:dyDescent="0.2">
      <c r="A31" s="60">
        <v>7610</v>
      </c>
      <c r="B31" s="60" t="s">
        <v>563</v>
      </c>
      <c r="C31" s="65">
        <v>0</v>
      </c>
      <c r="D31" s="65">
        <v>0</v>
      </c>
      <c r="E31" s="65">
        <v>0</v>
      </c>
      <c r="F31" s="65">
        <v>0</v>
      </c>
    </row>
    <row r="32" spans="1:6" x14ac:dyDescent="0.2">
      <c r="A32" s="60">
        <v>7620</v>
      </c>
      <c r="B32" s="60" t="s">
        <v>564</v>
      </c>
      <c r="C32" s="65">
        <v>0</v>
      </c>
      <c r="D32" s="65">
        <v>0</v>
      </c>
      <c r="E32" s="65">
        <v>0</v>
      </c>
      <c r="F32" s="65">
        <v>0</v>
      </c>
    </row>
    <row r="33" spans="1:6" x14ac:dyDescent="0.2">
      <c r="A33" s="60">
        <v>7630</v>
      </c>
      <c r="B33" s="60" t="s">
        <v>565</v>
      </c>
      <c r="C33" s="65">
        <v>0</v>
      </c>
      <c r="D33" s="65">
        <v>0</v>
      </c>
      <c r="E33" s="65">
        <v>0</v>
      </c>
      <c r="F33" s="65">
        <v>0</v>
      </c>
    </row>
    <row r="34" spans="1:6" x14ac:dyDescent="0.2">
      <c r="A34" s="60">
        <v>7640</v>
      </c>
      <c r="B34" s="60" t="s">
        <v>566</v>
      </c>
      <c r="C34" s="65">
        <v>0</v>
      </c>
      <c r="D34" s="65">
        <v>0</v>
      </c>
      <c r="E34" s="65">
        <v>0</v>
      </c>
      <c r="F34" s="65">
        <v>0</v>
      </c>
    </row>
    <row r="35" spans="1:6" s="68" customFormat="1" x14ac:dyDescent="0.2">
      <c r="A35" s="67">
        <v>8000</v>
      </c>
      <c r="B35" s="68" t="s">
        <v>567</v>
      </c>
    </row>
    <row r="36" spans="1:6" x14ac:dyDescent="0.2">
      <c r="A36" s="60">
        <v>8110</v>
      </c>
      <c r="B36" s="60" t="s">
        <v>568</v>
      </c>
      <c r="C36" s="65">
        <v>0</v>
      </c>
      <c r="D36" s="65">
        <v>40898030</v>
      </c>
      <c r="E36" s="65">
        <v>40898030</v>
      </c>
      <c r="F36" s="65">
        <v>0</v>
      </c>
    </row>
    <row r="37" spans="1:6" x14ac:dyDescent="0.2">
      <c r="A37" s="60">
        <v>8120</v>
      </c>
      <c r="B37" s="60" t="s">
        <v>569</v>
      </c>
      <c r="C37" s="65">
        <v>0</v>
      </c>
      <c r="D37" s="65">
        <v>43130308.579999998</v>
      </c>
      <c r="E37" s="65">
        <v>43130308.579999998</v>
      </c>
      <c r="F37" s="65">
        <v>0</v>
      </c>
    </row>
    <row r="38" spans="1:6" x14ac:dyDescent="0.2">
      <c r="A38" s="60">
        <v>8130</v>
      </c>
      <c r="B38" s="60" t="s">
        <v>570</v>
      </c>
      <c r="C38" s="65">
        <v>0</v>
      </c>
      <c r="D38" s="65">
        <v>2232278.58</v>
      </c>
      <c r="E38" s="65">
        <v>2232278.58</v>
      </c>
      <c r="F38" s="65">
        <v>0</v>
      </c>
    </row>
    <row r="39" spans="1:6" x14ac:dyDescent="0.2">
      <c r="A39" s="60">
        <v>8140</v>
      </c>
      <c r="B39" s="60" t="s">
        <v>571</v>
      </c>
      <c r="C39" s="65">
        <v>0</v>
      </c>
      <c r="D39" s="65">
        <v>41001004.509999998</v>
      </c>
      <c r="E39" s="65">
        <v>41001004.509999998</v>
      </c>
      <c r="F39" s="65">
        <v>0</v>
      </c>
    </row>
    <row r="40" spans="1:6" x14ac:dyDescent="0.2">
      <c r="A40" s="60">
        <v>8150</v>
      </c>
      <c r="B40" s="60" t="s">
        <v>572</v>
      </c>
      <c r="C40" s="65">
        <v>0</v>
      </c>
      <c r="D40" s="65">
        <v>41001004.509999998</v>
      </c>
      <c r="E40" s="65">
        <v>41001004.509999998</v>
      </c>
      <c r="F40" s="65">
        <v>0</v>
      </c>
    </row>
    <row r="41" spans="1:6" x14ac:dyDescent="0.2">
      <c r="A41" s="60">
        <v>8210</v>
      </c>
      <c r="B41" s="60" t="s">
        <v>573</v>
      </c>
      <c r="C41" s="65">
        <v>0</v>
      </c>
      <c r="D41" s="65">
        <v>40898030</v>
      </c>
      <c r="E41" s="65">
        <v>40898030</v>
      </c>
      <c r="F41" s="65">
        <v>0</v>
      </c>
    </row>
    <row r="42" spans="1:6" x14ac:dyDescent="0.2">
      <c r="A42" s="60">
        <v>8220</v>
      </c>
      <c r="B42" s="60" t="s">
        <v>574</v>
      </c>
      <c r="C42" s="65">
        <v>0</v>
      </c>
      <c r="D42" s="65">
        <v>43130308.530000001</v>
      </c>
      <c r="E42" s="65">
        <v>43130308.530000001</v>
      </c>
      <c r="F42" s="65">
        <v>0</v>
      </c>
    </row>
    <row r="43" spans="1:6" x14ac:dyDescent="0.2">
      <c r="A43" s="60">
        <v>8230</v>
      </c>
      <c r="B43" s="60" t="s">
        <v>575</v>
      </c>
      <c r="C43" s="65">
        <v>0</v>
      </c>
      <c r="D43" s="65">
        <v>2232278.5299999998</v>
      </c>
      <c r="E43" s="65">
        <v>2232278.5299999998</v>
      </c>
      <c r="F43" s="65">
        <v>0</v>
      </c>
    </row>
    <row r="44" spans="1:6" x14ac:dyDescent="0.2">
      <c r="A44" s="60">
        <v>8240</v>
      </c>
      <c r="B44" s="60" t="s">
        <v>576</v>
      </c>
      <c r="C44" s="65">
        <v>0</v>
      </c>
      <c r="D44" s="65">
        <v>37919522.359999999</v>
      </c>
      <c r="E44" s="65">
        <v>37919522.359999999</v>
      </c>
      <c r="F44" s="65">
        <v>0</v>
      </c>
    </row>
    <row r="45" spans="1:6" x14ac:dyDescent="0.2">
      <c r="A45" s="60">
        <v>8250</v>
      </c>
      <c r="B45" s="60" t="s">
        <v>577</v>
      </c>
      <c r="C45" s="65">
        <v>0</v>
      </c>
      <c r="D45" s="65">
        <v>37919522.359999999</v>
      </c>
      <c r="E45" s="65">
        <v>37919522.359999999</v>
      </c>
      <c r="F45" s="65">
        <v>0</v>
      </c>
    </row>
    <row r="46" spans="1:6" x14ac:dyDescent="0.2">
      <c r="A46" s="60">
        <v>8260</v>
      </c>
      <c r="B46" s="60" t="s">
        <v>578</v>
      </c>
      <c r="C46" s="65">
        <v>0</v>
      </c>
      <c r="D46" s="65">
        <v>37919522.359999999</v>
      </c>
      <c r="E46" s="65">
        <v>37919522.359999999</v>
      </c>
      <c r="F46" s="65">
        <v>0</v>
      </c>
    </row>
    <row r="47" spans="1:6" x14ac:dyDescent="0.2">
      <c r="A47" s="60">
        <v>8270</v>
      </c>
      <c r="B47" s="60" t="s">
        <v>579</v>
      </c>
      <c r="C47" s="65">
        <v>0</v>
      </c>
      <c r="D47" s="65">
        <v>36698972.729999997</v>
      </c>
      <c r="E47" s="65">
        <v>36698972.729999997</v>
      </c>
      <c r="F47" s="65">
        <v>0</v>
      </c>
    </row>
  </sheetData>
  <mergeCells count="3">
    <mergeCell ref="A1:F1"/>
    <mergeCell ref="A2:F2"/>
    <mergeCell ref="A3:F3"/>
  </mergeCells>
  <pageMargins left="0.7" right="0.7"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146</vt:i4>
      </vt:variant>
      <vt:variant>
        <vt:lpstr>Rangos con nombre</vt:lpstr>
      </vt:variant>
      <vt:variant>
        <vt:i4>18</vt:i4>
      </vt:variant>
    </vt:vector>
  </HeadingPairs>
  <TitlesOfParts>
    <vt:vector size="164" baseType="lpstr">
      <vt:lpstr>Notas a los Edos Financieros</vt:lpstr>
      <vt:lpstr>Contenido</vt:lpstr>
      <vt:lpstr>EA-INTG</vt:lpstr>
      <vt:lpstr>ESF-INTG</vt:lpstr>
      <vt:lpstr>EV-INTG</vt:lpstr>
      <vt:lpstr>EF</vt:lpstr>
      <vt:lpstr>ESF DIF</vt:lpstr>
      <vt:lpstr>ACT DIF</vt:lpstr>
      <vt:lpstr>HVP DIF</vt:lpstr>
      <vt:lpstr>EFE DIF</vt:lpstr>
      <vt:lpstr>Conciliacion_Ig DIF</vt:lpstr>
      <vt:lpstr>Conciliacion_Eg DIF</vt:lpstr>
      <vt:lpstr>Memoria DIF</vt:lpstr>
      <vt:lpstr>ESF COMUDE</vt:lpstr>
      <vt:lpstr>ACT COMUDE</vt:lpstr>
      <vt:lpstr>VHP COMUDE</vt:lpstr>
      <vt:lpstr>EFE COMUDE</vt:lpstr>
      <vt:lpstr>Conciliacion_Ig COMUDE</vt:lpstr>
      <vt:lpstr>Conciliacion_Eg COMUDE</vt:lpstr>
      <vt:lpstr>Memoria COMUDE</vt:lpstr>
      <vt:lpstr>ESF SAPAL</vt:lpstr>
      <vt:lpstr>ACT SAPAL</vt:lpstr>
      <vt:lpstr>VHP SAPAL</vt:lpstr>
      <vt:lpstr>EFE SAPAL</vt:lpstr>
      <vt:lpstr>Conciliacion_Ig SAPAL</vt:lpstr>
      <vt:lpstr>Conciliacion_Eg SAPAL</vt:lpstr>
      <vt:lpstr>Memoria SAPAL</vt:lpstr>
      <vt:lpstr>ESF IMM</vt:lpstr>
      <vt:lpstr>ACT IMM</vt:lpstr>
      <vt:lpstr>VHP IMM</vt:lpstr>
      <vt:lpstr>EFE IMM</vt:lpstr>
      <vt:lpstr>Conciliacion_Ig IMM</vt:lpstr>
      <vt:lpstr>Conciliacion_Eg IMM</vt:lpstr>
      <vt:lpstr>Memoria IMM</vt:lpstr>
      <vt:lpstr>ESF ZOOLOGICO</vt:lpstr>
      <vt:lpstr>ACT ZOOLOGICO</vt:lpstr>
      <vt:lpstr>VHP ZOOLOGICO</vt:lpstr>
      <vt:lpstr>EFE ZOOLOGICO</vt:lpstr>
      <vt:lpstr>Conciliacion_Ig ZOOLOGICO</vt:lpstr>
      <vt:lpstr>Conciliacion_Eg ZOOLOGICO</vt:lpstr>
      <vt:lpstr>Memoria ZOOLOGICO</vt:lpstr>
      <vt:lpstr>ESF FPJ</vt:lpstr>
      <vt:lpstr>ACT FPJ</vt:lpstr>
      <vt:lpstr>VHP FPJ</vt:lpstr>
      <vt:lpstr>EFE FPJ</vt:lpstr>
      <vt:lpstr>Conciliacion_Ig FPJ</vt:lpstr>
      <vt:lpstr>Conciliacion_Eg FPJ</vt:lpstr>
      <vt:lpstr>Memoria FPJ</vt:lpstr>
      <vt:lpstr>ESF EXPLORA</vt:lpstr>
      <vt:lpstr>ACT EXPLORA</vt:lpstr>
      <vt:lpstr>VHP EXPLORA</vt:lpstr>
      <vt:lpstr>EFE EXPLORA</vt:lpstr>
      <vt:lpstr>Conciliacion_Ig EXPLORA</vt:lpstr>
      <vt:lpstr>Conciliacion_Eg EXPLORA</vt:lpstr>
      <vt:lpstr>Memoria EXPLORA</vt:lpstr>
      <vt:lpstr>ESF ICL</vt:lpstr>
      <vt:lpstr>ACT ICL</vt:lpstr>
      <vt:lpstr>VHP ICL</vt:lpstr>
      <vt:lpstr>EFE ICL</vt:lpstr>
      <vt:lpstr>Conciliacion_Ig ICL</vt:lpstr>
      <vt:lpstr>Conciliacion_Eg</vt:lpstr>
      <vt:lpstr>Memoria ICL</vt:lpstr>
      <vt:lpstr>ESF MUSEO</vt:lpstr>
      <vt:lpstr>ACT MUSEO</vt:lpstr>
      <vt:lpstr>VHP MUSEO</vt:lpstr>
      <vt:lpstr>EFE MUSEO</vt:lpstr>
      <vt:lpstr>Conciliacion_Ig MUSEO</vt:lpstr>
      <vt:lpstr>Conciliacion_Eg MUSEO</vt:lpstr>
      <vt:lpstr>Memoria MUSEO</vt:lpstr>
      <vt:lpstr>ESF FERIA</vt:lpstr>
      <vt:lpstr>ACT FERIA</vt:lpstr>
      <vt:lpstr>VHP FERIA</vt:lpstr>
      <vt:lpstr>EFE FERIA</vt:lpstr>
      <vt:lpstr>Conciliacion_Ig FERIA</vt:lpstr>
      <vt:lpstr>Conciliacion_Eg FERIA</vt:lpstr>
      <vt:lpstr>Memoria FERIA</vt:lpstr>
      <vt:lpstr>ESF IMPLAN</vt:lpstr>
      <vt:lpstr>ACT IMPLAN</vt:lpstr>
      <vt:lpstr>VHP IMPLAN</vt:lpstr>
      <vt:lpstr>EFE IMPLAN</vt:lpstr>
      <vt:lpstr>Conciliacion_Ig IMPLAN</vt:lpstr>
      <vt:lpstr>Conciliacion_Eg IMPLAN</vt:lpstr>
      <vt:lpstr>Memoria IMPLAN</vt:lpstr>
      <vt:lpstr>ESF METROPOLITANO</vt:lpstr>
      <vt:lpstr>ACT METROPOLITANO</vt:lpstr>
      <vt:lpstr>VHP METROPOLITANO</vt:lpstr>
      <vt:lpstr>EFE METROPOLITANO</vt:lpstr>
      <vt:lpstr>Conciliacion_Ig METROPOLITANO</vt:lpstr>
      <vt:lpstr>Conciliacion_Eg METROPOLITANO</vt:lpstr>
      <vt:lpstr>Memoria METROPOLITANO</vt:lpstr>
      <vt:lpstr>ESF IMUVI</vt:lpstr>
      <vt:lpstr>ACT IMUVI</vt:lpstr>
      <vt:lpstr>VHP IMUVI</vt:lpstr>
      <vt:lpstr>EFE IMUVI</vt:lpstr>
      <vt:lpstr>Conciliacion_Ig IMUVI</vt:lpstr>
      <vt:lpstr>Conciliacion_Eg IMUVI</vt:lpstr>
      <vt:lpstr>Memoria IMUVI</vt:lpstr>
      <vt:lpstr>ESF BOMBEROS</vt:lpstr>
      <vt:lpstr>ACT BOMBEROS</vt:lpstr>
      <vt:lpstr>VHP BOMBEROS</vt:lpstr>
      <vt:lpstr>EFE BOMBEROS</vt:lpstr>
      <vt:lpstr>Conciliacion_Ig BOMBEROS</vt:lpstr>
      <vt:lpstr>Conciliacion_Eg BOMBEROS</vt:lpstr>
      <vt:lpstr>Memoria BOMBEROS</vt:lpstr>
      <vt:lpstr>ESF C INDUSTRIAL</vt:lpstr>
      <vt:lpstr>ACT C INDUSTRIAL</vt:lpstr>
      <vt:lpstr>VHP C INDUSTRIAL</vt:lpstr>
      <vt:lpstr>EFE C INDUSTRIAL</vt:lpstr>
      <vt:lpstr>Conciliacion_Ig C INDUSTRIAL</vt:lpstr>
      <vt:lpstr>Conciliacion_Eg C INDUSTRIAL</vt:lpstr>
      <vt:lpstr>Memoria C INDUSTRIAL</vt:lpstr>
      <vt:lpstr>ESF FIDOC</vt:lpstr>
      <vt:lpstr>ACT FIDOC</vt:lpstr>
      <vt:lpstr>VHP FIDOC</vt:lpstr>
      <vt:lpstr>EFE FIDOC</vt:lpstr>
      <vt:lpstr>Conciliacion_Ig FIDOC</vt:lpstr>
      <vt:lpstr>Conciliacion_Eg FIDOC</vt:lpstr>
      <vt:lpstr>Memoria FIDOC</vt:lpstr>
      <vt:lpstr>ESF SIAP</vt:lpstr>
      <vt:lpstr>ACT SIAP</vt:lpstr>
      <vt:lpstr>VHP SIAP</vt:lpstr>
      <vt:lpstr>EFE SIAP</vt:lpstr>
      <vt:lpstr>Conciliacion_Ig SIAP</vt:lpstr>
      <vt:lpstr>Conciliacion_Eg SIAP</vt:lpstr>
      <vt:lpstr>Memoria SIAP</vt:lpstr>
      <vt:lpstr>ESF-SR</vt:lpstr>
      <vt:lpstr>ACT-SR</vt:lpstr>
      <vt:lpstr>VHP-SR</vt:lpstr>
      <vt:lpstr>EFE-SR</vt:lpstr>
      <vt:lpstr>Conciliacion_Ig-SR</vt:lpstr>
      <vt:lpstr>Conciliacion_Eg - SR</vt:lpstr>
      <vt:lpstr>Memoria-SR</vt:lpstr>
      <vt:lpstr>ESF ACADEMIA</vt:lpstr>
      <vt:lpstr>ACT ACADEMIA</vt:lpstr>
      <vt:lpstr>VHP ACADEMIA</vt:lpstr>
      <vt:lpstr> EFE ACADEMIA</vt:lpstr>
      <vt:lpstr>Conciliacion_Ig ACADEMIA</vt:lpstr>
      <vt:lpstr>Conciliacion_Eg ACADEMIA</vt:lpstr>
      <vt:lpstr>Memoria ACADEMIA</vt:lpstr>
      <vt:lpstr>ESF IMJ</vt:lpstr>
      <vt:lpstr>ACT IMJ</vt:lpstr>
      <vt:lpstr>VHP IMJ</vt:lpstr>
      <vt:lpstr>EFE IMJ</vt:lpstr>
      <vt:lpstr>Conciliacion_Ig IMJ</vt:lpstr>
      <vt:lpstr>Conciliacion_Eg IMJ</vt:lpstr>
      <vt:lpstr>Memoria IMJ</vt:lpstr>
      <vt:lpstr>'ACT BOMBEROS'!Títulos_a_imprimir</vt:lpstr>
      <vt:lpstr>'ACT EXPLORA'!Títulos_a_imprimir</vt:lpstr>
      <vt:lpstr>'ACT FERIA'!Títulos_a_imprimir</vt:lpstr>
      <vt:lpstr>'ACT FPJ'!Títulos_a_imprimir</vt:lpstr>
      <vt:lpstr>'ACT ICL'!Títulos_a_imprimir</vt:lpstr>
      <vt:lpstr>'ACT IMUVI'!Títulos_a_imprimir</vt:lpstr>
      <vt:lpstr>'ACT METROPOLITANO'!Títulos_a_imprimir</vt:lpstr>
      <vt:lpstr>'ACT MUSEO'!Títulos_a_imprimir</vt:lpstr>
      <vt:lpstr>'ACT ZOOLOGICO'!Títulos_a_imprimir</vt:lpstr>
      <vt:lpstr>'EFE FERIA'!Títulos_a_imprimir</vt:lpstr>
      <vt:lpstr>'EFE MUSEO'!Títulos_a_imprimir</vt:lpstr>
      <vt:lpstr>'ESF EXPLORA'!Títulos_a_imprimir</vt:lpstr>
      <vt:lpstr>'ESF FERIA'!Títulos_a_imprimir</vt:lpstr>
      <vt:lpstr>'ESF FPJ'!Títulos_a_imprimir</vt:lpstr>
      <vt:lpstr>'ESF ICL'!Títulos_a_imprimir</vt:lpstr>
      <vt:lpstr>'ESF IMPLAN'!Títulos_a_imprimir</vt:lpstr>
      <vt:lpstr>'ESF METROPOLITANO'!Títulos_a_imprimir</vt:lpstr>
      <vt:lpstr>'ESF MUSEO'!Títulos_a_imprimir</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Elizabeth Casillas Villegas</dc:creator>
  <cp:lastModifiedBy>Claudia Elizabeth Casillas Villegas</cp:lastModifiedBy>
  <cp:lastPrinted>2021-05-17T20:06:05Z</cp:lastPrinted>
  <dcterms:created xsi:type="dcterms:W3CDTF">2021-05-17T15:16:01Z</dcterms:created>
  <dcterms:modified xsi:type="dcterms:W3CDTF">2021-07-16T15:13:27Z</dcterms:modified>
</cp:coreProperties>
</file>